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051C9C-D8D8-4EB7-9F2F-212A77069662}" xr6:coauthVersionLast="36" xr6:coauthVersionMax="47" xr10:uidLastSave="{00000000-0000-0000-0000-000000000000}"/>
  <bookViews>
    <workbookView xWindow="0" yWindow="0" windowWidth="20490" windowHeight="7545" xr2:uid="{87D87341-F25B-4B2F-93C9-BB4A9594B5D3}"/>
  </bookViews>
  <sheets>
    <sheet name="Společná data" sheetId="1" r:id="rId1"/>
    <sheet name="Legend" sheetId="9" r:id="rId2"/>
    <sheet name="List1" sheetId="10" r:id="rId3"/>
    <sheet name="List5" sheetId="11" r:id="rId4"/>
    <sheet name="List4" sheetId="8" state="hidden" r:id="rId5"/>
    <sheet name="List3" sheetId="7" state="hidden" r:id="rId6"/>
    <sheet name="List2" sheetId="6" state="hidden" r:id="rId7"/>
    <sheet name="Záznamy_vše" sheetId="3" state="hidden" r:id="rId8"/>
  </sheets>
  <externalReferences>
    <externalReference r:id="rId9"/>
  </externalReferences>
  <definedNames>
    <definedName name="_xlnm._FilterDatabase" localSheetId="5" hidden="1">List3!$B$1:$K$75</definedName>
    <definedName name="_xlnm._FilterDatabase" localSheetId="4" hidden="1">List4!$A$4:$BZ$302</definedName>
    <definedName name="_xlnm._FilterDatabase" localSheetId="0" hidden="1">'Společná data'!$A$4:$DC$302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1" l="1"/>
  <c r="O19" i="10" l="1"/>
  <c r="O52" i="10"/>
  <c r="O4" i="10"/>
  <c r="O47" i="10"/>
  <c r="O35" i="10"/>
  <c r="O61" i="10"/>
  <c r="O36" i="10"/>
  <c r="O48" i="10"/>
  <c r="O18" i="10"/>
  <c r="O62" i="10"/>
  <c r="O38" i="10"/>
  <c r="O14" i="10"/>
  <c r="O20" i="10"/>
  <c r="O63" i="10"/>
  <c r="O64" i="10"/>
  <c r="O27" i="10"/>
  <c r="O46" i="10"/>
  <c r="O65" i="10"/>
  <c r="O37" i="10"/>
  <c r="O23" i="10"/>
  <c r="O39" i="10"/>
  <c r="O49" i="10"/>
  <c r="O24" i="10"/>
  <c r="O9" i="10"/>
  <c r="O53" i="10"/>
  <c r="O66" i="10"/>
  <c r="O25" i="10"/>
  <c r="O67" i="10"/>
  <c r="O21" i="10"/>
  <c r="O50" i="10"/>
  <c r="O68" i="10"/>
  <c r="O69" i="10"/>
  <c r="O5" i="10"/>
  <c r="O8" i="10"/>
  <c r="O12" i="10"/>
  <c r="O54" i="10"/>
  <c r="O6" i="10"/>
  <c r="O70" i="10"/>
  <c r="O22" i="10"/>
  <c r="O55" i="10"/>
  <c r="O56" i="10"/>
  <c r="O57" i="10"/>
  <c r="O13" i="10"/>
  <c r="O40" i="10"/>
  <c r="O29" i="10"/>
  <c r="O42" i="10"/>
  <c r="O7" i="10"/>
  <c r="O17" i="10"/>
  <c r="O43" i="10"/>
  <c r="O30" i="10"/>
  <c r="O31" i="10"/>
  <c r="O71" i="10"/>
  <c r="O33" i="10"/>
  <c r="O32" i="10"/>
  <c r="O2" i="10"/>
  <c r="O58" i="10"/>
  <c r="O59" i="10"/>
  <c r="O28" i="10"/>
  <c r="O72" i="10"/>
  <c r="O3" i="10"/>
  <c r="O10" i="10"/>
  <c r="O44" i="10"/>
  <c r="O73" i="10"/>
  <c r="O45" i="10"/>
  <c r="O15" i="10"/>
  <c r="O16" i="10"/>
  <c r="O60" i="10"/>
  <c r="O51" i="10"/>
  <c r="O11" i="10"/>
  <c r="O74" i="10"/>
  <c r="O34" i="10"/>
  <c r="O41" i="10"/>
  <c r="O75" i="10"/>
  <c r="O26" i="10"/>
  <c r="M19" i="10"/>
  <c r="M52" i="10"/>
  <c r="M4" i="10"/>
  <c r="M47" i="10"/>
  <c r="M35" i="10"/>
  <c r="M61" i="10"/>
  <c r="M36" i="10"/>
  <c r="M48" i="10"/>
  <c r="M18" i="10"/>
  <c r="M62" i="10"/>
  <c r="M38" i="10"/>
  <c r="M14" i="10"/>
  <c r="M20" i="10"/>
  <c r="M63" i="10"/>
  <c r="M64" i="10"/>
  <c r="M27" i="10"/>
  <c r="M46" i="10"/>
  <c r="M65" i="10"/>
  <c r="M37" i="10"/>
  <c r="M23" i="10"/>
  <c r="M39" i="10"/>
  <c r="M49" i="10"/>
  <c r="M24" i="10"/>
  <c r="M9" i="10"/>
  <c r="M53" i="10"/>
  <c r="M66" i="10"/>
  <c r="M25" i="10"/>
  <c r="M67" i="10"/>
  <c r="M21" i="10"/>
  <c r="M50" i="10"/>
  <c r="M68" i="10"/>
  <c r="M69" i="10"/>
  <c r="M5" i="10"/>
  <c r="M8" i="10"/>
  <c r="M12" i="10"/>
  <c r="M54" i="10"/>
  <c r="M6" i="10"/>
  <c r="M70" i="10"/>
  <c r="M22" i="10"/>
  <c r="M55" i="10"/>
  <c r="M56" i="10"/>
  <c r="M57" i="10"/>
  <c r="M13" i="10"/>
  <c r="M40" i="10"/>
  <c r="M29" i="10"/>
  <c r="M42" i="10"/>
  <c r="M7" i="10"/>
  <c r="M17" i="10"/>
  <c r="M43" i="10"/>
  <c r="M30" i="10"/>
  <c r="M31" i="10"/>
  <c r="M71" i="10"/>
  <c r="M33" i="10"/>
  <c r="M32" i="10"/>
  <c r="M2" i="10"/>
  <c r="M58" i="10"/>
  <c r="M59" i="10"/>
  <c r="M28" i="10"/>
  <c r="M72" i="10"/>
  <c r="M3" i="10"/>
  <c r="M10" i="10"/>
  <c r="M44" i="10"/>
  <c r="M73" i="10"/>
  <c r="M45" i="10"/>
  <c r="M15" i="10"/>
  <c r="M16" i="10"/>
  <c r="M60" i="10"/>
  <c r="M51" i="10"/>
  <c r="M11" i="10"/>
  <c r="M74" i="10"/>
  <c r="M34" i="10"/>
  <c r="M41" i="10"/>
  <c r="M75" i="10"/>
  <c r="M26" i="10"/>
  <c r="K19" i="10"/>
  <c r="K52" i="10"/>
  <c r="K4" i="10"/>
  <c r="K47" i="10"/>
  <c r="K35" i="10"/>
  <c r="K61" i="10"/>
  <c r="K36" i="10"/>
  <c r="K48" i="10"/>
  <c r="K18" i="10"/>
  <c r="K62" i="10"/>
  <c r="K38" i="10"/>
  <c r="K14" i="10"/>
  <c r="K20" i="10"/>
  <c r="K63" i="10"/>
  <c r="K64" i="10"/>
  <c r="K27" i="10"/>
  <c r="K46" i="10"/>
  <c r="K65" i="10"/>
  <c r="K37" i="10"/>
  <c r="K23" i="10"/>
  <c r="K39" i="10"/>
  <c r="K49" i="10"/>
  <c r="K24" i="10"/>
  <c r="K9" i="10"/>
  <c r="K53" i="10"/>
  <c r="K66" i="10"/>
  <c r="K25" i="10"/>
  <c r="K67" i="10"/>
  <c r="K21" i="10"/>
  <c r="K50" i="10"/>
  <c r="K68" i="10"/>
  <c r="K69" i="10"/>
  <c r="K5" i="10"/>
  <c r="K8" i="10"/>
  <c r="K12" i="10"/>
  <c r="K54" i="10"/>
  <c r="K6" i="10"/>
  <c r="K70" i="10"/>
  <c r="K22" i="10"/>
  <c r="K55" i="10"/>
  <c r="K56" i="10"/>
  <c r="K57" i="10"/>
  <c r="K13" i="10"/>
  <c r="K40" i="10"/>
  <c r="K29" i="10"/>
  <c r="K42" i="10"/>
  <c r="K7" i="10"/>
  <c r="K17" i="10"/>
  <c r="K43" i="10"/>
  <c r="K30" i="10"/>
  <c r="K31" i="10"/>
  <c r="K71" i="10"/>
  <c r="K33" i="10"/>
  <c r="K32" i="10"/>
  <c r="K2" i="10"/>
  <c r="K58" i="10"/>
  <c r="K59" i="10"/>
  <c r="K28" i="10"/>
  <c r="K72" i="10"/>
  <c r="K3" i="10"/>
  <c r="K10" i="10"/>
  <c r="K44" i="10"/>
  <c r="K73" i="10"/>
  <c r="K45" i="10"/>
  <c r="K15" i="10"/>
  <c r="K16" i="10"/>
  <c r="K60" i="10"/>
  <c r="K51" i="10"/>
  <c r="K11" i="10"/>
  <c r="K74" i="10"/>
  <c r="K34" i="10"/>
  <c r="K41" i="10"/>
  <c r="K75" i="10"/>
  <c r="K26" i="10"/>
  <c r="I19" i="10"/>
  <c r="I52" i="10"/>
  <c r="I4" i="10"/>
  <c r="I47" i="10"/>
  <c r="I35" i="10"/>
  <c r="I61" i="10"/>
  <c r="I36" i="10"/>
  <c r="I48" i="10"/>
  <c r="I18" i="10"/>
  <c r="I62" i="10"/>
  <c r="I38" i="10"/>
  <c r="I14" i="10"/>
  <c r="I20" i="10"/>
  <c r="I63" i="10"/>
  <c r="I64" i="10"/>
  <c r="I27" i="10"/>
  <c r="I46" i="10"/>
  <c r="I65" i="10"/>
  <c r="I37" i="10"/>
  <c r="I23" i="10"/>
  <c r="I39" i="10"/>
  <c r="I49" i="10"/>
  <c r="I24" i="10"/>
  <c r="I9" i="10"/>
  <c r="I53" i="10"/>
  <c r="I66" i="10"/>
  <c r="I25" i="10"/>
  <c r="I67" i="10"/>
  <c r="I21" i="10"/>
  <c r="I50" i="10"/>
  <c r="I68" i="10"/>
  <c r="I69" i="10"/>
  <c r="I5" i="10"/>
  <c r="I8" i="10"/>
  <c r="I12" i="10"/>
  <c r="I54" i="10"/>
  <c r="I6" i="10"/>
  <c r="I70" i="10"/>
  <c r="I22" i="10"/>
  <c r="I55" i="10"/>
  <c r="I56" i="10"/>
  <c r="I57" i="10"/>
  <c r="I13" i="10"/>
  <c r="I40" i="10"/>
  <c r="I29" i="10"/>
  <c r="I42" i="10"/>
  <c r="I7" i="10"/>
  <c r="I17" i="10"/>
  <c r="I43" i="10"/>
  <c r="I30" i="10"/>
  <c r="I31" i="10"/>
  <c r="I71" i="10"/>
  <c r="I33" i="10"/>
  <c r="I32" i="10"/>
  <c r="I2" i="10"/>
  <c r="I58" i="10"/>
  <c r="I59" i="10"/>
  <c r="I28" i="10"/>
  <c r="I72" i="10"/>
  <c r="I3" i="10"/>
  <c r="I10" i="10"/>
  <c r="I44" i="10"/>
  <c r="I73" i="10"/>
  <c r="I45" i="10"/>
  <c r="I15" i="10"/>
  <c r="I16" i="10"/>
  <c r="I60" i="10"/>
  <c r="I51" i="10"/>
  <c r="I11" i="10"/>
  <c r="I74" i="10"/>
  <c r="I34" i="10"/>
  <c r="I41" i="10"/>
  <c r="I75" i="10"/>
  <c r="I26" i="10"/>
  <c r="G63" i="10"/>
  <c r="G64" i="10"/>
  <c r="G27" i="10"/>
  <c r="G46" i="10"/>
  <c r="G65" i="10"/>
  <c r="G37" i="10"/>
  <c r="G23" i="10"/>
  <c r="G39" i="10"/>
  <c r="G49" i="10"/>
  <c r="G24" i="10"/>
  <c r="G9" i="10"/>
  <c r="G53" i="10"/>
  <c r="G66" i="10"/>
  <c r="G25" i="10"/>
  <c r="G67" i="10"/>
  <c r="G21" i="10"/>
  <c r="G50" i="10"/>
  <c r="G68" i="10"/>
  <c r="G69" i="10"/>
  <c r="G5" i="10"/>
  <c r="G8" i="10"/>
  <c r="G12" i="10"/>
  <c r="G54" i="10"/>
  <c r="G6" i="10"/>
  <c r="G70" i="10"/>
  <c r="G22" i="10"/>
  <c r="G55" i="10"/>
  <c r="G56" i="10"/>
  <c r="G57" i="10"/>
  <c r="G13" i="10"/>
  <c r="G40" i="10"/>
  <c r="G29" i="10"/>
  <c r="G42" i="10"/>
  <c r="G7" i="10"/>
  <c r="G17" i="10"/>
  <c r="G43" i="10"/>
  <c r="G30" i="10"/>
  <c r="G31" i="10"/>
  <c r="G71" i="10"/>
  <c r="G33" i="10"/>
  <c r="G32" i="10"/>
  <c r="G2" i="10"/>
  <c r="G58" i="10"/>
  <c r="G59" i="10"/>
  <c r="G28" i="10"/>
  <c r="G72" i="10"/>
  <c r="G3" i="10"/>
  <c r="G10" i="10"/>
  <c r="G44" i="10"/>
  <c r="G73" i="10"/>
  <c r="G45" i="10"/>
  <c r="G15" i="10"/>
  <c r="G16" i="10"/>
  <c r="G60" i="10"/>
  <c r="G51" i="10"/>
  <c r="G11" i="10"/>
  <c r="G74" i="10"/>
  <c r="G34" i="10"/>
  <c r="G41" i="10"/>
  <c r="G75" i="10"/>
  <c r="G47" i="10"/>
  <c r="G35" i="10"/>
  <c r="G61" i="10"/>
  <c r="G36" i="10"/>
  <c r="G48" i="10"/>
  <c r="G18" i="10"/>
  <c r="G62" i="10"/>
  <c r="G38" i="10"/>
  <c r="G14" i="10"/>
  <c r="G20" i="10"/>
  <c r="G4" i="10"/>
  <c r="G19" i="10"/>
  <c r="G52" i="10"/>
  <c r="G26" i="10"/>
  <c r="F76" i="10"/>
  <c r="H26" i="6" l="1"/>
  <c r="H27" i="6"/>
  <c r="H28" i="6"/>
  <c r="H29" i="6"/>
  <c r="H30" i="6"/>
  <c r="K94" i="7"/>
  <c r="K95" i="7"/>
  <c r="K96" i="7"/>
  <c r="K93" i="7"/>
  <c r="I94" i="7"/>
  <c r="I95" i="7"/>
  <c r="I96" i="7"/>
  <c r="I93" i="7"/>
  <c r="G94" i="7"/>
  <c r="G95" i="7"/>
  <c r="G96" i="7"/>
  <c r="G93" i="7"/>
  <c r="E94" i="7"/>
  <c r="E95" i="7"/>
  <c r="E96" i="7"/>
  <c r="E93" i="7"/>
  <c r="G87" i="7"/>
  <c r="G88" i="7"/>
  <c r="G89" i="7"/>
  <c r="G86" i="7"/>
  <c r="E87" i="7"/>
  <c r="E88" i="7"/>
  <c r="E89" i="7"/>
  <c r="E86" i="7"/>
  <c r="I81" i="7"/>
  <c r="I82" i="7"/>
  <c r="I83" i="7"/>
  <c r="I80" i="7"/>
  <c r="G82" i="7"/>
  <c r="G81" i="7"/>
  <c r="G83" i="7"/>
  <c r="G80" i="7"/>
  <c r="E81" i="7"/>
  <c r="E82" i="7"/>
  <c r="E83" i="7"/>
  <c r="E80" i="7"/>
  <c r="M19" i="6" l="1"/>
  <c r="M20" i="6"/>
  <c r="M21" i="6"/>
  <c r="L19" i="6"/>
  <c r="L20" i="6"/>
  <c r="L21" i="6"/>
  <c r="K19" i="6"/>
  <c r="K20" i="6"/>
  <c r="K21" i="6"/>
  <c r="S19" i="6"/>
  <c r="S20" i="6"/>
  <c r="S21" i="6"/>
  <c r="Q19" i="6"/>
  <c r="Q20" i="6"/>
  <c r="Q21" i="6"/>
  <c r="S15" i="6"/>
  <c r="Q15" i="6"/>
  <c r="S12" i="6"/>
  <c r="Q12" i="6"/>
  <c r="S9" i="6"/>
  <c r="Q9" i="6"/>
  <c r="S6" i="6"/>
  <c r="Q6" i="6"/>
  <c r="N15" i="6"/>
  <c r="L15" i="6"/>
  <c r="M15" i="6"/>
  <c r="K15" i="6"/>
  <c r="L12" i="6"/>
  <c r="M12" i="6"/>
  <c r="K12" i="6"/>
  <c r="L9" i="6"/>
  <c r="M9" i="6"/>
  <c r="N9" i="6"/>
  <c r="K9" i="6"/>
  <c r="L6" i="6"/>
  <c r="M6" i="6"/>
  <c r="N6" i="6"/>
  <c r="K6" i="6"/>
  <c r="E15" i="6"/>
  <c r="F15" i="6"/>
  <c r="G15" i="6"/>
  <c r="D15" i="6"/>
  <c r="E12" i="6"/>
  <c r="F12" i="6"/>
  <c r="G12" i="6"/>
  <c r="D12" i="6"/>
  <c r="E9" i="6"/>
  <c r="F9" i="6"/>
  <c r="G9" i="6"/>
  <c r="D9" i="6"/>
  <c r="G6" i="6"/>
  <c r="F6" i="6"/>
  <c r="E6" i="6"/>
  <c r="D6" i="6"/>
  <c r="DB2" i="1" l="1"/>
  <c r="CY2" i="1"/>
  <c r="CX2" i="1"/>
  <c r="CW2" i="1"/>
  <c r="CV2" i="1"/>
  <c r="CU2" i="1"/>
  <c r="CQ2" i="1"/>
  <c r="CP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W2" i="1"/>
  <c r="BV2" i="1"/>
  <c r="BU2" i="1"/>
  <c r="BS2" i="1"/>
  <c r="BR2" i="1"/>
  <c r="BQ2" i="1"/>
  <c r="BP2" i="1"/>
  <c r="BO2" i="1"/>
  <c r="BM2" i="1"/>
  <c r="BJ2" i="1"/>
  <c r="BI2" i="1"/>
  <c r="BH2" i="1"/>
  <c r="BG2" i="1"/>
  <c r="BF2" i="1"/>
  <c r="BE2" i="1"/>
  <c r="BB2" i="1"/>
  <c r="BA2" i="1"/>
  <c r="AZ2" i="1"/>
  <c r="AX2" i="1"/>
  <c r="AU2" i="1"/>
  <c r="AS2" i="1"/>
  <c r="AR2" i="1"/>
  <c r="AQ2" i="1"/>
  <c r="AP2" i="1"/>
  <c r="AO2" i="1"/>
  <c r="AN2" i="1"/>
  <c r="AL2" i="1"/>
  <c r="AK2" i="1"/>
  <c r="AI2" i="1"/>
  <c r="AH2" i="1"/>
  <c r="DB1" i="1"/>
  <c r="CY1" i="1"/>
  <c r="CX1" i="1"/>
  <c r="CW1" i="1"/>
  <c r="CV1" i="1"/>
  <c r="CU1" i="1"/>
  <c r="CQ1" i="1"/>
  <c r="CP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W1" i="1"/>
  <c r="BV1" i="1"/>
  <c r="BU1" i="1"/>
  <c r="BS1" i="1"/>
  <c r="BR1" i="1"/>
  <c r="BQ1" i="1"/>
  <c r="BP1" i="1"/>
  <c r="BO1" i="1"/>
  <c r="BM1" i="1"/>
  <c r="BJ1" i="1"/>
  <c r="BI1" i="1"/>
  <c r="BH1" i="1"/>
  <c r="BG1" i="1"/>
  <c r="BF1" i="1"/>
  <c r="BE1" i="1"/>
  <c r="BB1" i="1"/>
  <c r="BA1" i="1"/>
  <c r="AZ1" i="1"/>
  <c r="AX1" i="1"/>
  <c r="AU1" i="1"/>
  <c r="AS1" i="1"/>
  <c r="AR1" i="1"/>
  <c r="AQ1" i="1"/>
  <c r="AP1" i="1"/>
  <c r="AO1" i="1"/>
  <c r="AN1" i="1"/>
  <c r="AL1" i="1"/>
  <c r="AK1" i="1"/>
  <c r="AI1" i="1"/>
  <c r="AH1" i="1"/>
</calcChain>
</file>

<file path=xl/sharedStrings.xml><?xml version="1.0" encoding="utf-8"?>
<sst xmlns="http://schemas.openxmlformats.org/spreadsheetml/2006/main" count="3086" uniqueCount="604">
  <si>
    <t>Ground</t>
  </si>
  <si>
    <t>Cavity</t>
  </si>
  <si>
    <t>Shrub</t>
  </si>
  <si>
    <t>Canopy</t>
  </si>
  <si>
    <t>Granivorous</t>
  </si>
  <si>
    <t>Insectivorous</t>
  </si>
  <si>
    <t>Omnivorous</t>
  </si>
  <si>
    <t>Carnivorous</t>
  </si>
  <si>
    <t>TYP</t>
  </si>
  <si>
    <t>Vzdalenost</t>
  </si>
  <si>
    <t>Hluk</t>
  </si>
  <si>
    <t>Red list</t>
  </si>
  <si>
    <t>Pocet_druhu</t>
  </si>
  <si>
    <t>Farmland</t>
  </si>
  <si>
    <t>Wetland</t>
  </si>
  <si>
    <t>Woodland</t>
  </si>
  <si>
    <t>Phas_colc</t>
  </si>
  <si>
    <t>Saxi_rube</t>
  </si>
  <si>
    <t>Sita_euro</t>
  </si>
  <si>
    <t>Phyl_coll</t>
  </si>
  <si>
    <t>Phyl_sibi</t>
  </si>
  <si>
    <t>Phyl_troch</t>
  </si>
  <si>
    <t>Locu_fluv</t>
  </si>
  <si>
    <t>Locu_naev</t>
  </si>
  <si>
    <t>Vane_vane</t>
  </si>
  <si>
    <t>Erit_rube</t>
  </si>
  <si>
    <t>Dryo_mart</t>
  </si>
  <si>
    <t>Cocc_cocc</t>
  </si>
  <si>
    <t>Turd_pila</t>
  </si>
  <si>
    <t>Turd_phil</t>
  </si>
  <si>
    <t>Upup_epop</t>
  </si>
  <si>
    <t>Colu_Livi</t>
  </si>
  <si>
    <t>Colu_palu</t>
  </si>
  <si>
    <t>Stre_turt</t>
  </si>
  <si>
    <t>Anas_plat</t>
  </si>
  <si>
    <t>Bute_bute</t>
  </si>
  <si>
    <t>Mota_alba</t>
  </si>
  <si>
    <t>Mota_fla</t>
  </si>
  <si>
    <t>Card_Cann</t>
  </si>
  <si>
    <t>Perd_perd</t>
  </si>
  <si>
    <t>Turd_meru</t>
  </si>
  <si>
    <t>Jynx_torq</t>
  </si>
  <si>
    <t>Cotu_cotu</t>
  </si>
  <si>
    <t>Cucu_cano</t>
  </si>
  <si>
    <t>Musc_stri</t>
  </si>
  <si>
    <t>Anth_triv</t>
  </si>
  <si>
    <t>AnthPrat</t>
  </si>
  <si>
    <t>Aegi_caud</t>
  </si>
  <si>
    <t>Circ_aeru</t>
  </si>
  <si>
    <t>Sylv_atri</t>
  </si>
  <si>
    <t>Sylv_comm</t>
  </si>
  <si>
    <t>Sylv_curr</t>
  </si>
  <si>
    <t>Sylv_bori</t>
  </si>
  <si>
    <t>Frin_coel</t>
  </si>
  <si>
    <t>Prun_modu</t>
  </si>
  <si>
    <t>Falc_Tinn</t>
  </si>
  <si>
    <t>Acro_scir</t>
  </si>
  <si>
    <t>Acro_scho</t>
  </si>
  <si>
    <t>Acro_arun</t>
  </si>
  <si>
    <t>Acro_palu</t>
  </si>
  <si>
    <t>Phoe_ochr</t>
  </si>
  <si>
    <t>Phoe_phoe</t>
  </si>
  <si>
    <t>Hipp_icte</t>
  </si>
  <si>
    <t>Alau_arve</t>
  </si>
  <si>
    <t>Lusc_mega</t>
  </si>
  <si>
    <t>Garr_glan</t>
  </si>
  <si>
    <t>Card_card</t>
  </si>
  <si>
    <t>Pica_pica</t>
  </si>
  <si>
    <t>Leio_medi</t>
  </si>
  <si>
    <t>Dend_majo</t>
  </si>
  <si>
    <t>Embe_cala</t>
  </si>
  <si>
    <t>Embe_citr</t>
  </si>
  <si>
    <t>Embe_scho</t>
  </si>
  <si>
    <t>Trog_trog</t>
  </si>
  <si>
    <t>Paru_palu</t>
  </si>
  <si>
    <t>Paru_mont</t>
  </si>
  <si>
    <t>Paru_majo</t>
  </si>
  <si>
    <t>Paru_caer</t>
  </si>
  <si>
    <t>Paru_ater</t>
  </si>
  <si>
    <t>Cert_fami</t>
  </si>
  <si>
    <t>Cert_brac</t>
  </si>
  <si>
    <t>Stur_vulg</t>
  </si>
  <si>
    <t>Lani_coll</t>
  </si>
  <si>
    <t>Lani_excu</t>
  </si>
  <si>
    <t>Pass_dome</t>
  </si>
  <si>
    <t>Pass_mont</t>
  </si>
  <si>
    <t>Corv_corn</t>
  </si>
  <si>
    <t>Card_chlo</t>
  </si>
  <si>
    <t>Seri_seri</t>
  </si>
  <si>
    <t>Picu_viri</t>
  </si>
  <si>
    <t>1A</t>
  </si>
  <si>
    <t>A</t>
  </si>
  <si>
    <t>D10</t>
  </si>
  <si>
    <t>Šťastný</t>
  </si>
  <si>
    <t>C</t>
  </si>
  <si>
    <t>1B</t>
  </si>
  <si>
    <t>B</t>
  </si>
  <si>
    <t>1C</t>
  </si>
  <si>
    <t>1D</t>
  </si>
  <si>
    <t>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</si>
  <si>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</si>
  <si>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</si>
  <si>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</si>
  <si>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</si>
  <si>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</si>
  <si>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</si>
  <si>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</si>
  <si>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</si>
  <si>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</si>
  <si>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</si>
  <si>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</si>
  <si>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</si>
  <si>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</si>
  <si>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</si>
  <si>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</si>
  <si>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</si>
  <si>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</si>
  <si>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</si>
  <si>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</si>
  <si>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</si>
  <si>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</si>
  <si>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</si>
  <si>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</si>
  <si>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</si>
  <si>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</si>
  <si>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</si>
  <si>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</si>
  <si>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</si>
  <si>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</si>
  <si>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</si>
  <si>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</si>
  <si>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</si>
  <si>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</si>
  <si>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</si>
  <si>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</si>
  <si>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</si>
  <si>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</si>
  <si>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</si>
  <si>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</si>
  <si>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</si>
  <si>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</si>
  <si>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</si>
  <si>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</si>
  <si>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</si>
  <si>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</si>
  <si>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</si>
  <si>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</si>
  <si>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</si>
  <si>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</si>
  <si>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</si>
  <si>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</si>
  <si>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</si>
  <si>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</si>
  <si>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</si>
  <si>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</si>
  <si>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</si>
  <si>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</si>
  <si>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</si>
  <si>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</si>
  <si>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</si>
  <si>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</si>
  <si>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</si>
  <si>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</si>
  <si>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</si>
  <si>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</si>
  <si>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</si>
  <si>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</si>
  <si>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</si>
  <si>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</si>
  <si>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</si>
  <si>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</si>
  <si>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</si>
  <si>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</si>
  <si>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</si>
  <si>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</si>
  <si>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</si>
  <si>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</si>
  <si>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</si>
  <si>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</si>
  <si>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</si>
  <si>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</si>
  <si>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D1a</t>
  </si>
  <si>
    <t>Musilová</t>
  </si>
  <si>
    <t>22B</t>
  </si>
  <si>
    <t>22C</t>
  </si>
  <si>
    <t>23A</t>
  </si>
  <si>
    <t>23B</t>
  </si>
  <si>
    <t>23C</t>
  </si>
  <si>
    <t>24A</t>
  </si>
  <si>
    <t>24B</t>
  </si>
  <si>
    <t>24C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</si>
  <si>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</si>
  <si>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</si>
  <si>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</si>
  <si>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</si>
  <si>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</si>
  <si>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</si>
  <si>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</si>
  <si>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</si>
  <si>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</si>
  <si>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</si>
  <si>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</si>
  <si>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</si>
  <si>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</si>
  <si>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</si>
  <si>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</si>
  <si>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</si>
  <si>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</si>
  <si>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</si>
  <si>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</si>
  <si>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</si>
  <si>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</si>
  <si>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</si>
  <si>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</si>
  <si>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32C</t>
  </si>
  <si>
    <t>33A</t>
  </si>
  <si>
    <t>33B</t>
  </si>
  <si>
    <t>33C</t>
  </si>
  <si>
    <t>34A</t>
  </si>
  <si>
    <t>34B</t>
  </si>
  <si>
    <t>34C</t>
  </si>
  <si>
    <t>35A</t>
  </si>
  <si>
    <t>35B</t>
  </si>
  <si>
    <t>35C</t>
  </si>
  <si>
    <t>36A</t>
  </si>
  <si>
    <t>36B</t>
  </si>
  <si>
    <t>36C</t>
  </si>
  <si>
    <t>37A</t>
  </si>
  <si>
    <t>37B</t>
  </si>
  <si>
    <t>37C</t>
  </si>
  <si>
    <t>38A</t>
  </si>
  <si>
    <t>38B</t>
  </si>
  <si>
    <t>38C</t>
  </si>
  <si>
    <t>39A</t>
  </si>
  <si>
    <t>39B</t>
  </si>
  <si>
    <t>39C</t>
  </si>
  <si>
    <t>40A</t>
  </si>
  <si>
    <t>D1b</t>
  </si>
  <si>
    <t>Maršálková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</si>
  <si>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</si>
  <si>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</si>
  <si>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</si>
  <si>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</si>
  <si>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</si>
  <si>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</si>
  <si>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</si>
  <si>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</si>
  <si>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</si>
  <si>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</si>
  <si>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</si>
  <si>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43A</t>
  </si>
  <si>
    <t>43B</t>
  </si>
  <si>
    <t>43C</t>
  </si>
  <si>
    <t>43D</t>
  </si>
  <si>
    <t>44A</t>
  </si>
  <si>
    <t>44B</t>
  </si>
  <si>
    <t>44C</t>
  </si>
  <si>
    <t>44D</t>
  </si>
  <si>
    <t>45A</t>
  </si>
  <si>
    <t>45B</t>
  </si>
  <si>
    <t>45C</t>
  </si>
  <si>
    <t>45D</t>
  </si>
  <si>
    <t>46A</t>
  </si>
  <si>
    <t>46B</t>
  </si>
  <si>
    <t>46C</t>
  </si>
  <si>
    <t>46D</t>
  </si>
  <si>
    <t>47A</t>
  </si>
  <si>
    <t>47B</t>
  </si>
  <si>
    <t>47C</t>
  </si>
  <si>
    <t>47D</t>
  </si>
  <si>
    <t>48A</t>
  </si>
  <si>
    <t>48B</t>
  </si>
  <si>
    <t>48C</t>
  </si>
  <si>
    <t>48D</t>
  </si>
  <si>
    <t>49A</t>
  </si>
  <si>
    <t>49B</t>
  </si>
  <si>
    <t>49C</t>
  </si>
  <si>
    <t>49D</t>
  </si>
  <si>
    <t>50A</t>
  </si>
  <si>
    <t>50B</t>
  </si>
  <si>
    <t>50C</t>
  </si>
  <si>
    <t>50D</t>
  </si>
  <si>
    <t>51A</t>
  </si>
  <si>
    <t>51B</t>
  </si>
  <si>
    <t>51C</t>
  </si>
  <si>
    <t>51D</t>
  </si>
  <si>
    <t>52A</t>
  </si>
  <si>
    <t>52B</t>
  </si>
  <si>
    <t>52C</t>
  </si>
  <si>
    <t>52D</t>
  </si>
  <si>
    <t>53A</t>
  </si>
  <si>
    <t>53B</t>
  </si>
  <si>
    <t>53C</t>
  </si>
  <si>
    <t>53D</t>
  </si>
  <si>
    <t>54A</t>
  </si>
  <si>
    <t>54B</t>
  </si>
  <si>
    <t>54C</t>
  </si>
  <si>
    <t>54D</t>
  </si>
  <si>
    <t>55A</t>
  </si>
  <si>
    <t>55B</t>
  </si>
  <si>
    <t>55C</t>
  </si>
  <si>
    <t>55D</t>
  </si>
  <si>
    <t>56A</t>
  </si>
  <si>
    <t>56B</t>
  </si>
  <si>
    <t>56C</t>
  </si>
  <si>
    <t>56D</t>
  </si>
  <si>
    <t>57A</t>
  </si>
  <si>
    <t>57B</t>
  </si>
  <si>
    <t>57C</t>
  </si>
  <si>
    <t>57D</t>
  </si>
  <si>
    <t>58A</t>
  </si>
  <si>
    <t>58B</t>
  </si>
  <si>
    <t>58C</t>
  </si>
  <si>
    <t>58D</t>
  </si>
  <si>
    <t>59A</t>
  </si>
  <si>
    <t>59B</t>
  </si>
  <si>
    <t>59C</t>
  </si>
  <si>
    <t>59D</t>
  </si>
  <si>
    <t>60A</t>
  </si>
  <si>
    <t>D11</t>
  </si>
  <si>
    <t>Hladík</t>
  </si>
  <si>
    <t>60B</t>
  </si>
  <si>
    <t>60C</t>
  </si>
  <si>
    <t>60D</t>
  </si>
  <si>
    <t>61A</t>
  </si>
  <si>
    <t>61B</t>
  </si>
  <si>
    <t>61C</t>
  </si>
  <si>
    <t>61D</t>
  </si>
  <si>
    <t>62A</t>
  </si>
  <si>
    <t>62B</t>
  </si>
  <si>
    <t>62C</t>
  </si>
  <si>
    <t>62D</t>
  </si>
  <si>
    <t>63A</t>
  </si>
  <si>
    <t>63B</t>
  </si>
  <si>
    <t>63C</t>
  </si>
  <si>
    <t>63D</t>
  </si>
  <si>
    <t>64A</t>
  </si>
  <si>
    <t>64B</t>
  </si>
  <si>
    <t>64C</t>
  </si>
  <si>
    <t>64D</t>
  </si>
  <si>
    <t>65A</t>
  </si>
  <si>
    <t>65B</t>
  </si>
  <si>
    <t>65C</t>
  </si>
  <si>
    <t>65D</t>
  </si>
  <si>
    <t>66A</t>
  </si>
  <si>
    <t>66B</t>
  </si>
  <si>
    <t>66C</t>
  </si>
  <si>
    <t>66D</t>
  </si>
  <si>
    <t>67A</t>
  </si>
  <si>
    <t>67B</t>
  </si>
  <si>
    <t>67C</t>
  </si>
  <si>
    <t>67D</t>
  </si>
  <si>
    <t>68A</t>
  </si>
  <si>
    <t>68B</t>
  </si>
  <si>
    <t>68C</t>
  </si>
  <si>
    <t>68D</t>
  </si>
  <si>
    <t>69A</t>
  </si>
  <si>
    <t>69B</t>
  </si>
  <si>
    <t>69C</t>
  </si>
  <si>
    <t>69D</t>
  </si>
  <si>
    <t>70A</t>
  </si>
  <si>
    <t>70B</t>
  </si>
  <si>
    <t>70C</t>
  </si>
  <si>
    <t>70D</t>
  </si>
  <si>
    <t>71A</t>
  </si>
  <si>
    <t>71B</t>
  </si>
  <si>
    <t>71C</t>
  </si>
  <si>
    <t>71D</t>
  </si>
  <si>
    <t>72A</t>
  </si>
  <si>
    <t>72B</t>
  </si>
  <si>
    <t>72C</t>
  </si>
  <si>
    <t>72D</t>
  </si>
  <si>
    <t>73A</t>
  </si>
  <si>
    <t>73B</t>
  </si>
  <si>
    <t>73C</t>
  </si>
  <si>
    <t>73D</t>
  </si>
  <si>
    <t>74A</t>
  </si>
  <si>
    <t>74B</t>
  </si>
  <si>
    <t>74C</t>
  </si>
  <si>
    <t>74D</t>
  </si>
  <si>
    <t>75A</t>
  </si>
  <si>
    <t>75B</t>
  </si>
  <si>
    <t>75C</t>
  </si>
  <si>
    <t>75D</t>
  </si>
  <si>
    <t>76A</t>
  </si>
  <si>
    <t>76B</t>
  </si>
  <si>
    <t>76C</t>
  </si>
  <si>
    <t>76D</t>
  </si>
  <si>
    <t>77A</t>
  </si>
  <si>
    <t>77B</t>
  </si>
  <si>
    <t>77C</t>
  </si>
  <si>
    <t>77D</t>
  </si>
  <si>
    <t>78A</t>
  </si>
  <si>
    <t>78B</t>
  </si>
  <si>
    <t>78C</t>
  </si>
  <si>
    <t>78D</t>
  </si>
  <si>
    <t>79A</t>
  </si>
  <si>
    <t>79B</t>
  </si>
  <si>
    <t>79C</t>
  </si>
  <si>
    <t>79D</t>
  </si>
  <si>
    <t>Species</t>
  </si>
  <si>
    <t>Phasianus colchicus</t>
  </si>
  <si>
    <t>Saxicola rubetra</t>
  </si>
  <si>
    <t>Sita europaea</t>
  </si>
  <si>
    <t>Phylloscopus collybita</t>
  </si>
  <si>
    <t>Phylloscopus sibilatrix</t>
  </si>
  <si>
    <t>Phylloscopus trochilus</t>
  </si>
  <si>
    <t>Locustella fluviatilis</t>
  </si>
  <si>
    <t>Locustella naevia</t>
  </si>
  <si>
    <t>Vanellus vanellus</t>
  </si>
  <si>
    <t>Erithacus rubecula</t>
  </si>
  <si>
    <t>Dryocopus martius</t>
  </si>
  <si>
    <t>Coccothraustes coccothraustes</t>
  </si>
  <si>
    <t>Turdus pilaris</t>
  </si>
  <si>
    <t>Turdus philomelos</t>
  </si>
  <si>
    <t>Upupa epops</t>
  </si>
  <si>
    <t>Columba livia</t>
  </si>
  <si>
    <t>Columba palumbus</t>
  </si>
  <si>
    <t>Streptopelia turtur</t>
  </si>
  <si>
    <t>Anas platyrhynchos</t>
  </si>
  <si>
    <t>Buteo buteo</t>
  </si>
  <si>
    <t>Motacilla alba</t>
  </si>
  <si>
    <t>Motacilla flava</t>
  </si>
  <si>
    <t>Carduelis cannabina</t>
  </si>
  <si>
    <t>Perdix perdix</t>
  </si>
  <si>
    <t>Turdus merula</t>
  </si>
  <si>
    <t>Jynx torquilla</t>
  </si>
  <si>
    <t>Coturnix coturnix</t>
  </si>
  <si>
    <t>Cuculus canorus</t>
  </si>
  <si>
    <t>Muscicapa striata</t>
  </si>
  <si>
    <t>Antthus trivialis</t>
  </si>
  <si>
    <t>Anthus pratensis</t>
  </si>
  <si>
    <t>Aegithalos caudatus</t>
  </si>
  <si>
    <t>Circus aeruginosus</t>
  </si>
  <si>
    <t>Sylvia atricapilla</t>
  </si>
  <si>
    <t>Sylvia communis</t>
  </si>
  <si>
    <t>Sylvia curruca</t>
  </si>
  <si>
    <t>Sylvia borin</t>
  </si>
  <si>
    <t>Fringilla coelebs</t>
  </si>
  <si>
    <t xml:space="preserve">Prunella modularis </t>
  </si>
  <si>
    <t>Falco tinnunculus</t>
  </si>
  <si>
    <t>Acrocephalus scirpaceus</t>
  </si>
  <si>
    <t>Acrocephalus schoenobaenus</t>
  </si>
  <si>
    <t>Acrocephalus arundinaceus</t>
  </si>
  <si>
    <t>Acrocephalus palustris</t>
  </si>
  <si>
    <t>Phoenicurus ochruros</t>
  </si>
  <si>
    <t>Phoenicurus phoenicurus</t>
  </si>
  <si>
    <t>Hippolais icterina</t>
  </si>
  <si>
    <t>Alauda arvensis</t>
  </si>
  <si>
    <t>Luscinia megarhynchos</t>
  </si>
  <si>
    <t>Garrulus glandarius</t>
  </si>
  <si>
    <t>Carduelis carduelis</t>
  </si>
  <si>
    <t>Pica pica</t>
  </si>
  <si>
    <t>Leiopicus medius</t>
  </si>
  <si>
    <t>Dendrocopos major</t>
  </si>
  <si>
    <t>Emberiza calandra</t>
  </si>
  <si>
    <t>Emberiza citrinella</t>
  </si>
  <si>
    <t>Emberiza schoeniclus</t>
  </si>
  <si>
    <t>Troglodytes troglodytes</t>
  </si>
  <si>
    <t>Parus palustris</t>
  </si>
  <si>
    <t>Parus montanus</t>
  </si>
  <si>
    <t>Parus major</t>
  </si>
  <si>
    <t>Parus caeruleus</t>
  </si>
  <si>
    <t xml:space="preserve">Parus ater </t>
  </si>
  <si>
    <t>Certhia familiaris</t>
  </si>
  <si>
    <t>Certhia brachydactyla</t>
  </si>
  <si>
    <t>Sturnus vulgaris</t>
  </si>
  <si>
    <t>Lanius collurio</t>
  </si>
  <si>
    <t>Lanius excubitor</t>
  </si>
  <si>
    <t>Passer domesticus</t>
  </si>
  <si>
    <t>Passer montanus</t>
  </si>
  <si>
    <t>Corvus cornix</t>
  </si>
  <si>
    <t>Carduelis chloris</t>
  </si>
  <si>
    <t>Serinus serinus</t>
  </si>
  <si>
    <t>Picus viridis</t>
  </si>
  <si>
    <t>A %</t>
  </si>
  <si>
    <t>Σ %</t>
  </si>
  <si>
    <t>D %</t>
  </si>
  <si>
    <t>C  %</t>
  </si>
  <si>
    <t>B %</t>
  </si>
  <si>
    <t>Suma</t>
  </si>
  <si>
    <t>hnízdní g.</t>
  </si>
  <si>
    <t>ground</t>
  </si>
  <si>
    <t>shrub</t>
  </si>
  <si>
    <t>other</t>
  </si>
  <si>
    <t>canopy</t>
  </si>
  <si>
    <t>cavity</t>
  </si>
  <si>
    <t>počet</t>
  </si>
  <si>
    <t>%</t>
  </si>
  <si>
    <t>insect</t>
  </si>
  <si>
    <t>gran</t>
  </si>
  <si>
    <t>omni</t>
  </si>
  <si>
    <t>carn</t>
  </si>
  <si>
    <t>farm</t>
  </si>
  <si>
    <t>wood</t>
  </si>
  <si>
    <t>Úbytek</t>
  </si>
  <si>
    <t>úbytek</t>
  </si>
  <si>
    <t>počet ptáků ve vzdálenosti D je brán jako 100 %</t>
  </si>
  <si>
    <t>součet</t>
  </si>
  <si>
    <t>Biotop</t>
  </si>
  <si>
    <t>Food guild</t>
  </si>
  <si>
    <t>Nest guild</t>
  </si>
  <si>
    <t>LC</t>
  </si>
  <si>
    <t>VU</t>
  </si>
  <si>
    <t>EN</t>
  </si>
  <si>
    <t>Synanthropic</t>
  </si>
  <si>
    <t>NT</t>
  </si>
  <si>
    <t>General</t>
  </si>
  <si>
    <t>Other</t>
  </si>
  <si>
    <t>farmland</t>
  </si>
  <si>
    <t>woodland</t>
  </si>
  <si>
    <t>granivor</t>
  </si>
  <si>
    <t>farmland %</t>
  </si>
  <si>
    <t>woodland %</t>
  </si>
  <si>
    <t xml:space="preserve">wetland </t>
  </si>
  <si>
    <t xml:space="preserve">wetland % </t>
  </si>
  <si>
    <t>insect %</t>
  </si>
  <si>
    <t>granivor %</t>
  </si>
  <si>
    <t>Ground %</t>
  </si>
  <si>
    <t>Shrub %</t>
  </si>
  <si>
    <t>cavity %</t>
  </si>
  <si>
    <t>canopy %</t>
  </si>
  <si>
    <t>Distance</t>
  </si>
  <si>
    <t xml:space="preserve"> Canopy</t>
  </si>
  <si>
    <t>Biotop [%]</t>
  </si>
  <si>
    <t>Food gild [%]</t>
  </si>
  <si>
    <t>Nest gild [%]</t>
  </si>
  <si>
    <t>počet druhů</t>
  </si>
  <si>
    <t>Noise</t>
  </si>
  <si>
    <t>Watcher</t>
  </si>
  <si>
    <t>Elevation</t>
  </si>
  <si>
    <t>Traffic_volume</t>
  </si>
  <si>
    <t>Ruderal</t>
  </si>
  <si>
    <t>Meadow</t>
  </si>
  <si>
    <t>Water</t>
  </si>
  <si>
    <t>Highway</t>
  </si>
  <si>
    <t>Year</t>
  </si>
  <si>
    <t>Habitat</t>
  </si>
  <si>
    <t>A (%)</t>
  </si>
  <si>
    <t>B (%)</t>
  </si>
  <si>
    <t>C (%)</t>
  </si>
  <si>
    <t>D (%)</t>
  </si>
  <si>
    <t>Type2</t>
  </si>
  <si>
    <t>Synantrop</t>
  </si>
  <si>
    <t>Other_nest</t>
  </si>
  <si>
    <t>Red_list</t>
  </si>
  <si>
    <t>year when the counting of birds were realised</t>
  </si>
  <si>
    <t>Name of the person who counted birds</t>
  </si>
  <si>
    <t>Altitude</t>
  </si>
  <si>
    <t>Presence of a field in a plot</t>
  </si>
  <si>
    <r>
      <t xml:space="preserve">tree cover of the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(%)</t>
    </r>
  </si>
  <si>
    <r>
      <t xml:space="preserve">shrub cover of the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(%)</t>
    </r>
  </si>
  <si>
    <t>Distance from the nearest village (meters)</t>
  </si>
  <si>
    <t>Distance from the nearest forest (meters)</t>
  </si>
  <si>
    <t>Number of wetland bird species recorded in a plot</t>
  </si>
  <si>
    <t>Number of bird species recorded in one plot, which nest on the ground</t>
  </si>
  <si>
    <t>Number of bird species recorded in one plot, which nest on shrub</t>
  </si>
  <si>
    <t>Number of bird species recorded in one plot, which nest on canopy</t>
  </si>
  <si>
    <t>Number of bird species recorded in one plot, which nest in cavity</t>
  </si>
  <si>
    <t>Number of insectivorous bird species recorded in one plot</t>
  </si>
  <si>
    <t>Number of granivorous bird species recorded in one plot, which nest on the ground</t>
  </si>
  <si>
    <t>Number of omnivorous bird species recorded in one plot, which nest on the ground</t>
  </si>
  <si>
    <t>Number of carnivorous bird species recorded in one plot, which nest on the ground</t>
  </si>
  <si>
    <t>Bird species diet preference</t>
  </si>
  <si>
    <t>Plot in 4 different distances from highway</t>
  </si>
  <si>
    <t>ID of the plot</t>
  </si>
  <si>
    <t>Presence of a meadow in the plot</t>
  </si>
  <si>
    <t>Presence of water in the plot</t>
  </si>
  <si>
    <t>Number of synanthropic bird species recorded in the plot</t>
  </si>
  <si>
    <t>Number of woodland bird species recorded in the plot</t>
  </si>
  <si>
    <t>Number of farmland bird species recorded in the plot</t>
  </si>
  <si>
    <t>Number of bird species recorded in the plot</t>
  </si>
  <si>
    <t>Category of the noise level on the plot, 4: &gt; 75 dB, 3: 65 - 75 dB, 2: 45 - 65 dB, 1: &lt; 45 dB</t>
  </si>
  <si>
    <t>Name of the highway</t>
  </si>
  <si>
    <t>meters</t>
  </si>
  <si>
    <t>MASL (meters above sea level)</t>
  </si>
  <si>
    <t>AADT (Annual average daily traffic)</t>
  </si>
  <si>
    <t>Traffic volume</t>
  </si>
  <si>
    <t>Presence of a ruderal habitat in the plot</t>
  </si>
  <si>
    <t>Dist. to highway</t>
  </si>
  <si>
    <t>Shrub cover</t>
  </si>
  <si>
    <t>Tree cover</t>
  </si>
  <si>
    <t>Dist. to forest</t>
  </si>
  <si>
    <t>Name of species</t>
  </si>
  <si>
    <t>Presence of species</t>
  </si>
  <si>
    <t>Presence of species (%)</t>
  </si>
  <si>
    <t>Yes/No</t>
  </si>
  <si>
    <t>Arrable</t>
  </si>
  <si>
    <t>All species</t>
  </si>
  <si>
    <r>
      <t xml:space="preserve">Altitude of each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(meters above sea level)</t>
    </r>
  </si>
  <si>
    <r>
      <t xml:space="preserve">Traffic volume of the section of the highway, where the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was situated (AADT)</t>
    </r>
  </si>
  <si>
    <r>
      <t xml:space="preserve">Real distance from the edge of the highway to the centre of the </t>
    </r>
    <r>
      <rPr>
        <b/>
        <sz val="11"/>
        <color theme="1"/>
        <rFont val="Calibri"/>
        <family val="2"/>
        <charset val="238"/>
        <scheme val="minor"/>
      </rPr>
      <t>plot</t>
    </r>
  </si>
  <si>
    <t>Type1</t>
  </si>
  <si>
    <t>ID</t>
  </si>
  <si>
    <t>Tree_cover</t>
  </si>
  <si>
    <t>Shrub_cover</t>
  </si>
  <si>
    <t>Counting</t>
  </si>
  <si>
    <t>Dist._to_village</t>
  </si>
  <si>
    <t>Dist._to_forest</t>
  </si>
  <si>
    <t>All_species</t>
  </si>
  <si>
    <t>Nest_guild</t>
  </si>
  <si>
    <t>Food_guild</t>
  </si>
  <si>
    <t>Dist. to village</t>
  </si>
  <si>
    <t xml:space="preserve">Breeding preference of bird species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</si>
</sst>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7D20"/>
        <bgColor indexed="64"/>
      </patternFill>
    </fill>
    <fill>
      <patternFill patternType="solid">
        <fgColor rgb="FF2AD6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0" fillId="2" borderId="0" xfId="0" applyFill="1"/>
    <xf numFmtId="0" fontId="2" fillId="0" borderId="0" xfId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3" fillId="0" borderId="1" xfId="2" applyBorder="1"/>
    <xf numFmtId="0" fontId="2" fillId="8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2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right"/>
    </xf>
    <xf numFmtId="1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2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164" fontId="0" fillId="0" borderId="1" xfId="0" applyNumberFormat="1" applyBorder="1"/>
    <xf numFmtId="3" fontId="0" fillId="0" borderId="0" xfId="0" applyNumberFormat="1"/>
    <xf numFmtId="164" fontId="0" fillId="0" borderId="0" xfId="0" applyNumberFormat="1"/>
    <xf numFmtId="164" fontId="0" fillId="6" borderId="0" xfId="0" applyNumberFormat="1" applyFill="1"/>
    <xf numFmtId="9" fontId="0" fillId="0" borderId="0" xfId="0" applyNumberFormat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justify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19" xfId="0" applyNumberFormat="1" applyBorder="1"/>
    <xf numFmtId="164" fontId="0" fillId="0" borderId="13" xfId="0" applyNumberFormat="1" applyBorder="1"/>
    <xf numFmtId="0" fontId="5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</cellXfs>
  <cellStyles count="3">
    <cellStyle name="Normální" xfId="0" builtinId="0"/>
    <cellStyle name="Normální 2" xfId="1" xr:uid="{940C00E5-A95D-45A9-BC24-1F1BB9A3AE16}"/>
    <cellStyle name="Normální 2 2" xfId="2" xr:uid="{C0E9F56B-ADA4-40AC-AA5A-9F0722CA8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zuvpraze-my.sharepoint.com/Users/uzivatel/Documents/&#352;kola/&#268;ZU/2.ro&#269;n&#237;k/LS/DP/DATA_DP/Moje%20DATA/Data_ptaci_biotopy_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List2"/>
      <sheetName val="List5"/>
      <sheetName val="List3"/>
    </sheetNames>
    <sheetDataSet>
      <sheetData sheetId="0"/>
      <sheetData sheetId="1"/>
      <sheetData sheetId="2">
        <row r="1">
          <cell r="D1" t="str">
            <v>Potravní gildy</v>
          </cell>
          <cell r="E1" t="str">
            <v>Hnízdní gildy</v>
          </cell>
          <cell r="F1" t="str">
            <v>Biotop. Preference</v>
          </cell>
          <cell r="G1" t="str">
            <v>Červený seznam</v>
          </cell>
          <cell r="H1" t="str">
            <v>1A</v>
          </cell>
          <cell r="I1" t="str">
            <v>1B</v>
          </cell>
          <cell r="J1" t="str">
            <v>1C</v>
          </cell>
          <cell r="K1" t="str">
            <v>1D</v>
          </cell>
          <cell r="L1" t="str">
            <v>2A</v>
          </cell>
        </row>
        <row r="2">
          <cell r="C2" t="str">
            <v>Phas_colc</v>
          </cell>
          <cell r="D2" t="str">
            <v>Granivorous</v>
          </cell>
          <cell r="E2" t="str">
            <v>Ground</v>
          </cell>
          <cell r="F2" t="str">
            <v>Farmland</v>
          </cell>
          <cell r="G2"/>
          <cell r="H2" t="str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C3" t="str">
            <v>Saxi_rube</v>
          </cell>
          <cell r="D3" t="str">
            <v>Insectivorous</v>
          </cell>
          <cell r="E3" t="str">
            <v>Ground</v>
          </cell>
          <cell r="F3" t="str">
            <v>Farmland</v>
          </cell>
          <cell r="G3" t="str">
            <v>LC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 t="str">
            <v>Phyl_sibi</v>
          </cell>
          <cell r="D4" t="str">
            <v>Insectivorous</v>
          </cell>
          <cell r="E4" t="str">
            <v>Ground</v>
          </cell>
          <cell r="F4" t="str">
            <v>Woodland</v>
          </cell>
          <cell r="G4"/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C5" t="str">
            <v>Phyl_coll</v>
          </cell>
          <cell r="D5" t="str">
            <v>Insectivorous</v>
          </cell>
          <cell r="E5" t="str">
            <v>Ground</v>
          </cell>
          <cell r="F5" t="str">
            <v>Woodland</v>
          </cell>
          <cell r="G5"/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</row>
        <row r="6">
          <cell r="C6" t="str">
            <v>Locu_fluv</v>
          </cell>
          <cell r="D6" t="str">
            <v>Insectivorous</v>
          </cell>
          <cell r="E6" t="str">
            <v>Ground</v>
          </cell>
          <cell r="F6" t="str">
            <v>Wetland</v>
          </cell>
          <cell r="G6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C7" t="str">
            <v>Locu_naev</v>
          </cell>
          <cell r="D7" t="str">
            <v>Insectivorous</v>
          </cell>
          <cell r="E7" t="str">
            <v>Ground</v>
          </cell>
          <cell r="F7" t="str">
            <v>Wetland</v>
          </cell>
          <cell r="G7"/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C8" t="str">
            <v>Vane_vane</v>
          </cell>
          <cell r="D8" t="str">
            <v>Insectivorous</v>
          </cell>
          <cell r="E8" t="str">
            <v>Ground</v>
          </cell>
          <cell r="F8" t="str">
            <v>Farmland</v>
          </cell>
          <cell r="G8" t="str">
            <v>VU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</row>
        <row r="9">
          <cell r="C9" t="str">
            <v>Erit_rube</v>
          </cell>
          <cell r="D9" t="str">
            <v>Insectivorous</v>
          </cell>
          <cell r="E9" t="str">
            <v>Shrub</v>
          </cell>
          <cell r="F9" t="str">
            <v>Woodland</v>
          </cell>
          <cell r="G9"/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</row>
        <row r="10">
          <cell r="C10" t="str">
            <v>Dryo_mart</v>
          </cell>
          <cell r="D10" t="str">
            <v>Insectivorous</v>
          </cell>
          <cell r="E10" t="str">
            <v>Cavity</v>
          </cell>
          <cell r="F10" t="str">
            <v>Woodland</v>
          </cell>
          <cell r="G10"/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C11" t="str">
            <v>Cocc_cocc</v>
          </cell>
          <cell r="D11" t="str">
            <v>Granivorous</v>
          </cell>
          <cell r="E11" t="str">
            <v>Canopy</v>
          </cell>
          <cell r="F11" t="str">
            <v>Woodland</v>
          </cell>
          <cell r="G11"/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C12" t="str">
            <v>Turd_phil</v>
          </cell>
          <cell r="D12" t="str">
            <v>Omnivorous</v>
          </cell>
          <cell r="E12" t="str">
            <v>Canopy</v>
          </cell>
          <cell r="F12" t="str">
            <v>Woodland</v>
          </cell>
          <cell r="G12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C13" t="str">
            <v>Colu_palu</v>
          </cell>
          <cell r="D13" t="str">
            <v>Granivorous</v>
          </cell>
          <cell r="E13" t="str">
            <v>Canopy</v>
          </cell>
          <cell r="F13" t="str">
            <v>Woodland</v>
          </cell>
          <cell r="G13"/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 t="str">
            <v>Anas_plat</v>
          </cell>
          <cell r="D14" t="str">
            <v>Omnivorous</v>
          </cell>
          <cell r="E14" t="str">
            <v>Ground</v>
          </cell>
          <cell r="F14" t="str">
            <v>Wetland</v>
          </cell>
          <cell r="G14"/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 t="str">
            <v>Bute_bute</v>
          </cell>
          <cell r="D15" t="str">
            <v>Carnivorous</v>
          </cell>
          <cell r="E15" t="str">
            <v>Canopy</v>
          </cell>
          <cell r="F15" t="str">
            <v>Farmland</v>
          </cell>
          <cell r="G15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 t="str">
            <v>Mota_alba</v>
          </cell>
          <cell r="D16" t="str">
            <v>Insectivorous</v>
          </cell>
          <cell r="E16" t="str">
            <v>Ground</v>
          </cell>
          <cell r="F16" t="str">
            <v>Synanthropic</v>
          </cell>
          <cell r="G16"/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</row>
        <row r="17">
          <cell r="C17" t="str">
            <v>Perd_perd</v>
          </cell>
          <cell r="D17" t="str">
            <v>Granivorous</v>
          </cell>
          <cell r="E17" t="str">
            <v>Ground</v>
          </cell>
          <cell r="F17" t="str">
            <v>Farmland</v>
          </cell>
          <cell r="G17" t="str">
            <v>NT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C18" t="str">
            <v>Turd_meru</v>
          </cell>
          <cell r="D18" t="str">
            <v>Omnivorous</v>
          </cell>
          <cell r="E18" t="str">
            <v>Shrub</v>
          </cell>
          <cell r="F18" t="str">
            <v>Woodland</v>
          </cell>
          <cell r="G18"/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</row>
        <row r="19">
          <cell r="C19" t="str">
            <v>Jynx_torq</v>
          </cell>
          <cell r="D19" t="str">
            <v>Insectivorous</v>
          </cell>
          <cell r="E19" t="str">
            <v>Cavity</v>
          </cell>
          <cell r="F19" t="str">
            <v>Woodland</v>
          </cell>
          <cell r="G19" t="str">
            <v>VU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C20" t="str">
            <v>Cotu_cotu</v>
          </cell>
          <cell r="D20" t="str">
            <v>Granivorous</v>
          </cell>
          <cell r="E20" t="str">
            <v>Ground</v>
          </cell>
          <cell r="F20" t="str">
            <v>Farmland</v>
          </cell>
          <cell r="G20" t="str">
            <v>NT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 t="str">
            <v>Cucu_cano</v>
          </cell>
          <cell r="D21" t="str">
            <v>Insectivorous</v>
          </cell>
          <cell r="E21" t="str">
            <v>Other</v>
          </cell>
          <cell r="F21" t="str">
            <v>General</v>
          </cell>
          <cell r="G21"/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 t="str">
            <v>Musc_stri</v>
          </cell>
          <cell r="D22" t="str">
            <v>Insectivorous</v>
          </cell>
          <cell r="E22" t="str">
            <v>Canopy</v>
          </cell>
          <cell r="F22" t="str">
            <v>Woodland</v>
          </cell>
          <cell r="G22"/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Aegi_caud</v>
          </cell>
          <cell r="D23" t="str">
            <v>Insectivorous</v>
          </cell>
          <cell r="E23" t="str">
            <v>Canopy</v>
          </cell>
          <cell r="F23" t="str">
            <v>Woodland</v>
          </cell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</row>
        <row r="24">
          <cell r="C24" t="str">
            <v>Sylv_atri</v>
          </cell>
          <cell r="D24" t="str">
            <v>Insectivorous</v>
          </cell>
          <cell r="E24" t="str">
            <v>Shrub</v>
          </cell>
          <cell r="F24" t="str">
            <v>Woodland</v>
          </cell>
          <cell r="G24"/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</row>
        <row r="25">
          <cell r="C25" t="str">
            <v>Sylv_comm</v>
          </cell>
          <cell r="D25" t="str">
            <v>Insectivorous</v>
          </cell>
          <cell r="E25" t="str">
            <v>Shrub</v>
          </cell>
          <cell r="F25" t="str">
            <v>Farmland</v>
          </cell>
          <cell r="G25"/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</row>
        <row r="26">
          <cell r="C26" t="str">
            <v>Sylv_curr</v>
          </cell>
          <cell r="D26" t="str">
            <v>Insectivorous</v>
          </cell>
          <cell r="E26" t="str">
            <v>Shrub</v>
          </cell>
          <cell r="F26" t="str">
            <v>Farmland</v>
          </cell>
          <cell r="G26"/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</row>
        <row r="27">
          <cell r="C27" t="str">
            <v>Sylv_bori</v>
          </cell>
          <cell r="D27" t="str">
            <v>Insectivorous</v>
          </cell>
          <cell r="E27" t="str">
            <v>Shrub</v>
          </cell>
          <cell r="F27" t="str">
            <v>Farmland</v>
          </cell>
          <cell r="G27"/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 t="str">
            <v>Frin_coel</v>
          </cell>
          <cell r="D28" t="str">
            <v>Granivorous</v>
          </cell>
          <cell r="E28" t="str">
            <v>Canopy</v>
          </cell>
          <cell r="F28" t="str">
            <v>Woodland</v>
          </cell>
          <cell r="G28"/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Falc_Tinn</v>
          </cell>
          <cell r="D29" t="str">
            <v>Carnivorous</v>
          </cell>
          <cell r="E29" t="str">
            <v>Canopy</v>
          </cell>
          <cell r="F29" t="str">
            <v>Farmland</v>
          </cell>
          <cell r="G29"/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C30" t="str">
            <v>Acro_scir</v>
          </cell>
          <cell r="D30" t="str">
            <v>Insectivorous</v>
          </cell>
          <cell r="E30" t="str">
            <v>Ground</v>
          </cell>
          <cell r="F30" t="str">
            <v>Wetland</v>
          </cell>
          <cell r="G30"/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</row>
        <row r="31">
          <cell r="C31" t="str">
            <v>Acro_scho</v>
          </cell>
          <cell r="D31" t="str">
            <v>Insectivorous</v>
          </cell>
          <cell r="E31" t="str">
            <v>Ground</v>
          </cell>
          <cell r="F31" t="str">
            <v>Wetland</v>
          </cell>
          <cell r="G31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C32" t="str">
            <v>Acro_palu</v>
          </cell>
          <cell r="D32" t="str">
            <v>Insectivorous</v>
          </cell>
          <cell r="E32" t="str">
            <v>Ground</v>
          </cell>
          <cell r="F32" t="str">
            <v>Wetland</v>
          </cell>
          <cell r="G32"/>
          <cell r="H32">
            <v>0</v>
          </cell>
          <cell r="I32">
            <v>0</v>
          </cell>
          <cell r="J32">
            <v>0</v>
          </cell>
          <cell r="K32">
            <v>1</v>
          </cell>
          <cell r="L32">
            <v>0</v>
          </cell>
        </row>
        <row r="33">
          <cell r="C33" t="str">
            <v>Phoe_ochr</v>
          </cell>
          <cell r="D33" t="str">
            <v>Insectivorous</v>
          </cell>
          <cell r="E33" t="str">
            <v>Other</v>
          </cell>
          <cell r="F33" t="str">
            <v>Synanthropic</v>
          </cell>
          <cell r="G33"/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C34" t="str">
            <v>Phoe_phoe</v>
          </cell>
          <cell r="D34" t="str">
            <v>Insectivorous</v>
          </cell>
          <cell r="E34" t="str">
            <v>Cavity</v>
          </cell>
          <cell r="F34" t="str">
            <v>Woodland</v>
          </cell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C35" t="str">
            <v>Hipp_icte</v>
          </cell>
          <cell r="D35" t="str">
            <v>Insectivorous</v>
          </cell>
          <cell r="E35" t="str">
            <v>Shrub</v>
          </cell>
          <cell r="F35" t="str">
            <v>Woodland</v>
          </cell>
          <cell r="G35"/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C36" t="str">
            <v>Alau_arve</v>
          </cell>
          <cell r="D36" t="str">
            <v>Insectivorous</v>
          </cell>
          <cell r="E36" t="str">
            <v>Ground</v>
          </cell>
          <cell r="F36" t="str">
            <v>Farmland</v>
          </cell>
          <cell r="G36"/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</row>
        <row r="37">
          <cell r="C37" t="str">
            <v>Lusc_mega</v>
          </cell>
          <cell r="D37" t="str">
            <v>Insectivorous</v>
          </cell>
          <cell r="E37" t="str">
            <v>Shrub</v>
          </cell>
          <cell r="F37" t="str">
            <v>Woodland</v>
          </cell>
          <cell r="G37" t="str">
            <v>LC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C38" t="str">
            <v>Garr_glan</v>
          </cell>
          <cell r="D38" t="str">
            <v>Omnivorous</v>
          </cell>
          <cell r="E38" t="str">
            <v>Canopy</v>
          </cell>
          <cell r="F38" t="str">
            <v>Woodland</v>
          </cell>
          <cell r="G38"/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C39" t="str">
            <v>Card_card</v>
          </cell>
          <cell r="D39" t="str">
            <v>Granivorous</v>
          </cell>
          <cell r="E39" t="str">
            <v>Canopy</v>
          </cell>
          <cell r="F39" t="str">
            <v>Farmland</v>
          </cell>
          <cell r="G39"/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</row>
        <row r="40">
          <cell r="C40" t="str">
            <v>Pica_pica</v>
          </cell>
          <cell r="D40" t="str">
            <v>Omnivorous</v>
          </cell>
          <cell r="E40" t="str">
            <v>Canopy</v>
          </cell>
          <cell r="F40" t="str">
            <v>Farmland</v>
          </cell>
          <cell r="G40"/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Leio_medi</v>
          </cell>
          <cell r="D41" t="str">
            <v>Insectivorous</v>
          </cell>
          <cell r="E41" t="str">
            <v>Cavity</v>
          </cell>
          <cell r="F41" t="str">
            <v>Woodland</v>
          </cell>
          <cell r="G41" t="str">
            <v>VU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C42" t="str">
            <v>Dend_majo</v>
          </cell>
          <cell r="D42" t="str">
            <v>Insectivorous</v>
          </cell>
          <cell r="E42" t="str">
            <v>Cavity</v>
          </cell>
          <cell r="F42" t="str">
            <v>Woodland</v>
          </cell>
          <cell r="G42"/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 t="str">
            <v>Embe_cala</v>
          </cell>
          <cell r="D43" t="str">
            <v>Granivorous</v>
          </cell>
          <cell r="E43" t="str">
            <v>Ground</v>
          </cell>
          <cell r="F43" t="str">
            <v>Farmland</v>
          </cell>
          <cell r="G43" t="str">
            <v>VU</v>
          </cell>
          <cell r="H43">
            <v>0</v>
          </cell>
          <cell r="I43">
            <v>0</v>
          </cell>
          <cell r="J43">
            <v>0</v>
          </cell>
          <cell r="K43">
            <v>1</v>
          </cell>
          <cell r="L43">
            <v>0</v>
          </cell>
        </row>
        <row r="44">
          <cell r="C44" t="str">
            <v>Embe_citr</v>
          </cell>
          <cell r="D44" t="str">
            <v>Granivorous</v>
          </cell>
          <cell r="E44" t="str">
            <v>Ground</v>
          </cell>
          <cell r="F44" t="str">
            <v>Farmland</v>
          </cell>
          <cell r="G44"/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0</v>
          </cell>
        </row>
        <row r="45">
          <cell r="C45" t="str">
            <v>Embe_scho</v>
          </cell>
          <cell r="D45" t="str">
            <v>Insectivorous</v>
          </cell>
          <cell r="E45" t="str">
            <v>Ground</v>
          </cell>
          <cell r="F45" t="str">
            <v>Wetland</v>
          </cell>
          <cell r="G45"/>
          <cell r="H45">
            <v>0</v>
          </cell>
          <cell r="I45">
            <v>0</v>
          </cell>
          <cell r="J45">
            <v>0</v>
          </cell>
          <cell r="K45">
            <v>1</v>
          </cell>
          <cell r="L45">
            <v>0</v>
          </cell>
        </row>
        <row r="46">
          <cell r="C46" t="str">
            <v>Trog_trog</v>
          </cell>
          <cell r="D46" t="str">
            <v>Insectivorous</v>
          </cell>
          <cell r="E46" t="str">
            <v>Shrub</v>
          </cell>
          <cell r="F46" t="str">
            <v>Woodland</v>
          </cell>
          <cell r="G46"/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Paru_majo</v>
          </cell>
          <cell r="D47" t="str">
            <v>Insectivorous</v>
          </cell>
          <cell r="E47" t="str">
            <v>Cavity</v>
          </cell>
          <cell r="F47" t="str">
            <v>Woodland</v>
          </cell>
          <cell r="G47"/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</v>
          </cell>
        </row>
        <row r="48">
          <cell r="C48" t="str">
            <v>Paru_caer</v>
          </cell>
          <cell r="D48" t="str">
            <v>Insectivorous</v>
          </cell>
          <cell r="E48" t="str">
            <v>Cavity</v>
          </cell>
          <cell r="F48" t="str">
            <v>Woodland</v>
          </cell>
          <cell r="G48"/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C49" t="str">
            <v>Stur_vulg</v>
          </cell>
          <cell r="D49" t="str">
            <v>Omnivorous</v>
          </cell>
          <cell r="E49" t="str">
            <v>Cavity</v>
          </cell>
          <cell r="F49" t="str">
            <v>Woodland</v>
          </cell>
          <cell r="G49"/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</row>
        <row r="50">
          <cell r="C50" t="str">
            <v>Lani_coll</v>
          </cell>
          <cell r="D50" t="str">
            <v>Insectivorous</v>
          </cell>
          <cell r="E50" t="str">
            <v>Shrub</v>
          </cell>
          <cell r="F50" t="str">
            <v>Farmland</v>
          </cell>
          <cell r="G50" t="str">
            <v>NT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C51" t="str">
            <v>Lani_excu</v>
          </cell>
          <cell r="D51" t="str">
            <v>Insectivorous</v>
          </cell>
          <cell r="E51" t="str">
            <v>Shrub</v>
          </cell>
          <cell r="F51" t="str">
            <v>Farmland</v>
          </cell>
          <cell r="G51" t="str">
            <v>VU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C52" t="str">
            <v>Pass_dome</v>
          </cell>
          <cell r="D52" t="str">
            <v>Granivorous</v>
          </cell>
          <cell r="E52" t="str">
            <v>Other</v>
          </cell>
          <cell r="F52" t="str">
            <v>Synanthropic</v>
          </cell>
          <cell r="G52"/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C53" t="str">
            <v>Pass_mont</v>
          </cell>
          <cell r="D53" t="str">
            <v>Granivorous</v>
          </cell>
          <cell r="E53" t="str">
            <v>Cavity</v>
          </cell>
          <cell r="F53" t="str">
            <v>Farmland</v>
          </cell>
          <cell r="G53"/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</row>
        <row r="54">
          <cell r="C54" t="str">
            <v>Seri_seri</v>
          </cell>
          <cell r="D54" t="str">
            <v>Granivorous</v>
          </cell>
          <cell r="E54" t="str">
            <v>Canopy</v>
          </cell>
          <cell r="F54" t="str">
            <v>Synanthropic</v>
          </cell>
          <cell r="G54"/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H55">
            <v>2</v>
          </cell>
          <cell r="I55">
            <v>1</v>
          </cell>
          <cell r="J55">
            <v>4</v>
          </cell>
          <cell r="K55">
            <v>12</v>
          </cell>
          <cell r="L55">
            <v>7</v>
          </cell>
        </row>
        <row r="60">
          <cell r="I60"/>
          <cell r="J60"/>
          <cell r="K60"/>
          <cell r="L60"/>
        </row>
        <row r="63">
          <cell r="G63" t="str">
            <v>PotInsec</v>
          </cell>
          <cell r="H63">
            <v>0</v>
          </cell>
          <cell r="I63">
            <v>0</v>
          </cell>
          <cell r="J63">
            <v>2</v>
          </cell>
          <cell r="K63">
            <v>7</v>
          </cell>
          <cell r="L63">
            <v>5</v>
          </cell>
        </row>
        <row r="64">
          <cell r="G64" t="str">
            <v>PotGran</v>
          </cell>
          <cell r="H64">
            <v>1</v>
          </cell>
          <cell r="I64">
            <v>1</v>
          </cell>
          <cell r="J64">
            <v>2</v>
          </cell>
          <cell r="K64">
            <v>4</v>
          </cell>
          <cell r="L64">
            <v>1</v>
          </cell>
        </row>
        <row r="65">
          <cell r="G65" t="str">
            <v>PotOmni</v>
          </cell>
          <cell r="H65">
            <v>1</v>
          </cell>
          <cell r="I65">
            <v>0</v>
          </cell>
          <cell r="J65">
            <v>0</v>
          </cell>
          <cell r="K65">
            <v>1</v>
          </cell>
          <cell r="L65">
            <v>1</v>
          </cell>
        </row>
        <row r="66">
          <cell r="G66" t="str">
            <v>PotCarn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70">
          <cell r="G70" t="str">
            <v>HnGround</v>
          </cell>
          <cell r="H70">
            <v>1</v>
          </cell>
          <cell r="I70">
            <v>1</v>
          </cell>
          <cell r="J70">
            <v>3</v>
          </cell>
          <cell r="K70">
            <v>7</v>
          </cell>
          <cell r="L70">
            <v>1</v>
          </cell>
        </row>
        <row r="71">
          <cell r="G71" t="str">
            <v>HNShrub</v>
          </cell>
          <cell r="H71">
            <v>1</v>
          </cell>
          <cell r="I71">
            <v>0</v>
          </cell>
          <cell r="J71">
            <v>0</v>
          </cell>
          <cell r="K71">
            <v>2</v>
          </cell>
          <cell r="L71">
            <v>3</v>
          </cell>
        </row>
        <row r="72">
          <cell r="G72" t="str">
            <v>HnCanopy</v>
          </cell>
          <cell r="H72">
            <v>0</v>
          </cell>
          <cell r="I72">
            <v>0</v>
          </cell>
          <cell r="J72">
            <v>0</v>
          </cell>
          <cell r="K72">
            <v>1</v>
          </cell>
          <cell r="L72">
            <v>1</v>
          </cell>
        </row>
        <row r="73">
          <cell r="G73" t="str">
            <v>HnCavity</v>
          </cell>
          <cell r="H73">
            <v>0</v>
          </cell>
          <cell r="I73">
            <v>0</v>
          </cell>
          <cell r="J73">
            <v>1</v>
          </cell>
          <cell r="K73">
            <v>2</v>
          </cell>
          <cell r="L73">
            <v>2</v>
          </cell>
        </row>
        <row r="74">
          <cell r="G74" t="str">
            <v>HnOther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8">
          <cell r="G78" t="str">
            <v>Farmland</v>
          </cell>
          <cell r="H78">
            <v>1</v>
          </cell>
          <cell r="I78">
            <v>1</v>
          </cell>
          <cell r="J78">
            <v>3</v>
          </cell>
          <cell r="K78">
            <v>7</v>
          </cell>
          <cell r="L78">
            <v>1</v>
          </cell>
        </row>
        <row r="79">
          <cell r="G79" t="str">
            <v>Synantrop.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0</v>
          </cell>
        </row>
        <row r="80">
          <cell r="G80" t="str">
            <v>Wetland</v>
          </cell>
          <cell r="H80">
            <v>0</v>
          </cell>
          <cell r="I80">
            <v>0</v>
          </cell>
          <cell r="J80">
            <v>0</v>
          </cell>
          <cell r="K80">
            <v>3</v>
          </cell>
          <cell r="L80">
            <v>0</v>
          </cell>
        </row>
        <row r="81">
          <cell r="G81" t="str">
            <v>Woodland</v>
          </cell>
          <cell r="H81">
            <v>1</v>
          </cell>
          <cell r="I81">
            <v>0</v>
          </cell>
          <cell r="J81">
            <v>0</v>
          </cell>
          <cell r="K81">
            <v>1</v>
          </cell>
          <cell r="L81">
            <v>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386C-5AF2-450E-9A23-6874F795C1A9}">
  <dimension ref="A1:DC310"/>
  <sheetViews>
    <sheetView tabSelected="1" workbookViewId="0">
      <selection activeCell="X4" sqref="X4"/>
    </sheetView>
  </sheetViews>
  <sheetFormatPr defaultRowHeight="15" x14ac:dyDescent="0.25"/>
  <cols>
    <col min="8" max="8" width="8.42578125" customWidth="1"/>
    <col min="9" max="9" width="10.85546875" customWidth="1"/>
    <col min="10" max="10" width="13.7109375" style="29" customWidth="1"/>
    <col min="12" max="12" width="10.28515625" customWidth="1"/>
    <col min="17" max="17" width="9.85546875" customWidth="1"/>
    <col min="19" max="19" width="13.140625" bestFit="1" customWidth="1"/>
    <col min="28" max="28" width="10.42578125" customWidth="1"/>
    <col min="34" max="34" width="11.85546875" bestFit="1" customWidth="1"/>
    <col min="39" max="39" width="11" bestFit="1" customWidth="1"/>
    <col min="44" max="44" width="10.7109375" customWidth="1"/>
  </cols>
  <sheetData>
    <row r="1" spans="1:107" x14ac:dyDescent="0.25">
      <c r="X1" s="1"/>
      <c r="Y1" s="1"/>
      <c r="Z1" s="1"/>
      <c r="AA1" s="1"/>
      <c r="AB1" s="1"/>
      <c r="AG1" t="s">
        <v>600</v>
      </c>
      <c r="AH1" s="1" t="str">
        <f>VLOOKUP(AH4,[1]List5!$C:$L,3,0)</f>
        <v>Ground</v>
      </c>
      <c r="AI1" s="1" t="str">
        <f>VLOOKUP(AI4,[1]List5!$C:$L,3,0)</f>
        <v>Ground</v>
      </c>
      <c r="AJ1" s="1" t="s">
        <v>1</v>
      </c>
      <c r="AK1" s="1" t="str">
        <f>VLOOKUP(AK4,[1]List5!$C:$L,3,0)</f>
        <v>Ground</v>
      </c>
      <c r="AL1" s="1" t="str">
        <f>VLOOKUP(AL4,[1]List5!$C:$L,3,0)</f>
        <v>Ground</v>
      </c>
      <c r="AM1" s="1" t="s">
        <v>0</v>
      </c>
      <c r="AN1" s="1" t="str">
        <f>VLOOKUP(AN4,[1]List5!$C:$L,3,0)</f>
        <v>Ground</v>
      </c>
      <c r="AO1" s="1" t="str">
        <f>VLOOKUP(AO4,[1]List5!$C:$L,3,0)</f>
        <v>Ground</v>
      </c>
      <c r="AP1" s="1" t="str">
        <f>VLOOKUP(AP4,[1]List5!$C:$L,3,0)</f>
        <v>Ground</v>
      </c>
      <c r="AQ1" s="1" t="str">
        <f>VLOOKUP(AQ4,[1]List5!$C:$L,3,0)</f>
        <v>Shrub</v>
      </c>
      <c r="AR1" s="1" t="str">
        <f>VLOOKUP(AR4,[1]List5!$C:$L,3,0)</f>
        <v>Cavity</v>
      </c>
      <c r="AS1" s="1" t="str">
        <f>VLOOKUP(AS4,[1]List5!$C:$L,3,0)</f>
        <v>Canopy</v>
      </c>
      <c r="AT1" s="1" t="s">
        <v>3</v>
      </c>
      <c r="AU1" s="1" t="str">
        <f>VLOOKUP(AU4,[1]List5!$C:$L,3,0)</f>
        <v>Canopy</v>
      </c>
      <c r="AV1" s="1" t="s">
        <v>1</v>
      </c>
      <c r="AW1" s="1" t="s">
        <v>3</v>
      </c>
      <c r="AX1" s="1" t="str">
        <f>VLOOKUP(AX4,[1]List5!$C:$L,3,0)</f>
        <v>Canopy</v>
      </c>
      <c r="AY1" s="1" t="s">
        <v>3</v>
      </c>
      <c r="AZ1" s="1" t="str">
        <f>VLOOKUP(AZ4,[1]List5!$C:$L,3,0)</f>
        <v>Ground</v>
      </c>
      <c r="BA1" s="1" t="str">
        <f>VLOOKUP(BA4,[1]List5!$C:$L,3,0)</f>
        <v>Canopy</v>
      </c>
      <c r="BB1" s="1" t="str">
        <f>VLOOKUP(BB4,[1]List5!$C:$L,3,0)</f>
        <v>Ground</v>
      </c>
      <c r="BC1" s="1" t="s">
        <v>0</v>
      </c>
      <c r="BD1" t="s">
        <v>3</v>
      </c>
      <c r="BE1" s="1" t="str">
        <f>VLOOKUP(BE4,[1]List5!$C:$L,3,0)</f>
        <v>Ground</v>
      </c>
      <c r="BF1" s="1" t="str">
        <f>VLOOKUP(BF4,[1]List5!$C:$L,3,0)</f>
        <v>Shrub</v>
      </c>
      <c r="BG1" s="1" t="str">
        <f>VLOOKUP(BG4,[1]List5!$C:$L,3,0)</f>
        <v>Cavity</v>
      </c>
      <c r="BH1" s="1" t="str">
        <f>VLOOKUP(BH4,[1]List5!$C:$L,3,0)</f>
        <v>Ground</v>
      </c>
      <c r="BI1" s="1" t="str">
        <f>VLOOKUP(BI4,[1]List5!$C:$L,3,0)</f>
        <v>Other</v>
      </c>
      <c r="BJ1" s="1" t="str">
        <f>VLOOKUP(BJ4,[1]List5!$C:$L,3,0)</f>
        <v>Canopy</v>
      </c>
      <c r="BK1" t="s">
        <v>0</v>
      </c>
      <c r="BL1" t="s">
        <v>0</v>
      </c>
      <c r="BM1" s="1" t="str">
        <f>VLOOKUP(BM4,[1]List5!$C:$L,3,0)</f>
        <v>Canopy</v>
      </c>
      <c r="BN1" t="s">
        <v>0</v>
      </c>
      <c r="BO1" s="1" t="str">
        <f>VLOOKUP(BO4,[1]List5!$C:$L,3,0)</f>
        <v>Shrub</v>
      </c>
      <c r="BP1" s="1" t="str">
        <f>VLOOKUP(BP4,[1]List5!$C:$L,3,0)</f>
        <v>Shrub</v>
      </c>
      <c r="BQ1" s="1" t="str">
        <f>VLOOKUP(BQ4,[1]List5!$C:$L,3,0)</f>
        <v>Shrub</v>
      </c>
      <c r="BR1" s="1" t="str">
        <f>VLOOKUP(BR4,[1]List5!$C:$L,3,0)</f>
        <v>Shrub</v>
      </c>
      <c r="BS1" s="1" t="str">
        <f>VLOOKUP(BS4,[1]List5!$C:$L,3,0)</f>
        <v>Canopy</v>
      </c>
      <c r="BT1" t="s">
        <v>2</v>
      </c>
      <c r="BU1" s="1" t="str">
        <f>VLOOKUP(BU4,[1]List5!$C:$L,3,0)</f>
        <v>Canopy</v>
      </c>
      <c r="BV1" s="1" t="str">
        <f>VLOOKUP(BV4,[1]List5!$C:$L,3,0)</f>
        <v>Ground</v>
      </c>
      <c r="BW1" s="1" t="str">
        <f>VLOOKUP(BW4,[1]List5!$C:$L,3,0)</f>
        <v>Ground</v>
      </c>
      <c r="BX1" s="1" t="s">
        <v>0</v>
      </c>
      <c r="BY1" s="1" t="str">
        <f>VLOOKUP(BY4,[1]List5!$C:$L,3,0)</f>
        <v>Ground</v>
      </c>
      <c r="BZ1" s="1" t="str">
        <f>VLOOKUP(BZ4,[1]List5!$C:$L,3,0)</f>
        <v>Other</v>
      </c>
      <c r="CA1" s="1" t="str">
        <f>VLOOKUP(CA4,[1]List5!$C:$L,3,0)</f>
        <v>Cavity</v>
      </c>
      <c r="CB1" s="1" t="str">
        <f>VLOOKUP(CB4,[1]List5!$C:$L,3,0)</f>
        <v>Shrub</v>
      </c>
      <c r="CC1" s="1" t="str">
        <f>VLOOKUP(CC4,[1]List5!$C:$L,3,0)</f>
        <v>Ground</v>
      </c>
      <c r="CD1" s="1" t="str">
        <f>VLOOKUP(CD4,[1]List5!$C:$L,3,0)</f>
        <v>Shrub</v>
      </c>
      <c r="CE1" s="1" t="str">
        <f>VLOOKUP(CE4,[1]List5!$C:$L,3,0)</f>
        <v>Canopy</v>
      </c>
      <c r="CF1" s="1" t="str">
        <f>VLOOKUP(CF4,[1]List5!$C:$L,3,0)</f>
        <v>Canopy</v>
      </c>
      <c r="CG1" s="1" t="str">
        <f>VLOOKUP(CG4,[1]List5!$C:$L,3,0)</f>
        <v>Canopy</v>
      </c>
      <c r="CH1" s="1" t="str">
        <f>VLOOKUP(CH4,[1]List5!$C:$L,3,0)</f>
        <v>Cavity</v>
      </c>
      <c r="CI1" s="1" t="str">
        <f>VLOOKUP(CI4,[1]List5!$C:$L,3,0)</f>
        <v>Cavity</v>
      </c>
      <c r="CJ1" s="1" t="str">
        <f>VLOOKUP(CJ4,[1]List5!$C:$L,3,0)</f>
        <v>Ground</v>
      </c>
      <c r="CK1" s="1" t="str">
        <f>VLOOKUP(CK4,[1]List5!$C:$L,3,0)</f>
        <v>Ground</v>
      </c>
      <c r="CL1" s="1" t="str">
        <f>VLOOKUP(CL4,[1]List5!$C:$L,3,0)</f>
        <v>Ground</v>
      </c>
      <c r="CM1" s="1" t="str">
        <f>VLOOKUP(CM4,[1]List5!$C:$L,3,0)</f>
        <v>Shrub</v>
      </c>
      <c r="CN1" t="s">
        <v>1</v>
      </c>
      <c r="CO1" t="s">
        <v>1</v>
      </c>
      <c r="CP1" s="1" t="str">
        <f>VLOOKUP(CP4,[1]List5!$C:$L,3,0)</f>
        <v>Cavity</v>
      </c>
      <c r="CQ1" s="1" t="str">
        <f>VLOOKUP(CQ4,[1]List5!$C:$L,3,0)</f>
        <v>Cavity</v>
      </c>
      <c r="CR1" t="s">
        <v>1</v>
      </c>
      <c r="CS1" t="s">
        <v>1</v>
      </c>
      <c r="CT1" t="s">
        <v>1</v>
      </c>
      <c r="CU1" s="1" t="str">
        <f>VLOOKUP(CU4,[1]List5!$C:$L,3,0)</f>
        <v>Cavity</v>
      </c>
      <c r="CV1" s="1" t="str">
        <f>VLOOKUP(CV4,[1]List5!$C:$L,3,0)</f>
        <v>Shrub</v>
      </c>
      <c r="CW1" s="1" t="str">
        <f>VLOOKUP(CW4,[1]List5!$C:$L,3,0)</f>
        <v>Shrub</v>
      </c>
      <c r="CX1" s="1" t="str">
        <f>VLOOKUP(CX4,[1]List5!$C:$L,3,0)</f>
        <v>Other</v>
      </c>
      <c r="CY1" s="1" t="str">
        <f>VLOOKUP(CY4,[1]List5!$C:$L,3,0)</f>
        <v>Cavity</v>
      </c>
      <c r="CZ1" t="s">
        <v>3</v>
      </c>
      <c r="DA1" t="s">
        <v>3</v>
      </c>
      <c r="DB1" s="1" t="str">
        <f>VLOOKUP(DB4,[1]List5!$C:$L,3,0)</f>
        <v>Canopy</v>
      </c>
      <c r="DC1" t="s">
        <v>1</v>
      </c>
    </row>
    <row r="2" spans="1:107" x14ac:dyDescent="0.25">
      <c r="AG2" t="s">
        <v>601</v>
      </c>
      <c r="AH2" t="str">
        <f>VLOOKUP(AH4,[1]List5!$C:$L,2,0)</f>
        <v>Granivorous</v>
      </c>
      <c r="AI2" t="str">
        <f>VLOOKUP(AI4,[1]List5!$C:$L,2,0)</f>
        <v>Insectivorous</v>
      </c>
      <c r="AJ2" t="s">
        <v>5</v>
      </c>
      <c r="AK2" t="str">
        <f>VLOOKUP(AK4,[1]List5!$C:$L,2,0)</f>
        <v>Insectivorous</v>
      </c>
      <c r="AL2" t="str">
        <f>VLOOKUP(AL4,[1]List5!$C:$L,2,0)</f>
        <v>Insectivorous</v>
      </c>
      <c r="AM2" t="s">
        <v>5</v>
      </c>
      <c r="AN2" t="str">
        <f>VLOOKUP(AN4,[1]List5!$C:$L,2,0)</f>
        <v>Insectivorous</v>
      </c>
      <c r="AO2" t="str">
        <f>VLOOKUP(AO4,[1]List5!$C:$L,2,0)</f>
        <v>Insectivorous</v>
      </c>
      <c r="AP2" t="str">
        <f>VLOOKUP(AP4,[1]List5!$C:$L,2,0)</f>
        <v>Insectivorous</v>
      </c>
      <c r="AQ2" t="str">
        <f>VLOOKUP(AQ4,[1]List5!$C:$L,2,0)</f>
        <v>Insectivorous</v>
      </c>
      <c r="AR2" t="str">
        <f>VLOOKUP(AR4,[1]List5!$C:$L,2,0)</f>
        <v>Insectivorous</v>
      </c>
      <c r="AS2" t="str">
        <f>VLOOKUP(AS4,[1]List5!$C:$L,2,0)</f>
        <v>Granivorous</v>
      </c>
      <c r="AT2" t="s">
        <v>6</v>
      </c>
      <c r="AU2" t="str">
        <f>VLOOKUP(AU4,[1]List5!$C:$L,2,0)</f>
        <v>Omnivorous</v>
      </c>
      <c r="AV2" t="s">
        <v>5</v>
      </c>
      <c r="AW2" t="s">
        <v>4</v>
      </c>
      <c r="AX2" t="str">
        <f>VLOOKUP(AX4,[1]List5!$C:$L,2,0)</f>
        <v>Granivorous</v>
      </c>
      <c r="AY2" t="s">
        <v>4</v>
      </c>
      <c r="AZ2" t="str">
        <f>VLOOKUP(AZ4,[1]List5!$C:$L,2,0)</f>
        <v>Omnivorous</v>
      </c>
      <c r="BA2" t="str">
        <f>VLOOKUP(BA4,[1]List5!$C:$L,2,0)</f>
        <v>Carnivorous</v>
      </c>
      <c r="BB2" t="str">
        <f>VLOOKUP(BB4,[1]List5!$C:$L,2,0)</f>
        <v>Insectivorous</v>
      </c>
      <c r="BC2" t="s">
        <v>5</v>
      </c>
      <c r="BD2" t="s">
        <v>4</v>
      </c>
      <c r="BE2" t="str">
        <f>VLOOKUP(BE4,[1]List5!$C:$L,2,0)</f>
        <v>Granivorous</v>
      </c>
      <c r="BF2" t="str">
        <f>VLOOKUP(BF4,[1]List5!$C:$L,2,0)</f>
        <v>Omnivorous</v>
      </c>
      <c r="BG2" t="str">
        <f>VLOOKUP(BG4,[1]List5!$C:$L,2,0)</f>
        <v>Insectivorous</v>
      </c>
      <c r="BH2" t="str">
        <f>VLOOKUP(BH4,[1]List5!$C:$L,2,0)</f>
        <v>Granivorous</v>
      </c>
      <c r="BI2" t="str">
        <f>VLOOKUP(BI4,[1]List5!$C:$L,2,0)</f>
        <v>Insectivorous</v>
      </c>
      <c r="BJ2" t="str">
        <f>VLOOKUP(BJ4,[1]List5!$C:$L,2,0)</f>
        <v>Insectivorous</v>
      </c>
      <c r="BK2" t="s">
        <v>5</v>
      </c>
      <c r="BL2" t="s">
        <v>5</v>
      </c>
      <c r="BM2" t="str">
        <f>VLOOKUP(BM4,[1]List5!$C:$L,2,0)</f>
        <v>Insectivorous</v>
      </c>
      <c r="BN2" t="s">
        <v>7</v>
      </c>
      <c r="BO2" t="str">
        <f>VLOOKUP(BO4,[1]List5!$C:$L,2,0)</f>
        <v>Insectivorous</v>
      </c>
      <c r="BP2" t="str">
        <f>VLOOKUP(BP4,[1]List5!$C:$L,2,0)</f>
        <v>Insectivorous</v>
      </c>
      <c r="BQ2" t="str">
        <f>VLOOKUP(BQ4,[1]List5!$C:$L,2,0)</f>
        <v>Insectivorous</v>
      </c>
      <c r="BR2" t="str">
        <f>VLOOKUP(BR4,[1]List5!$C:$L,2,0)</f>
        <v>Insectivorous</v>
      </c>
      <c r="BS2" t="str">
        <f>VLOOKUP(BS4,[1]List5!$C:$L,2,0)</f>
        <v>Granivorous</v>
      </c>
      <c r="BT2" t="s">
        <v>5</v>
      </c>
      <c r="BU2" t="str">
        <f>VLOOKUP(BU4,[1]List5!$C:$L,2,0)</f>
        <v>Carnivorous</v>
      </c>
      <c r="BV2" t="str">
        <f>VLOOKUP(BV4,[1]List5!$C:$L,2,0)</f>
        <v>Insectivorous</v>
      </c>
      <c r="BW2" t="str">
        <f>VLOOKUP(BW4,[1]List5!$C:$L,2,0)</f>
        <v>Insectivorous</v>
      </c>
      <c r="BX2" t="s">
        <v>5</v>
      </c>
      <c r="BY2" t="str">
        <f>VLOOKUP(BY4,[1]List5!$C:$L,2,0)</f>
        <v>Insectivorous</v>
      </c>
      <c r="BZ2" t="str">
        <f>VLOOKUP(BZ4,[1]List5!$C:$L,2,0)</f>
        <v>Insectivorous</v>
      </c>
      <c r="CA2" t="str">
        <f>VLOOKUP(CA4,[1]List5!$C:$L,2,0)</f>
        <v>Insectivorous</v>
      </c>
      <c r="CB2" t="str">
        <f>VLOOKUP(CB4,[1]List5!$C:$L,2,0)</f>
        <v>Insectivorous</v>
      </c>
      <c r="CC2" t="str">
        <f>VLOOKUP(CC4,[1]List5!$C:$L,2,0)</f>
        <v>Insectivorous</v>
      </c>
      <c r="CD2" t="str">
        <f>VLOOKUP(CD4,[1]List5!$C:$L,2,0)</f>
        <v>Insectivorous</v>
      </c>
      <c r="CE2" t="str">
        <f>VLOOKUP(CE4,[1]List5!$C:$L,2,0)</f>
        <v>Omnivorous</v>
      </c>
      <c r="CF2" t="str">
        <f>VLOOKUP(CF4,[1]List5!$C:$L,2,0)</f>
        <v>Granivorous</v>
      </c>
      <c r="CG2" t="str">
        <f>VLOOKUP(CG4,[1]List5!$C:$L,2,0)</f>
        <v>Omnivorous</v>
      </c>
      <c r="CH2" t="str">
        <f>VLOOKUP(CH4,[1]List5!$C:$L,2,0)</f>
        <v>Insectivorous</v>
      </c>
      <c r="CI2" t="str">
        <f>VLOOKUP(CI4,[1]List5!$C:$L,2,0)</f>
        <v>Insectivorous</v>
      </c>
      <c r="CJ2" t="str">
        <f>VLOOKUP(CJ4,[1]List5!$C:$L,2,0)</f>
        <v>Granivorous</v>
      </c>
      <c r="CK2" t="str">
        <f>VLOOKUP(CK4,[1]List5!$C:$L,2,0)</f>
        <v>Granivorous</v>
      </c>
      <c r="CL2" t="str">
        <f>VLOOKUP(CL4,[1]List5!$C:$L,2,0)</f>
        <v>Insectivorous</v>
      </c>
      <c r="CM2" t="str">
        <f>VLOOKUP(CM4,[1]List5!$C:$L,2,0)</f>
        <v>Insectivorous</v>
      </c>
      <c r="CN2" t="s">
        <v>5</v>
      </c>
      <c r="CO2" t="s">
        <v>5</v>
      </c>
      <c r="CP2" t="str">
        <f>VLOOKUP(CP4,[1]List5!$C:$L,2,0)</f>
        <v>Insectivorous</v>
      </c>
      <c r="CQ2" t="str">
        <f>VLOOKUP(CQ4,[1]List5!$C:$L,2,0)</f>
        <v>Insectivorous</v>
      </c>
      <c r="CR2" t="s">
        <v>5</v>
      </c>
      <c r="CS2" t="s">
        <v>5</v>
      </c>
      <c r="CT2" t="s">
        <v>5</v>
      </c>
      <c r="CU2" t="str">
        <f>VLOOKUP(CU4,[1]List5!$C:$L,2,0)</f>
        <v>Omnivorous</v>
      </c>
      <c r="CV2" t="str">
        <f>VLOOKUP(CV4,[1]List5!$C:$L,2,0)</f>
        <v>Insectivorous</v>
      </c>
      <c r="CW2" t="str">
        <f>VLOOKUP(CW4,[1]List5!$C:$L,2,0)</f>
        <v>Insectivorous</v>
      </c>
      <c r="CX2" t="str">
        <f>VLOOKUP(CX4,[1]List5!$C:$L,2,0)</f>
        <v>Granivorous</v>
      </c>
      <c r="CY2" t="str">
        <f>VLOOKUP(CY4,[1]List5!$C:$L,2,0)</f>
        <v>Granivorous</v>
      </c>
      <c r="CZ2" t="s">
        <v>6</v>
      </c>
      <c r="DA2" t="s">
        <v>4</v>
      </c>
      <c r="DB2" t="str">
        <f>VLOOKUP(DB4,[1]List5!$C:$L,2,0)</f>
        <v>Granivorous</v>
      </c>
      <c r="DC2" t="s">
        <v>5</v>
      </c>
    </row>
    <row r="4" spans="1:107" x14ac:dyDescent="0.25">
      <c r="A4" s="1" t="s">
        <v>593</v>
      </c>
      <c r="B4" s="1" t="s">
        <v>592</v>
      </c>
      <c r="C4" s="1" t="s">
        <v>542</v>
      </c>
      <c r="D4" s="2" t="s">
        <v>522</v>
      </c>
      <c r="E4" s="1" t="s">
        <v>535</v>
      </c>
      <c r="F4" s="1" t="s">
        <v>536</v>
      </c>
      <c r="G4" s="1" t="s">
        <v>596</v>
      </c>
      <c r="H4" s="3" t="s">
        <v>528</v>
      </c>
      <c r="I4" s="4" t="s">
        <v>548</v>
      </c>
      <c r="J4" s="5" t="s">
        <v>531</v>
      </c>
      <c r="K4" s="2" t="s">
        <v>594</v>
      </c>
      <c r="L4" s="2" t="s">
        <v>595</v>
      </c>
      <c r="M4" s="6" t="s">
        <v>587</v>
      </c>
      <c r="N4" s="6" t="s">
        <v>533</v>
      </c>
      <c r="O4" s="6" t="s">
        <v>532</v>
      </c>
      <c r="P4" s="7" t="s">
        <v>534</v>
      </c>
      <c r="Q4" s="2" t="s">
        <v>598</v>
      </c>
      <c r="R4" s="2" t="s">
        <v>597</v>
      </c>
      <c r="S4" t="s">
        <v>599</v>
      </c>
      <c r="T4" t="s">
        <v>13</v>
      </c>
      <c r="U4" t="s">
        <v>15</v>
      </c>
      <c r="V4" t="s">
        <v>543</v>
      </c>
      <c r="W4" t="s">
        <v>14</v>
      </c>
      <c r="X4" s="9" t="s">
        <v>0</v>
      </c>
      <c r="Y4" s="9" t="s">
        <v>2</v>
      </c>
      <c r="Z4" s="9" t="s">
        <v>3</v>
      </c>
      <c r="AA4" s="9" t="s">
        <v>1</v>
      </c>
      <c r="AB4" s="9" t="s">
        <v>544</v>
      </c>
      <c r="AC4" t="s">
        <v>5</v>
      </c>
      <c r="AD4" t="s">
        <v>4</v>
      </c>
      <c r="AE4" t="s">
        <v>6</v>
      </c>
      <c r="AF4" t="s">
        <v>7</v>
      </c>
      <c r="AG4" s="8" t="s">
        <v>545</v>
      </c>
      <c r="AH4" s="10" t="s">
        <v>16</v>
      </c>
      <c r="AI4" s="10" t="s">
        <v>17</v>
      </c>
      <c r="AJ4" s="10" t="s">
        <v>18</v>
      </c>
      <c r="AK4" s="10" t="s">
        <v>19</v>
      </c>
      <c r="AL4" s="10" t="s">
        <v>20</v>
      </c>
      <c r="AM4" s="10" t="s">
        <v>21</v>
      </c>
      <c r="AN4" s="10" t="s">
        <v>22</v>
      </c>
      <c r="AO4" s="10" t="s">
        <v>23</v>
      </c>
      <c r="AP4" s="10" t="s">
        <v>24</v>
      </c>
      <c r="AQ4" s="10" t="s">
        <v>25</v>
      </c>
      <c r="AR4" s="10" t="s">
        <v>26</v>
      </c>
      <c r="AS4" s="10" t="s">
        <v>27</v>
      </c>
      <c r="AT4" s="10" t="s">
        <v>28</v>
      </c>
      <c r="AU4" s="10" t="s">
        <v>29</v>
      </c>
      <c r="AV4" s="11" t="s">
        <v>30</v>
      </c>
      <c r="AW4" s="10" t="s">
        <v>31</v>
      </c>
      <c r="AX4" s="10" t="s">
        <v>32</v>
      </c>
      <c r="AY4" s="11" t="s">
        <v>33</v>
      </c>
      <c r="AZ4" s="10" t="s">
        <v>34</v>
      </c>
      <c r="BA4" s="10" t="s">
        <v>35</v>
      </c>
      <c r="BB4" s="10" t="s">
        <v>36</v>
      </c>
      <c r="BC4" s="10" t="s">
        <v>37</v>
      </c>
      <c r="BD4" s="10" t="s">
        <v>38</v>
      </c>
      <c r="BE4" s="10" t="s">
        <v>39</v>
      </c>
      <c r="BF4" s="10" t="s">
        <v>40</v>
      </c>
      <c r="BG4" s="10" t="s">
        <v>41</v>
      </c>
      <c r="BH4" s="10" t="s">
        <v>42</v>
      </c>
      <c r="BI4" s="10" t="s">
        <v>43</v>
      </c>
      <c r="BJ4" s="10" t="s">
        <v>44</v>
      </c>
      <c r="BK4" s="11" t="s">
        <v>45</v>
      </c>
      <c r="BL4" s="10" t="s">
        <v>46</v>
      </c>
      <c r="BM4" s="10" t="s">
        <v>47</v>
      </c>
      <c r="BN4" s="11" t="s">
        <v>48</v>
      </c>
      <c r="BO4" s="10" t="s">
        <v>49</v>
      </c>
      <c r="BP4" s="10" t="s">
        <v>50</v>
      </c>
      <c r="BQ4" s="10" t="s">
        <v>51</v>
      </c>
      <c r="BR4" s="10" t="s">
        <v>52</v>
      </c>
      <c r="BS4" s="10" t="s">
        <v>53</v>
      </c>
      <c r="BT4" s="11" t="s">
        <v>54</v>
      </c>
      <c r="BU4" s="10" t="s">
        <v>55</v>
      </c>
      <c r="BV4" s="10" t="s">
        <v>56</v>
      </c>
      <c r="BW4" s="10" t="s">
        <v>57</v>
      </c>
      <c r="BX4" s="11" t="s">
        <v>58</v>
      </c>
      <c r="BY4" s="10" t="s">
        <v>59</v>
      </c>
      <c r="BZ4" s="10" t="s">
        <v>60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65</v>
      </c>
      <c r="CF4" s="10" t="s">
        <v>66</v>
      </c>
      <c r="CG4" s="10" t="s">
        <v>67</v>
      </c>
      <c r="CH4" s="10" t="s">
        <v>68</v>
      </c>
      <c r="CI4" s="10" t="s">
        <v>69</v>
      </c>
      <c r="CJ4" s="10" t="s">
        <v>70</v>
      </c>
      <c r="CK4" s="10" t="s">
        <v>71</v>
      </c>
      <c r="CL4" s="10" t="s">
        <v>72</v>
      </c>
      <c r="CM4" s="10" t="s">
        <v>73</v>
      </c>
      <c r="CN4" s="11" t="s">
        <v>74</v>
      </c>
      <c r="CO4" s="11" t="s">
        <v>75</v>
      </c>
      <c r="CP4" s="10" t="s">
        <v>76</v>
      </c>
      <c r="CQ4" s="10" t="s">
        <v>77</v>
      </c>
      <c r="CR4" s="11" t="s">
        <v>78</v>
      </c>
      <c r="CS4" s="11" t="s">
        <v>79</v>
      </c>
      <c r="CT4" s="11" t="s">
        <v>80</v>
      </c>
      <c r="CU4" s="10" t="s">
        <v>81</v>
      </c>
      <c r="CV4" s="10" t="s">
        <v>82</v>
      </c>
      <c r="CW4" s="10" t="s">
        <v>83</v>
      </c>
      <c r="CX4" s="10" t="s">
        <v>84</v>
      </c>
      <c r="CY4" s="10" t="s">
        <v>85</v>
      </c>
      <c r="CZ4" s="11" t="s">
        <v>86</v>
      </c>
      <c r="DA4" s="11" t="s">
        <v>87</v>
      </c>
      <c r="DB4" s="10" t="s">
        <v>88</v>
      </c>
      <c r="DC4" s="11" t="s">
        <v>89</v>
      </c>
    </row>
    <row r="5" spans="1:107" x14ac:dyDescent="0.25">
      <c r="A5" t="s">
        <v>90</v>
      </c>
      <c r="B5" s="6" t="s">
        <v>91</v>
      </c>
      <c r="C5" s="18">
        <v>25</v>
      </c>
      <c r="D5" s="6">
        <v>32</v>
      </c>
      <c r="E5" s="6" t="s">
        <v>92</v>
      </c>
      <c r="F5" s="6">
        <v>2010</v>
      </c>
      <c r="G5" s="12" t="s">
        <v>93</v>
      </c>
      <c r="H5" s="6">
        <v>3</v>
      </c>
      <c r="I5" s="6">
        <v>250</v>
      </c>
      <c r="J5" s="33">
        <v>18000</v>
      </c>
      <c r="K5" s="13">
        <v>54.9</v>
      </c>
      <c r="L5" s="13">
        <v>6.0999999999999988</v>
      </c>
      <c r="M5" s="6">
        <v>1</v>
      </c>
      <c r="N5" s="13">
        <v>0</v>
      </c>
      <c r="O5" s="13">
        <v>1</v>
      </c>
      <c r="P5" s="6">
        <v>0</v>
      </c>
      <c r="Q5" s="13">
        <v>1120</v>
      </c>
      <c r="R5" s="14">
        <v>660</v>
      </c>
      <c r="S5">
        <v>5</v>
      </c>
      <c r="T5">
        <v>0</v>
      </c>
      <c r="U5">
        <v>4</v>
      </c>
      <c r="V5">
        <v>1</v>
      </c>
      <c r="W5">
        <v>0</v>
      </c>
      <c r="X5">
        <v>0</v>
      </c>
      <c r="Y5">
        <v>2</v>
      </c>
      <c r="Z5">
        <v>0</v>
      </c>
      <c r="AA5">
        <v>3</v>
      </c>
      <c r="AB5">
        <v>0</v>
      </c>
      <c r="AC5">
        <v>3</v>
      </c>
      <c r="AD5">
        <v>1</v>
      </c>
      <c r="AE5">
        <v>1</v>
      </c>
      <c r="AF5">
        <v>0</v>
      </c>
      <c r="AG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6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1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5">
        <v>0</v>
      </c>
      <c r="BM5" s="16">
        <v>0</v>
      </c>
      <c r="BN5" s="15">
        <v>0</v>
      </c>
      <c r="BO5" s="15">
        <v>1</v>
      </c>
      <c r="BP5" s="15">
        <v>0</v>
      </c>
      <c r="BQ5" s="15">
        <v>0</v>
      </c>
      <c r="BR5" s="16">
        <v>0</v>
      </c>
      <c r="BS5" s="15">
        <v>0</v>
      </c>
      <c r="BT5" s="15">
        <v>0</v>
      </c>
      <c r="BU5" s="15">
        <v>0</v>
      </c>
      <c r="BV5" s="16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6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6">
        <v>0</v>
      </c>
      <c r="CI5" s="15">
        <v>1</v>
      </c>
      <c r="CJ5" s="15">
        <v>0</v>
      </c>
      <c r="CK5" s="15">
        <v>0</v>
      </c>
      <c r="CL5" s="16">
        <v>0</v>
      </c>
      <c r="CM5" s="16">
        <v>0</v>
      </c>
      <c r="CN5" s="15">
        <v>0</v>
      </c>
      <c r="CO5" s="16">
        <v>0</v>
      </c>
      <c r="CP5" s="15">
        <v>1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7">
        <v>0</v>
      </c>
      <c r="CX5" s="17">
        <v>0</v>
      </c>
      <c r="CY5" s="15">
        <v>1</v>
      </c>
      <c r="CZ5" s="15">
        <v>0</v>
      </c>
      <c r="DA5" s="15">
        <v>0</v>
      </c>
      <c r="DB5" s="15">
        <v>0</v>
      </c>
      <c r="DC5" s="16">
        <v>0</v>
      </c>
    </row>
    <row r="6" spans="1:107" x14ac:dyDescent="0.25">
      <c r="A6" t="s">
        <v>95</v>
      </c>
      <c r="B6" s="6" t="s">
        <v>96</v>
      </c>
      <c r="C6" s="18">
        <v>125</v>
      </c>
      <c r="D6" s="6">
        <v>120</v>
      </c>
      <c r="E6" s="6" t="s">
        <v>92</v>
      </c>
      <c r="F6" s="6">
        <v>2010</v>
      </c>
      <c r="G6" s="12" t="s">
        <v>93</v>
      </c>
      <c r="H6" s="6">
        <v>3</v>
      </c>
      <c r="I6" s="6">
        <v>250</v>
      </c>
      <c r="J6" s="33">
        <v>18000</v>
      </c>
      <c r="K6" s="13">
        <v>24.864000000000001</v>
      </c>
      <c r="L6" s="13">
        <v>10.656000000000001</v>
      </c>
      <c r="M6" s="6">
        <v>1</v>
      </c>
      <c r="N6" s="13">
        <v>1</v>
      </c>
      <c r="O6" s="13">
        <v>1</v>
      </c>
      <c r="P6" s="6">
        <v>0</v>
      </c>
      <c r="Q6" s="13">
        <v>1020</v>
      </c>
      <c r="R6" s="14">
        <v>520</v>
      </c>
      <c r="S6">
        <v>3</v>
      </c>
      <c r="T6">
        <v>1</v>
      </c>
      <c r="U6">
        <v>2</v>
      </c>
      <c r="V6">
        <v>0</v>
      </c>
      <c r="W6">
        <v>0</v>
      </c>
      <c r="X6">
        <v>2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 s="15">
        <v>0</v>
      </c>
      <c r="AI6" s="15">
        <v>0</v>
      </c>
      <c r="AJ6" s="15">
        <v>0</v>
      </c>
      <c r="AK6" s="15">
        <v>1</v>
      </c>
      <c r="AL6" s="15">
        <v>0</v>
      </c>
      <c r="AM6" s="15">
        <v>0</v>
      </c>
      <c r="AN6" s="15">
        <v>0</v>
      </c>
      <c r="AO6" s="15">
        <v>0</v>
      </c>
      <c r="AP6" s="16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1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5">
        <v>0</v>
      </c>
      <c r="BM6" s="16">
        <v>0</v>
      </c>
      <c r="BN6" s="15">
        <v>0</v>
      </c>
      <c r="BO6" s="15">
        <v>0</v>
      </c>
      <c r="BP6" s="15">
        <v>0</v>
      </c>
      <c r="BQ6" s="15">
        <v>0</v>
      </c>
      <c r="BR6" s="16">
        <v>0</v>
      </c>
      <c r="BS6" s="15">
        <v>0</v>
      </c>
      <c r="BT6" s="15">
        <v>0</v>
      </c>
      <c r="BU6" s="15">
        <v>0</v>
      </c>
      <c r="BV6" s="16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6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6">
        <v>0</v>
      </c>
      <c r="CI6" s="15">
        <v>0</v>
      </c>
      <c r="CJ6" s="15">
        <v>0</v>
      </c>
      <c r="CK6" s="15">
        <v>1</v>
      </c>
      <c r="CL6" s="16">
        <v>0</v>
      </c>
      <c r="CM6" s="16">
        <v>0</v>
      </c>
      <c r="CN6" s="15">
        <v>0</v>
      </c>
      <c r="CO6" s="16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7">
        <v>0</v>
      </c>
      <c r="CX6" s="17">
        <v>0</v>
      </c>
      <c r="CY6" s="15">
        <v>0</v>
      </c>
      <c r="CZ6" s="15">
        <v>0</v>
      </c>
      <c r="DA6" s="15">
        <v>0</v>
      </c>
      <c r="DB6" s="15">
        <v>0</v>
      </c>
      <c r="DC6" s="16">
        <v>0</v>
      </c>
    </row>
    <row r="7" spans="1:107" x14ac:dyDescent="0.25">
      <c r="A7" t="s">
        <v>97</v>
      </c>
      <c r="B7" s="6" t="s">
        <v>94</v>
      </c>
      <c r="C7" s="18">
        <v>500</v>
      </c>
      <c r="D7" s="6">
        <v>506</v>
      </c>
      <c r="E7" s="6" t="s">
        <v>92</v>
      </c>
      <c r="F7" s="6">
        <v>2010</v>
      </c>
      <c r="G7" s="12" t="s">
        <v>93</v>
      </c>
      <c r="H7" s="6">
        <v>2</v>
      </c>
      <c r="I7" s="6">
        <v>254</v>
      </c>
      <c r="J7" s="33">
        <v>18000</v>
      </c>
      <c r="K7" s="13">
        <v>41.344000000000001</v>
      </c>
      <c r="L7" s="13">
        <v>10.336</v>
      </c>
      <c r="M7" s="6">
        <v>1</v>
      </c>
      <c r="N7" s="13">
        <v>0</v>
      </c>
      <c r="O7" s="13">
        <v>1</v>
      </c>
      <c r="P7" s="6">
        <v>0</v>
      </c>
      <c r="Q7" s="13">
        <v>590</v>
      </c>
      <c r="R7" s="14">
        <v>570</v>
      </c>
      <c r="S7">
        <v>5</v>
      </c>
      <c r="T7">
        <v>0</v>
      </c>
      <c r="U7">
        <v>5</v>
      </c>
      <c r="V7">
        <v>0</v>
      </c>
      <c r="W7">
        <v>0</v>
      </c>
      <c r="X7">
        <v>0</v>
      </c>
      <c r="Y7">
        <v>2</v>
      </c>
      <c r="Z7">
        <v>1</v>
      </c>
      <c r="AA7">
        <v>2</v>
      </c>
      <c r="AB7">
        <v>0</v>
      </c>
      <c r="AC7">
        <v>2</v>
      </c>
      <c r="AD7">
        <v>1</v>
      </c>
      <c r="AE7">
        <v>2</v>
      </c>
      <c r="AF7">
        <v>0</v>
      </c>
      <c r="AG7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6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1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5">
        <v>0</v>
      </c>
      <c r="BM7" s="16">
        <v>0</v>
      </c>
      <c r="BN7" s="15">
        <v>0</v>
      </c>
      <c r="BO7" s="15">
        <v>1</v>
      </c>
      <c r="BP7" s="15">
        <v>0</v>
      </c>
      <c r="BQ7" s="15">
        <v>0</v>
      </c>
      <c r="BR7" s="16">
        <v>0</v>
      </c>
      <c r="BS7" s="15">
        <v>1</v>
      </c>
      <c r="BT7" s="15">
        <v>0</v>
      </c>
      <c r="BU7" s="15">
        <v>0</v>
      </c>
      <c r="BV7" s="16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6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6">
        <v>0</v>
      </c>
      <c r="CI7" s="15">
        <v>0</v>
      </c>
      <c r="CJ7" s="15">
        <v>0</v>
      </c>
      <c r="CK7" s="15">
        <v>0</v>
      </c>
      <c r="CL7" s="16">
        <v>0</v>
      </c>
      <c r="CM7" s="16">
        <v>0</v>
      </c>
      <c r="CN7" s="15">
        <v>0</v>
      </c>
      <c r="CO7" s="16">
        <v>0</v>
      </c>
      <c r="CP7" s="15">
        <v>1</v>
      </c>
      <c r="CQ7" s="15">
        <v>0</v>
      </c>
      <c r="CR7" s="15">
        <v>0</v>
      </c>
      <c r="CS7" s="15">
        <v>0</v>
      </c>
      <c r="CT7" s="15">
        <v>0</v>
      </c>
      <c r="CU7" s="15">
        <v>1</v>
      </c>
      <c r="CV7" s="15">
        <v>0</v>
      </c>
      <c r="CW7" s="17">
        <v>0</v>
      </c>
      <c r="CX7" s="17">
        <v>0</v>
      </c>
      <c r="CY7" s="15">
        <v>0</v>
      </c>
      <c r="CZ7" s="15">
        <v>0</v>
      </c>
      <c r="DA7" s="15">
        <v>0</v>
      </c>
      <c r="DB7" s="15">
        <v>0</v>
      </c>
      <c r="DC7" s="16">
        <v>0</v>
      </c>
    </row>
    <row r="8" spans="1:107" x14ac:dyDescent="0.25">
      <c r="A8" t="s">
        <v>98</v>
      </c>
      <c r="B8" s="6" t="s">
        <v>99</v>
      </c>
      <c r="C8" s="18">
        <v>1000</v>
      </c>
      <c r="D8" s="6">
        <v>1005</v>
      </c>
      <c r="E8" s="6" t="s">
        <v>92</v>
      </c>
      <c r="F8" s="6">
        <v>2010</v>
      </c>
      <c r="G8" s="12" t="s">
        <v>93</v>
      </c>
      <c r="H8" s="6">
        <v>2</v>
      </c>
      <c r="I8" s="6">
        <v>286</v>
      </c>
      <c r="J8" s="33">
        <v>18000</v>
      </c>
      <c r="K8" s="13">
        <v>13.488</v>
      </c>
      <c r="L8" s="13">
        <v>20.231999999999999</v>
      </c>
      <c r="M8" s="6">
        <v>1</v>
      </c>
      <c r="N8" s="13">
        <v>1</v>
      </c>
      <c r="O8" s="13">
        <v>0</v>
      </c>
      <c r="P8" s="6">
        <v>0</v>
      </c>
      <c r="Q8" s="13">
        <v>150</v>
      </c>
      <c r="R8" s="14">
        <v>610</v>
      </c>
      <c r="S8">
        <v>5</v>
      </c>
      <c r="T8">
        <v>1</v>
      </c>
      <c r="U8">
        <v>3</v>
      </c>
      <c r="V8">
        <v>1</v>
      </c>
      <c r="W8">
        <v>0</v>
      </c>
      <c r="X8">
        <v>1</v>
      </c>
      <c r="Y8">
        <v>1</v>
      </c>
      <c r="Z8">
        <v>1</v>
      </c>
      <c r="AA8">
        <v>2</v>
      </c>
      <c r="AB8">
        <v>0</v>
      </c>
      <c r="AC8">
        <v>2</v>
      </c>
      <c r="AD8">
        <v>2</v>
      </c>
      <c r="AE8">
        <v>1</v>
      </c>
      <c r="AF8">
        <v>0</v>
      </c>
      <c r="AG8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6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5">
        <v>0</v>
      </c>
      <c r="BM8" s="16">
        <v>0</v>
      </c>
      <c r="BN8" s="15">
        <v>0</v>
      </c>
      <c r="BO8" s="15">
        <v>0</v>
      </c>
      <c r="BP8" s="15">
        <v>0</v>
      </c>
      <c r="BQ8" s="15">
        <v>0</v>
      </c>
      <c r="BR8" s="16">
        <v>0</v>
      </c>
      <c r="BS8" s="15">
        <v>0</v>
      </c>
      <c r="BT8" s="15">
        <v>0</v>
      </c>
      <c r="BU8" s="15">
        <v>0</v>
      </c>
      <c r="BV8" s="16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6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6">
        <v>0</v>
      </c>
      <c r="CI8" s="15">
        <v>0</v>
      </c>
      <c r="CJ8" s="15">
        <v>0</v>
      </c>
      <c r="CK8" s="15">
        <v>1</v>
      </c>
      <c r="CL8" s="16">
        <v>0</v>
      </c>
      <c r="CM8" s="16">
        <v>0</v>
      </c>
      <c r="CN8" s="15">
        <v>0</v>
      </c>
      <c r="CO8" s="16">
        <v>0</v>
      </c>
      <c r="CP8" s="15">
        <v>0</v>
      </c>
      <c r="CQ8" s="15">
        <v>1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7">
        <v>0</v>
      </c>
      <c r="CX8" s="17">
        <v>0</v>
      </c>
      <c r="CY8" s="15">
        <v>1</v>
      </c>
      <c r="CZ8" s="15">
        <v>1</v>
      </c>
      <c r="DA8" s="15">
        <v>0</v>
      </c>
      <c r="DB8" s="15">
        <v>0</v>
      </c>
      <c r="DC8" s="16">
        <v>0</v>
      </c>
    </row>
    <row r="9" spans="1:107" x14ac:dyDescent="0.25">
      <c r="A9" t="s">
        <v>100</v>
      </c>
      <c r="B9" s="6" t="s">
        <v>91</v>
      </c>
      <c r="C9" s="18">
        <v>25</v>
      </c>
      <c r="D9" s="6">
        <v>25</v>
      </c>
      <c r="E9" s="6" t="s">
        <v>92</v>
      </c>
      <c r="F9" s="6">
        <v>2010</v>
      </c>
      <c r="G9" s="12" t="s">
        <v>93</v>
      </c>
      <c r="H9" s="6">
        <v>3</v>
      </c>
      <c r="I9" s="6">
        <v>241</v>
      </c>
      <c r="J9" s="33">
        <v>18000</v>
      </c>
      <c r="K9" s="13">
        <v>12.544</v>
      </c>
      <c r="L9" s="13">
        <v>5.3760000000000012</v>
      </c>
      <c r="M9" s="6">
        <v>1</v>
      </c>
      <c r="N9" s="13">
        <v>1</v>
      </c>
      <c r="O9" s="13">
        <v>0</v>
      </c>
      <c r="P9" s="6">
        <v>0</v>
      </c>
      <c r="Q9" s="13">
        <v>3600</v>
      </c>
      <c r="R9" s="14">
        <v>1400</v>
      </c>
      <c r="S9">
        <v>3</v>
      </c>
      <c r="T9">
        <v>2</v>
      </c>
      <c r="U9">
        <v>1</v>
      </c>
      <c r="V9">
        <v>0</v>
      </c>
      <c r="W9">
        <v>0</v>
      </c>
      <c r="X9">
        <v>1</v>
      </c>
      <c r="Y9">
        <v>0</v>
      </c>
      <c r="Z9">
        <v>2</v>
      </c>
      <c r="AA9">
        <v>0</v>
      </c>
      <c r="AB9">
        <v>0</v>
      </c>
      <c r="AC9">
        <v>0</v>
      </c>
      <c r="AD9">
        <v>2</v>
      </c>
      <c r="AE9">
        <v>1</v>
      </c>
      <c r="AF9">
        <v>0</v>
      </c>
      <c r="AG9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6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5">
        <v>0</v>
      </c>
      <c r="BM9" s="16">
        <v>0</v>
      </c>
      <c r="BN9" s="15">
        <v>0</v>
      </c>
      <c r="BO9" s="15">
        <v>0</v>
      </c>
      <c r="BP9" s="15">
        <v>0</v>
      </c>
      <c r="BQ9" s="15">
        <v>0</v>
      </c>
      <c r="BR9" s="16">
        <v>0</v>
      </c>
      <c r="BS9" s="15">
        <v>1</v>
      </c>
      <c r="BT9" s="15">
        <v>0</v>
      </c>
      <c r="BU9" s="15">
        <v>0</v>
      </c>
      <c r="BV9" s="16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6">
        <v>0</v>
      </c>
      <c r="CC9" s="15">
        <v>0</v>
      </c>
      <c r="CD9" s="15">
        <v>0</v>
      </c>
      <c r="CE9" s="15">
        <v>0</v>
      </c>
      <c r="CF9" s="15">
        <v>0</v>
      </c>
      <c r="CG9" s="15">
        <v>1</v>
      </c>
      <c r="CH9" s="16">
        <v>0</v>
      </c>
      <c r="CI9" s="15">
        <v>0</v>
      </c>
      <c r="CJ9" s="15">
        <v>0</v>
      </c>
      <c r="CK9" s="15">
        <v>1</v>
      </c>
      <c r="CL9" s="16">
        <v>0</v>
      </c>
      <c r="CM9" s="16">
        <v>0</v>
      </c>
      <c r="CN9" s="15">
        <v>0</v>
      </c>
      <c r="CO9" s="16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7">
        <v>0</v>
      </c>
      <c r="CX9" s="17">
        <v>0</v>
      </c>
      <c r="CY9" s="15">
        <v>0</v>
      </c>
      <c r="CZ9" s="15">
        <v>0</v>
      </c>
      <c r="DA9" s="15">
        <v>0</v>
      </c>
      <c r="DB9" s="15">
        <v>0</v>
      </c>
      <c r="DC9" s="16">
        <v>0</v>
      </c>
    </row>
    <row r="10" spans="1:107" x14ac:dyDescent="0.25">
      <c r="A10" t="s">
        <v>101</v>
      </c>
      <c r="B10" s="6" t="s">
        <v>96</v>
      </c>
      <c r="C10" s="18">
        <v>125</v>
      </c>
      <c r="D10" s="6">
        <v>215</v>
      </c>
      <c r="E10" s="6" t="s">
        <v>92</v>
      </c>
      <c r="F10" s="6">
        <v>2010</v>
      </c>
      <c r="G10" s="12" t="s">
        <v>93</v>
      </c>
      <c r="H10" s="6">
        <v>3</v>
      </c>
      <c r="I10" s="6">
        <v>250</v>
      </c>
      <c r="J10" s="33">
        <v>18000</v>
      </c>
      <c r="K10" s="13">
        <v>19.36</v>
      </c>
      <c r="L10" s="13">
        <v>4.839999999999999</v>
      </c>
      <c r="M10" s="6">
        <v>1</v>
      </c>
      <c r="N10" s="13">
        <v>0</v>
      </c>
      <c r="O10" s="13">
        <v>0</v>
      </c>
      <c r="P10" s="6">
        <v>0</v>
      </c>
      <c r="Q10" s="13">
        <v>3100</v>
      </c>
      <c r="R10" s="14">
        <v>1260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 s="19">
        <v>0</v>
      </c>
      <c r="AI10" s="19">
        <v>0</v>
      </c>
      <c r="AJ10" s="19">
        <v>0</v>
      </c>
      <c r="AK10" s="19">
        <v>0</v>
      </c>
      <c r="AL10" s="15">
        <v>0</v>
      </c>
      <c r="AM10" s="19">
        <v>0</v>
      </c>
      <c r="AN10" s="15">
        <v>0</v>
      </c>
      <c r="AO10" s="19">
        <v>0</v>
      </c>
      <c r="AP10" s="16">
        <v>0</v>
      </c>
      <c r="AQ10" s="19">
        <v>0</v>
      </c>
      <c r="AR10" s="15">
        <v>0</v>
      </c>
      <c r="AS10" s="19">
        <v>0</v>
      </c>
      <c r="AT10" s="19">
        <v>0</v>
      </c>
      <c r="AU10" s="19">
        <v>0</v>
      </c>
      <c r="AV10" s="15">
        <v>0</v>
      </c>
      <c r="AW10" s="19">
        <v>0</v>
      </c>
      <c r="AX10" s="19">
        <v>0</v>
      </c>
      <c r="AY10" s="15">
        <v>0</v>
      </c>
      <c r="AZ10" s="15">
        <v>0</v>
      </c>
      <c r="BA10" s="15">
        <v>0</v>
      </c>
      <c r="BB10" s="19">
        <v>0</v>
      </c>
      <c r="BC10" s="15">
        <v>0</v>
      </c>
      <c r="BD10" s="19">
        <v>0</v>
      </c>
      <c r="BE10" s="19">
        <v>0</v>
      </c>
      <c r="BF10" s="19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9">
        <v>0</v>
      </c>
      <c r="BM10" s="16">
        <v>0</v>
      </c>
      <c r="BN10" s="19">
        <v>0</v>
      </c>
      <c r="BO10" s="19">
        <v>0</v>
      </c>
      <c r="BP10" s="19">
        <v>0</v>
      </c>
      <c r="BQ10" s="19">
        <v>0</v>
      </c>
      <c r="BR10" s="16">
        <v>0</v>
      </c>
      <c r="BS10" s="19">
        <v>0</v>
      </c>
      <c r="BT10" s="19">
        <v>0</v>
      </c>
      <c r="BU10" s="19">
        <v>0</v>
      </c>
      <c r="BV10" s="16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6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6">
        <v>0</v>
      </c>
      <c r="CI10" s="19">
        <v>0</v>
      </c>
      <c r="CJ10" s="19">
        <v>0</v>
      </c>
      <c r="CK10" s="19">
        <v>1</v>
      </c>
      <c r="CL10" s="16">
        <v>0</v>
      </c>
      <c r="CM10" s="16">
        <v>0</v>
      </c>
      <c r="CN10" s="19">
        <v>0</v>
      </c>
      <c r="CO10" s="16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7">
        <v>0</v>
      </c>
      <c r="CX10" s="17">
        <v>0</v>
      </c>
      <c r="CY10" s="19">
        <v>0</v>
      </c>
      <c r="CZ10" s="19">
        <v>0</v>
      </c>
      <c r="DA10" s="19">
        <v>0</v>
      </c>
      <c r="DB10" s="19">
        <v>0</v>
      </c>
      <c r="DC10" s="16">
        <v>0</v>
      </c>
    </row>
    <row r="11" spans="1:107" x14ac:dyDescent="0.25">
      <c r="A11" t="s">
        <v>102</v>
      </c>
      <c r="B11" s="6" t="s">
        <v>94</v>
      </c>
      <c r="C11" s="18">
        <v>500</v>
      </c>
      <c r="D11" s="6">
        <v>420</v>
      </c>
      <c r="E11" s="6" t="s">
        <v>92</v>
      </c>
      <c r="F11" s="6">
        <v>2010</v>
      </c>
      <c r="G11" s="12" t="s">
        <v>93</v>
      </c>
      <c r="H11" s="6">
        <v>2</v>
      </c>
      <c r="I11" s="6">
        <v>260</v>
      </c>
      <c r="J11" s="33">
        <v>18000</v>
      </c>
      <c r="K11" s="13">
        <v>16.64</v>
      </c>
      <c r="L11" s="13">
        <v>4.1599999999999993</v>
      </c>
      <c r="M11" s="6">
        <v>1</v>
      </c>
      <c r="N11" s="13">
        <v>0</v>
      </c>
      <c r="O11" s="13">
        <v>0</v>
      </c>
      <c r="P11" s="6">
        <v>0</v>
      </c>
      <c r="Q11" s="13">
        <v>2600</v>
      </c>
      <c r="R11" s="14">
        <v>1110</v>
      </c>
      <c r="S11">
        <v>4</v>
      </c>
      <c r="T11">
        <v>1</v>
      </c>
      <c r="U11">
        <v>2</v>
      </c>
      <c r="V11">
        <v>0</v>
      </c>
      <c r="W11">
        <v>1</v>
      </c>
      <c r="X11">
        <v>1</v>
      </c>
      <c r="Y11">
        <v>2</v>
      </c>
      <c r="Z11">
        <v>1</v>
      </c>
      <c r="AA11">
        <v>0</v>
      </c>
      <c r="AB11">
        <v>0</v>
      </c>
      <c r="AC11">
        <v>3</v>
      </c>
      <c r="AD11">
        <v>0</v>
      </c>
      <c r="AE11">
        <v>1</v>
      </c>
      <c r="AF11">
        <v>0</v>
      </c>
      <c r="AG11">
        <v>0</v>
      </c>
      <c r="AH11" s="19">
        <v>0</v>
      </c>
      <c r="AI11" s="19">
        <v>0</v>
      </c>
      <c r="AJ11" s="19">
        <v>0</v>
      </c>
      <c r="AK11" s="19">
        <v>0</v>
      </c>
      <c r="AL11" s="15">
        <v>0</v>
      </c>
      <c r="AM11" s="19">
        <v>0</v>
      </c>
      <c r="AN11" s="15">
        <v>0</v>
      </c>
      <c r="AO11" s="19">
        <v>0</v>
      </c>
      <c r="AP11" s="16">
        <v>0</v>
      </c>
      <c r="AQ11" s="19">
        <v>0</v>
      </c>
      <c r="AR11" s="15">
        <v>0</v>
      </c>
      <c r="AS11" s="19">
        <v>0</v>
      </c>
      <c r="AT11" s="19">
        <v>1</v>
      </c>
      <c r="AU11" s="19">
        <v>0</v>
      </c>
      <c r="AV11" s="15">
        <v>0</v>
      </c>
      <c r="AW11" s="19">
        <v>0</v>
      </c>
      <c r="AX11" s="19">
        <v>0</v>
      </c>
      <c r="AY11" s="15">
        <v>0</v>
      </c>
      <c r="AZ11" s="15">
        <v>0</v>
      </c>
      <c r="BA11" s="15">
        <v>0</v>
      </c>
      <c r="BB11" s="19">
        <v>0</v>
      </c>
      <c r="BC11" s="15">
        <v>0</v>
      </c>
      <c r="BD11" s="19">
        <v>0</v>
      </c>
      <c r="BE11" s="19">
        <v>0</v>
      </c>
      <c r="BF11" s="19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9">
        <v>0</v>
      </c>
      <c r="BM11" s="16">
        <v>0</v>
      </c>
      <c r="BN11" s="19">
        <v>0</v>
      </c>
      <c r="BO11" s="19">
        <v>1</v>
      </c>
      <c r="BP11" s="19">
        <v>0</v>
      </c>
      <c r="BQ11" s="19">
        <v>1</v>
      </c>
      <c r="BR11" s="16">
        <v>0</v>
      </c>
      <c r="BS11" s="19">
        <v>0</v>
      </c>
      <c r="BT11" s="19">
        <v>0</v>
      </c>
      <c r="BU11" s="19">
        <v>0</v>
      </c>
      <c r="BV11" s="16">
        <v>0</v>
      </c>
      <c r="BW11" s="19">
        <v>0</v>
      </c>
      <c r="BX11" s="19">
        <v>0</v>
      </c>
      <c r="BY11" s="19">
        <v>1</v>
      </c>
      <c r="BZ11" s="19">
        <v>0</v>
      </c>
      <c r="CA11" s="19">
        <v>0</v>
      </c>
      <c r="CB11" s="16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6">
        <v>0</v>
      </c>
      <c r="CI11" s="19">
        <v>0</v>
      </c>
      <c r="CJ11" s="19">
        <v>0</v>
      </c>
      <c r="CK11" s="19">
        <v>0</v>
      </c>
      <c r="CL11" s="16">
        <v>0</v>
      </c>
      <c r="CM11" s="16">
        <v>0</v>
      </c>
      <c r="CN11" s="19">
        <v>0</v>
      </c>
      <c r="CO11" s="16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7">
        <v>0</v>
      </c>
      <c r="CX11" s="17">
        <v>0</v>
      </c>
      <c r="CY11" s="19">
        <v>0</v>
      </c>
      <c r="CZ11" s="19">
        <v>0</v>
      </c>
      <c r="DA11" s="19">
        <v>0</v>
      </c>
      <c r="DB11" s="19">
        <v>0</v>
      </c>
      <c r="DC11" s="16">
        <v>0</v>
      </c>
    </row>
    <row r="12" spans="1:107" x14ac:dyDescent="0.25">
      <c r="A12" t="s">
        <v>103</v>
      </c>
      <c r="B12" s="6" t="s">
        <v>99</v>
      </c>
      <c r="C12" s="18">
        <v>1000</v>
      </c>
      <c r="D12" s="6">
        <v>1000</v>
      </c>
      <c r="E12" s="6" t="s">
        <v>92</v>
      </c>
      <c r="F12" s="6">
        <v>2010</v>
      </c>
      <c r="G12" s="12" t="s">
        <v>93</v>
      </c>
      <c r="H12" s="6">
        <v>2</v>
      </c>
      <c r="I12" s="6">
        <v>255</v>
      </c>
      <c r="J12" s="33">
        <v>18000</v>
      </c>
      <c r="K12" s="13">
        <v>19</v>
      </c>
      <c r="L12" s="13">
        <v>1.0000000000000009</v>
      </c>
      <c r="M12" s="6">
        <v>1</v>
      </c>
      <c r="N12" s="13">
        <v>0</v>
      </c>
      <c r="O12" s="13">
        <v>0</v>
      </c>
      <c r="P12" s="6">
        <v>1</v>
      </c>
      <c r="Q12" s="13">
        <v>1500</v>
      </c>
      <c r="R12" s="14">
        <v>470</v>
      </c>
      <c r="S12">
        <v>4</v>
      </c>
      <c r="T12">
        <v>1</v>
      </c>
      <c r="U12">
        <v>3</v>
      </c>
      <c r="V12">
        <v>0</v>
      </c>
      <c r="W12">
        <v>0</v>
      </c>
      <c r="X12">
        <v>1</v>
      </c>
      <c r="Y12">
        <v>2</v>
      </c>
      <c r="Z12">
        <v>1</v>
      </c>
      <c r="AA12">
        <v>0</v>
      </c>
      <c r="AB12">
        <v>0</v>
      </c>
      <c r="AC12">
        <v>2</v>
      </c>
      <c r="AD12">
        <v>0</v>
      </c>
      <c r="AE12">
        <v>2</v>
      </c>
      <c r="AF12">
        <v>0</v>
      </c>
      <c r="AG12">
        <v>0</v>
      </c>
      <c r="AH12" s="19">
        <v>0</v>
      </c>
      <c r="AI12" s="19">
        <v>0</v>
      </c>
      <c r="AJ12" s="19">
        <v>0</v>
      </c>
      <c r="AK12" s="19">
        <v>1</v>
      </c>
      <c r="AL12" s="15">
        <v>0</v>
      </c>
      <c r="AM12" s="19">
        <v>0</v>
      </c>
      <c r="AN12" s="15">
        <v>0</v>
      </c>
      <c r="AO12" s="19">
        <v>0</v>
      </c>
      <c r="AP12" s="16">
        <v>0</v>
      </c>
      <c r="AQ12" s="19">
        <v>0</v>
      </c>
      <c r="AR12" s="15">
        <v>0</v>
      </c>
      <c r="AS12" s="19">
        <v>0</v>
      </c>
      <c r="AT12" s="19">
        <v>1</v>
      </c>
      <c r="AU12" s="19">
        <v>0</v>
      </c>
      <c r="AV12" s="15">
        <v>0</v>
      </c>
      <c r="AW12" s="19">
        <v>0</v>
      </c>
      <c r="AX12" s="19">
        <v>0</v>
      </c>
      <c r="AY12" s="15">
        <v>0</v>
      </c>
      <c r="AZ12" s="15">
        <v>0</v>
      </c>
      <c r="BA12" s="15">
        <v>0</v>
      </c>
      <c r="BB12" s="19">
        <v>0</v>
      </c>
      <c r="BC12" s="15">
        <v>0</v>
      </c>
      <c r="BD12" s="19">
        <v>0</v>
      </c>
      <c r="BE12" s="19">
        <v>0</v>
      </c>
      <c r="BF12" s="19">
        <v>1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9">
        <v>0</v>
      </c>
      <c r="BM12" s="16">
        <v>0</v>
      </c>
      <c r="BN12" s="19">
        <v>0</v>
      </c>
      <c r="BO12" s="19">
        <v>0</v>
      </c>
      <c r="BP12" s="19">
        <v>0</v>
      </c>
      <c r="BQ12" s="19">
        <v>1</v>
      </c>
      <c r="BR12" s="16">
        <v>0</v>
      </c>
      <c r="BS12" s="19">
        <v>0</v>
      </c>
      <c r="BT12" s="19">
        <v>0</v>
      </c>
      <c r="BU12" s="19">
        <v>0</v>
      </c>
      <c r="BV12" s="16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6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6">
        <v>0</v>
      </c>
      <c r="CI12" s="19">
        <v>0</v>
      </c>
      <c r="CJ12" s="19">
        <v>0</v>
      </c>
      <c r="CK12" s="19">
        <v>0</v>
      </c>
      <c r="CL12" s="16">
        <v>0</v>
      </c>
      <c r="CM12" s="16">
        <v>0</v>
      </c>
      <c r="CN12" s="19">
        <v>0</v>
      </c>
      <c r="CO12" s="16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7">
        <v>0</v>
      </c>
      <c r="CX12" s="17">
        <v>0</v>
      </c>
      <c r="CY12" s="19">
        <v>0</v>
      </c>
      <c r="CZ12" s="19">
        <v>0</v>
      </c>
      <c r="DA12" s="19">
        <v>0</v>
      </c>
      <c r="DB12" s="19">
        <v>0</v>
      </c>
      <c r="DC12" s="16">
        <v>0</v>
      </c>
    </row>
    <row r="13" spans="1:107" x14ac:dyDescent="0.25">
      <c r="A13" t="s">
        <v>104</v>
      </c>
      <c r="B13" s="6" t="s">
        <v>91</v>
      </c>
      <c r="C13" s="18">
        <v>25</v>
      </c>
      <c r="D13" s="6">
        <v>26</v>
      </c>
      <c r="E13" s="6" t="s">
        <v>92</v>
      </c>
      <c r="F13" s="6">
        <v>2010</v>
      </c>
      <c r="G13" s="12" t="s">
        <v>93</v>
      </c>
      <c r="H13" s="6">
        <v>3</v>
      </c>
      <c r="I13" s="6">
        <v>252</v>
      </c>
      <c r="J13" s="33">
        <v>18000</v>
      </c>
      <c r="K13" s="13">
        <v>8.6519999999999992</v>
      </c>
      <c r="L13" s="13">
        <v>20.187999999999999</v>
      </c>
      <c r="M13" s="6">
        <v>1</v>
      </c>
      <c r="N13" s="13">
        <v>1</v>
      </c>
      <c r="O13" s="13">
        <v>0</v>
      </c>
      <c r="P13" s="6">
        <v>0</v>
      </c>
      <c r="Q13" s="13">
        <v>1520</v>
      </c>
      <c r="R13" s="14">
        <v>500</v>
      </c>
      <c r="S13">
        <v>2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 s="19">
        <v>0</v>
      </c>
      <c r="AI13" s="19">
        <v>0</v>
      </c>
      <c r="AJ13" s="19">
        <v>0</v>
      </c>
      <c r="AK13" s="19">
        <v>0</v>
      </c>
      <c r="AL13" s="15">
        <v>0</v>
      </c>
      <c r="AM13" s="19">
        <v>0</v>
      </c>
      <c r="AN13" s="15">
        <v>0</v>
      </c>
      <c r="AO13" s="19">
        <v>0</v>
      </c>
      <c r="AP13" s="16">
        <v>0</v>
      </c>
      <c r="AQ13" s="19">
        <v>0</v>
      </c>
      <c r="AR13" s="15">
        <v>0</v>
      </c>
      <c r="AS13" s="19">
        <v>0</v>
      </c>
      <c r="AT13" s="19">
        <v>0</v>
      </c>
      <c r="AU13" s="19">
        <v>0</v>
      </c>
      <c r="AV13" s="15">
        <v>0</v>
      </c>
      <c r="AW13" s="19">
        <v>0</v>
      </c>
      <c r="AX13" s="19">
        <v>0</v>
      </c>
      <c r="AY13" s="15">
        <v>0</v>
      </c>
      <c r="AZ13" s="15">
        <v>0</v>
      </c>
      <c r="BA13" s="15">
        <v>0</v>
      </c>
      <c r="BB13" s="19">
        <v>0</v>
      </c>
      <c r="BC13" s="15">
        <v>0</v>
      </c>
      <c r="BD13" s="19">
        <v>0</v>
      </c>
      <c r="BE13" s="19">
        <v>0</v>
      </c>
      <c r="BF13" s="19">
        <v>1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9">
        <v>0</v>
      </c>
      <c r="BM13" s="16">
        <v>0</v>
      </c>
      <c r="BN13" s="19">
        <v>0</v>
      </c>
      <c r="BO13" s="19">
        <v>0</v>
      </c>
      <c r="BP13" s="19">
        <v>0</v>
      </c>
      <c r="BQ13" s="19">
        <v>0</v>
      </c>
      <c r="BR13" s="16">
        <v>0</v>
      </c>
      <c r="BS13" s="19">
        <v>0</v>
      </c>
      <c r="BT13" s="19">
        <v>0</v>
      </c>
      <c r="BU13" s="19">
        <v>0</v>
      </c>
      <c r="BV13" s="16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6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1</v>
      </c>
      <c r="CH13" s="16">
        <v>0</v>
      </c>
      <c r="CI13" s="19">
        <v>0</v>
      </c>
      <c r="CJ13" s="19">
        <v>0</v>
      </c>
      <c r="CK13" s="19">
        <v>0</v>
      </c>
      <c r="CL13" s="16">
        <v>0</v>
      </c>
      <c r="CM13" s="16">
        <v>0</v>
      </c>
      <c r="CN13" s="19">
        <v>0</v>
      </c>
      <c r="CO13" s="16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7">
        <v>0</v>
      </c>
      <c r="CX13" s="17">
        <v>0</v>
      </c>
      <c r="CY13" s="19">
        <v>0</v>
      </c>
      <c r="CZ13" s="19">
        <v>0</v>
      </c>
      <c r="DA13" s="19">
        <v>0</v>
      </c>
      <c r="DB13" s="19">
        <v>0</v>
      </c>
      <c r="DC13" s="16">
        <v>0</v>
      </c>
    </row>
    <row r="14" spans="1:107" x14ac:dyDescent="0.25">
      <c r="A14" t="s">
        <v>105</v>
      </c>
      <c r="B14" s="6" t="s">
        <v>96</v>
      </c>
      <c r="C14" s="18">
        <v>125</v>
      </c>
      <c r="D14" s="6">
        <v>125</v>
      </c>
      <c r="E14" s="6" t="s">
        <v>92</v>
      </c>
      <c r="F14" s="6">
        <v>2010</v>
      </c>
      <c r="G14" s="12" t="s">
        <v>93</v>
      </c>
      <c r="H14" s="6">
        <v>3</v>
      </c>
      <c r="I14" s="6">
        <v>260</v>
      </c>
      <c r="J14" s="33">
        <v>18000</v>
      </c>
      <c r="K14" s="13">
        <v>6.7</v>
      </c>
      <c r="L14" s="13">
        <v>6.7</v>
      </c>
      <c r="M14" s="6">
        <v>1</v>
      </c>
      <c r="N14" s="13">
        <v>1</v>
      </c>
      <c r="O14" s="13">
        <v>0</v>
      </c>
      <c r="P14" s="6">
        <v>0</v>
      </c>
      <c r="Q14" s="13">
        <v>1400</v>
      </c>
      <c r="R14" s="14">
        <v>430</v>
      </c>
      <c r="S14">
        <v>6</v>
      </c>
      <c r="T14">
        <v>1</v>
      </c>
      <c r="U14">
        <v>4</v>
      </c>
      <c r="V14">
        <v>0</v>
      </c>
      <c r="W14">
        <v>1</v>
      </c>
      <c r="X14">
        <v>1</v>
      </c>
      <c r="Y14">
        <v>0</v>
      </c>
      <c r="Z14">
        <v>1</v>
      </c>
      <c r="AA14">
        <v>4</v>
      </c>
      <c r="AB14">
        <v>0</v>
      </c>
      <c r="AC14">
        <v>5</v>
      </c>
      <c r="AD14">
        <v>1</v>
      </c>
      <c r="AE14">
        <v>0</v>
      </c>
      <c r="AF14">
        <v>0</v>
      </c>
      <c r="AG14">
        <v>0</v>
      </c>
      <c r="AH14" s="19">
        <v>0</v>
      </c>
      <c r="AI14" s="19">
        <v>0</v>
      </c>
      <c r="AJ14" s="19">
        <v>1</v>
      </c>
      <c r="AK14" s="19">
        <v>0</v>
      </c>
      <c r="AL14" s="15">
        <v>0</v>
      </c>
      <c r="AM14" s="19">
        <v>0</v>
      </c>
      <c r="AN14" s="15">
        <v>0</v>
      </c>
      <c r="AO14" s="19">
        <v>1</v>
      </c>
      <c r="AP14" s="16">
        <v>0</v>
      </c>
      <c r="AQ14" s="19">
        <v>0</v>
      </c>
      <c r="AR14" s="15">
        <v>0</v>
      </c>
      <c r="AS14" s="19">
        <v>0</v>
      </c>
      <c r="AT14" s="19">
        <v>0</v>
      </c>
      <c r="AU14" s="19">
        <v>0</v>
      </c>
      <c r="AV14" s="15">
        <v>0</v>
      </c>
      <c r="AW14" s="19">
        <v>0</v>
      </c>
      <c r="AX14" s="19">
        <v>0</v>
      </c>
      <c r="AY14" s="15">
        <v>0</v>
      </c>
      <c r="AZ14" s="15">
        <v>0</v>
      </c>
      <c r="BA14" s="15">
        <v>0</v>
      </c>
      <c r="BB14" s="19">
        <v>0</v>
      </c>
      <c r="BC14" s="15">
        <v>0</v>
      </c>
      <c r="BD14" s="19">
        <v>0</v>
      </c>
      <c r="BE14" s="19">
        <v>0</v>
      </c>
      <c r="BF14" s="19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9">
        <v>0</v>
      </c>
      <c r="BM14" s="16">
        <v>0</v>
      </c>
      <c r="BN14" s="19">
        <v>0</v>
      </c>
      <c r="BO14" s="19">
        <v>0</v>
      </c>
      <c r="BP14" s="19">
        <v>0</v>
      </c>
      <c r="BQ14" s="19">
        <v>0</v>
      </c>
      <c r="BR14" s="16">
        <v>0</v>
      </c>
      <c r="BS14" s="19">
        <v>0</v>
      </c>
      <c r="BT14" s="19">
        <v>0</v>
      </c>
      <c r="BU14" s="19">
        <v>0</v>
      </c>
      <c r="BV14" s="16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6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6">
        <v>0</v>
      </c>
      <c r="CI14" s="19">
        <v>0</v>
      </c>
      <c r="CJ14" s="19">
        <v>0</v>
      </c>
      <c r="CK14" s="19">
        <v>0</v>
      </c>
      <c r="CL14" s="16">
        <v>0</v>
      </c>
      <c r="CM14" s="16">
        <v>0</v>
      </c>
      <c r="CN14" s="19">
        <v>1</v>
      </c>
      <c r="CO14" s="16">
        <v>0</v>
      </c>
      <c r="CP14" s="19">
        <v>1</v>
      </c>
      <c r="CQ14" s="19">
        <v>1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7">
        <v>0</v>
      </c>
      <c r="CX14" s="17">
        <v>0</v>
      </c>
      <c r="CY14" s="19">
        <v>0</v>
      </c>
      <c r="CZ14" s="19">
        <v>0</v>
      </c>
      <c r="DA14" s="19">
        <v>1</v>
      </c>
      <c r="DB14" s="19">
        <v>0</v>
      </c>
      <c r="DC14" s="16">
        <v>0</v>
      </c>
    </row>
    <row r="15" spans="1:107" x14ac:dyDescent="0.25">
      <c r="A15" t="s">
        <v>106</v>
      </c>
      <c r="B15" s="6" t="s">
        <v>94</v>
      </c>
      <c r="C15" s="18">
        <v>500</v>
      </c>
      <c r="D15" s="6">
        <v>514</v>
      </c>
      <c r="E15" s="6" t="s">
        <v>92</v>
      </c>
      <c r="F15" s="6">
        <v>2010</v>
      </c>
      <c r="G15" s="12" t="s">
        <v>93</v>
      </c>
      <c r="H15" s="6">
        <v>2</v>
      </c>
      <c r="I15" s="6">
        <v>277</v>
      </c>
      <c r="J15" s="33">
        <v>18000</v>
      </c>
      <c r="K15" s="13">
        <v>7.3079999999999989</v>
      </c>
      <c r="L15" s="13">
        <v>3.1320000000000001</v>
      </c>
      <c r="M15" s="6">
        <v>1</v>
      </c>
      <c r="N15" s="13">
        <v>0</v>
      </c>
      <c r="O15" s="13">
        <v>0</v>
      </c>
      <c r="P15" s="6">
        <v>0</v>
      </c>
      <c r="Q15" s="13">
        <v>1020</v>
      </c>
      <c r="R15" s="14">
        <v>420</v>
      </c>
      <c r="S15">
        <v>3</v>
      </c>
      <c r="T15">
        <v>0</v>
      </c>
      <c r="U15">
        <v>2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0</v>
      </c>
      <c r="AC15">
        <v>2</v>
      </c>
      <c r="AD15">
        <v>1</v>
      </c>
      <c r="AE15">
        <v>0</v>
      </c>
      <c r="AF15">
        <v>0</v>
      </c>
      <c r="AG15">
        <v>0</v>
      </c>
      <c r="AH15" s="19">
        <v>0</v>
      </c>
      <c r="AI15" s="19">
        <v>0</v>
      </c>
      <c r="AJ15" s="19">
        <v>0</v>
      </c>
      <c r="AK15" s="19">
        <v>0</v>
      </c>
      <c r="AL15" s="15">
        <v>0</v>
      </c>
      <c r="AM15" s="19">
        <v>0</v>
      </c>
      <c r="AN15" s="15">
        <v>0</v>
      </c>
      <c r="AO15" s="19">
        <v>0</v>
      </c>
      <c r="AP15" s="16">
        <v>0</v>
      </c>
      <c r="AQ15" s="19">
        <v>0</v>
      </c>
      <c r="AR15" s="15">
        <v>0</v>
      </c>
      <c r="AS15" s="19">
        <v>0</v>
      </c>
      <c r="AT15" s="19">
        <v>0</v>
      </c>
      <c r="AU15" s="19">
        <v>0</v>
      </c>
      <c r="AV15" s="15">
        <v>0</v>
      </c>
      <c r="AW15" s="19">
        <v>1</v>
      </c>
      <c r="AX15" s="19">
        <v>0</v>
      </c>
      <c r="AY15" s="15">
        <v>0</v>
      </c>
      <c r="AZ15" s="15">
        <v>0</v>
      </c>
      <c r="BA15" s="15">
        <v>0</v>
      </c>
      <c r="BB15" s="19">
        <v>0</v>
      </c>
      <c r="BC15" s="15">
        <v>0</v>
      </c>
      <c r="BD15" s="19">
        <v>0</v>
      </c>
      <c r="BE15" s="19">
        <v>0</v>
      </c>
      <c r="BF15" s="19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9">
        <v>0</v>
      </c>
      <c r="BM15" s="16">
        <v>0</v>
      </c>
      <c r="BN15" s="19">
        <v>0</v>
      </c>
      <c r="BO15" s="19">
        <v>1</v>
      </c>
      <c r="BP15" s="19">
        <v>0</v>
      </c>
      <c r="BQ15" s="19">
        <v>0</v>
      </c>
      <c r="BR15" s="16">
        <v>0</v>
      </c>
      <c r="BS15" s="19">
        <v>0</v>
      </c>
      <c r="BT15" s="19">
        <v>0</v>
      </c>
      <c r="BU15" s="19">
        <v>0</v>
      </c>
      <c r="BV15" s="16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6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6">
        <v>0</v>
      </c>
      <c r="CI15" s="19">
        <v>0</v>
      </c>
      <c r="CJ15" s="19">
        <v>0</v>
      </c>
      <c r="CK15" s="19">
        <v>0</v>
      </c>
      <c r="CL15" s="16">
        <v>0</v>
      </c>
      <c r="CM15" s="16">
        <v>0</v>
      </c>
      <c r="CN15" s="19">
        <v>0</v>
      </c>
      <c r="CO15" s="16">
        <v>0</v>
      </c>
      <c r="CP15" s="19">
        <v>1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7">
        <v>0</v>
      </c>
      <c r="CX15" s="17">
        <v>0</v>
      </c>
      <c r="CY15" s="19">
        <v>0</v>
      </c>
      <c r="CZ15" s="19">
        <v>0</v>
      </c>
      <c r="DA15" s="19">
        <v>0</v>
      </c>
      <c r="DB15" s="19">
        <v>0</v>
      </c>
      <c r="DC15" s="16">
        <v>0</v>
      </c>
    </row>
    <row r="16" spans="1:107" x14ac:dyDescent="0.25">
      <c r="A16" t="s">
        <v>107</v>
      </c>
      <c r="B16" s="6" t="s">
        <v>99</v>
      </c>
      <c r="C16" s="18">
        <v>1000</v>
      </c>
      <c r="D16" s="6">
        <v>995</v>
      </c>
      <c r="E16" s="6" t="s">
        <v>92</v>
      </c>
      <c r="F16" s="6">
        <v>2010</v>
      </c>
      <c r="G16" s="12" t="s">
        <v>93</v>
      </c>
      <c r="H16" s="6">
        <v>1</v>
      </c>
      <c r="I16" s="6">
        <v>275</v>
      </c>
      <c r="J16" s="33">
        <v>18000</v>
      </c>
      <c r="K16" s="13">
        <v>9.6000000000000014</v>
      </c>
      <c r="L16" s="13">
        <v>2.3999999999999995</v>
      </c>
      <c r="M16" s="6">
        <v>1</v>
      </c>
      <c r="N16" s="13">
        <v>0</v>
      </c>
      <c r="O16" s="13">
        <v>0</v>
      </c>
      <c r="P16" s="6">
        <v>0</v>
      </c>
      <c r="Q16" s="13">
        <v>570</v>
      </c>
      <c r="R16" s="14">
        <v>450</v>
      </c>
      <c r="S16">
        <v>2</v>
      </c>
      <c r="T16">
        <v>2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 s="19">
        <v>0</v>
      </c>
      <c r="AI16" s="19">
        <v>0</v>
      </c>
      <c r="AJ16" s="19">
        <v>0</v>
      </c>
      <c r="AK16" s="19">
        <v>0</v>
      </c>
      <c r="AL16" s="15">
        <v>0</v>
      </c>
      <c r="AM16" s="19">
        <v>0</v>
      </c>
      <c r="AN16" s="15">
        <v>0</v>
      </c>
      <c r="AO16" s="19">
        <v>0</v>
      </c>
      <c r="AP16" s="16">
        <v>0</v>
      </c>
      <c r="AQ16" s="19">
        <v>0</v>
      </c>
      <c r="AR16" s="15">
        <v>0</v>
      </c>
      <c r="AS16" s="19">
        <v>0</v>
      </c>
      <c r="AT16" s="19">
        <v>0</v>
      </c>
      <c r="AU16" s="19">
        <v>0</v>
      </c>
      <c r="AV16" s="15">
        <v>0</v>
      </c>
      <c r="AW16" s="19">
        <v>0</v>
      </c>
      <c r="AX16" s="19">
        <v>0</v>
      </c>
      <c r="AY16" s="15">
        <v>0</v>
      </c>
      <c r="AZ16" s="15">
        <v>0</v>
      </c>
      <c r="BA16" s="15">
        <v>0</v>
      </c>
      <c r="BB16" s="19">
        <v>0</v>
      </c>
      <c r="BC16" s="15">
        <v>0</v>
      </c>
      <c r="BD16" s="19">
        <v>0</v>
      </c>
      <c r="BE16" s="19">
        <v>0</v>
      </c>
      <c r="BF16" s="19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9">
        <v>0</v>
      </c>
      <c r="BM16" s="16">
        <v>0</v>
      </c>
      <c r="BN16" s="19">
        <v>0</v>
      </c>
      <c r="BO16" s="19">
        <v>0</v>
      </c>
      <c r="BP16" s="19">
        <v>0</v>
      </c>
      <c r="BQ16" s="19">
        <v>1</v>
      </c>
      <c r="BR16" s="16">
        <v>0</v>
      </c>
      <c r="BS16" s="19">
        <v>0</v>
      </c>
      <c r="BT16" s="19">
        <v>0</v>
      </c>
      <c r="BU16" s="19">
        <v>0</v>
      </c>
      <c r="BV16" s="16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6">
        <v>0</v>
      </c>
      <c r="CC16" s="19">
        <v>0</v>
      </c>
      <c r="CD16" s="19">
        <v>0</v>
      </c>
      <c r="CE16" s="19">
        <v>0</v>
      </c>
      <c r="CF16" s="19">
        <v>1</v>
      </c>
      <c r="CG16" s="19">
        <v>0</v>
      </c>
      <c r="CH16" s="16">
        <v>0</v>
      </c>
      <c r="CI16" s="19">
        <v>0</v>
      </c>
      <c r="CJ16" s="19">
        <v>0</v>
      </c>
      <c r="CK16" s="19">
        <v>0</v>
      </c>
      <c r="CL16" s="16">
        <v>0</v>
      </c>
      <c r="CM16" s="16">
        <v>0</v>
      </c>
      <c r="CN16" s="19">
        <v>0</v>
      </c>
      <c r="CO16" s="16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7">
        <v>0</v>
      </c>
      <c r="CX16" s="17">
        <v>0</v>
      </c>
      <c r="CY16" s="19">
        <v>0</v>
      </c>
      <c r="CZ16" s="19">
        <v>0</v>
      </c>
      <c r="DA16" s="19">
        <v>0</v>
      </c>
      <c r="DB16" s="19">
        <v>0</v>
      </c>
      <c r="DC16" s="16">
        <v>0</v>
      </c>
    </row>
    <row r="17" spans="1:107" x14ac:dyDescent="0.25">
      <c r="A17" t="s">
        <v>108</v>
      </c>
      <c r="B17" s="6" t="s">
        <v>91</v>
      </c>
      <c r="C17" s="18">
        <v>25</v>
      </c>
      <c r="D17" s="6">
        <v>24</v>
      </c>
      <c r="E17" s="6" t="s">
        <v>92</v>
      </c>
      <c r="F17" s="6">
        <v>2010</v>
      </c>
      <c r="G17" s="12" t="s">
        <v>93</v>
      </c>
      <c r="H17" s="6">
        <v>3</v>
      </c>
      <c r="I17" s="6">
        <v>235</v>
      </c>
      <c r="J17" s="33">
        <v>16000</v>
      </c>
      <c r="K17" s="13">
        <v>45.143999999999998</v>
      </c>
      <c r="L17" s="13">
        <v>5.0159999999999982</v>
      </c>
      <c r="M17" s="6">
        <v>1</v>
      </c>
      <c r="N17" s="13">
        <v>1</v>
      </c>
      <c r="O17" s="13">
        <v>1</v>
      </c>
      <c r="P17" s="6">
        <v>1</v>
      </c>
      <c r="Q17" s="13">
        <v>240</v>
      </c>
      <c r="R17" s="14">
        <v>250</v>
      </c>
      <c r="S17">
        <v>8</v>
      </c>
      <c r="T17">
        <v>0</v>
      </c>
      <c r="U17">
        <v>7</v>
      </c>
      <c r="V17">
        <v>1</v>
      </c>
      <c r="W17">
        <v>0</v>
      </c>
      <c r="X17">
        <v>1</v>
      </c>
      <c r="Y17">
        <v>2</v>
      </c>
      <c r="Z17">
        <v>2</v>
      </c>
      <c r="AA17">
        <v>2</v>
      </c>
      <c r="AB17">
        <v>1</v>
      </c>
      <c r="AC17">
        <v>5</v>
      </c>
      <c r="AD17">
        <v>1</v>
      </c>
      <c r="AE17">
        <v>2</v>
      </c>
      <c r="AF17">
        <v>0</v>
      </c>
      <c r="AG17">
        <v>0</v>
      </c>
      <c r="AH17" s="19">
        <v>0</v>
      </c>
      <c r="AI17" s="19">
        <v>0</v>
      </c>
      <c r="AJ17" s="19">
        <v>0</v>
      </c>
      <c r="AK17" s="19">
        <v>1</v>
      </c>
      <c r="AL17" s="15">
        <v>0</v>
      </c>
      <c r="AM17" s="19">
        <v>0</v>
      </c>
      <c r="AN17" s="15">
        <v>0</v>
      </c>
      <c r="AO17" s="19">
        <v>0</v>
      </c>
      <c r="AP17" s="16">
        <v>0</v>
      </c>
      <c r="AQ17" s="19">
        <v>0</v>
      </c>
      <c r="AR17" s="15">
        <v>0</v>
      </c>
      <c r="AS17" s="19">
        <v>0</v>
      </c>
      <c r="AT17" s="19">
        <v>0</v>
      </c>
      <c r="AU17" s="19">
        <v>1</v>
      </c>
      <c r="AV17" s="15">
        <v>0</v>
      </c>
      <c r="AW17" s="19">
        <v>0</v>
      </c>
      <c r="AX17" s="19">
        <v>0</v>
      </c>
      <c r="AY17" s="15">
        <v>0</v>
      </c>
      <c r="AZ17" s="15">
        <v>0</v>
      </c>
      <c r="BA17" s="15">
        <v>0</v>
      </c>
      <c r="BB17" s="19">
        <v>1</v>
      </c>
      <c r="BC17" s="15">
        <v>0</v>
      </c>
      <c r="BD17" s="19">
        <v>0</v>
      </c>
      <c r="BE17" s="19">
        <v>0</v>
      </c>
      <c r="BF17" s="19">
        <v>1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9">
        <v>0</v>
      </c>
      <c r="BM17" s="16">
        <v>0</v>
      </c>
      <c r="BN17" s="19">
        <v>0</v>
      </c>
      <c r="BO17" s="19">
        <v>1</v>
      </c>
      <c r="BP17" s="19">
        <v>0</v>
      </c>
      <c r="BQ17" s="19">
        <v>0</v>
      </c>
      <c r="BR17" s="16">
        <v>0</v>
      </c>
      <c r="BS17" s="19">
        <v>1</v>
      </c>
      <c r="BT17" s="19">
        <v>0</v>
      </c>
      <c r="BU17" s="19">
        <v>0</v>
      </c>
      <c r="BV17" s="16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6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6">
        <v>0</v>
      </c>
      <c r="CI17" s="19">
        <v>0</v>
      </c>
      <c r="CJ17" s="19">
        <v>0</v>
      </c>
      <c r="CK17" s="19">
        <v>0</v>
      </c>
      <c r="CL17" s="16">
        <v>0</v>
      </c>
      <c r="CM17" s="16">
        <v>0</v>
      </c>
      <c r="CN17" s="19">
        <v>0</v>
      </c>
      <c r="CO17" s="16">
        <v>0</v>
      </c>
      <c r="CP17" s="19">
        <v>1</v>
      </c>
      <c r="CQ17" s="19">
        <v>1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7">
        <v>0</v>
      </c>
      <c r="CX17" s="17">
        <v>0</v>
      </c>
      <c r="CY17" s="19">
        <v>0</v>
      </c>
      <c r="CZ17" s="19">
        <v>0</v>
      </c>
      <c r="DA17" s="19">
        <v>0</v>
      </c>
      <c r="DB17" s="19">
        <v>0</v>
      </c>
      <c r="DC17" s="16">
        <v>0</v>
      </c>
    </row>
    <row r="18" spans="1:107" x14ac:dyDescent="0.25">
      <c r="A18" t="s">
        <v>109</v>
      </c>
      <c r="B18" s="6" t="s">
        <v>96</v>
      </c>
      <c r="C18" s="18">
        <v>125</v>
      </c>
      <c r="D18" s="6">
        <v>142</v>
      </c>
      <c r="E18" s="6" t="s">
        <v>92</v>
      </c>
      <c r="F18" s="6">
        <v>2010</v>
      </c>
      <c r="G18" s="12" t="s">
        <v>93</v>
      </c>
      <c r="H18" s="6">
        <v>3</v>
      </c>
      <c r="I18" s="6">
        <v>234</v>
      </c>
      <c r="J18" s="33">
        <v>16000</v>
      </c>
      <c r="K18" s="13">
        <v>57.6</v>
      </c>
      <c r="L18" s="13">
        <v>14.399999999999997</v>
      </c>
      <c r="M18" s="6">
        <v>1</v>
      </c>
      <c r="N18" s="13">
        <v>1</v>
      </c>
      <c r="O18" s="13">
        <v>1</v>
      </c>
      <c r="P18" s="6">
        <v>0</v>
      </c>
      <c r="Q18" s="13">
        <v>100</v>
      </c>
      <c r="R18" s="14">
        <v>270</v>
      </c>
      <c r="S18">
        <v>11</v>
      </c>
      <c r="T18">
        <v>0</v>
      </c>
      <c r="U18">
        <v>10</v>
      </c>
      <c r="V18">
        <v>0</v>
      </c>
      <c r="W18">
        <v>1</v>
      </c>
      <c r="X18">
        <v>1</v>
      </c>
      <c r="Y18">
        <v>2</v>
      </c>
      <c r="Z18">
        <v>3</v>
      </c>
      <c r="AA18">
        <v>5</v>
      </c>
      <c r="AB18">
        <v>0</v>
      </c>
      <c r="AC18">
        <v>6</v>
      </c>
      <c r="AD18">
        <v>0</v>
      </c>
      <c r="AE18">
        <v>5</v>
      </c>
      <c r="AF18">
        <v>0</v>
      </c>
      <c r="AG18">
        <v>0</v>
      </c>
      <c r="AH18" s="19">
        <v>0</v>
      </c>
      <c r="AI18" s="19">
        <v>0</v>
      </c>
      <c r="AJ18" s="19">
        <v>0</v>
      </c>
      <c r="AK18" s="19">
        <v>0</v>
      </c>
      <c r="AL18" s="15">
        <v>0</v>
      </c>
      <c r="AM18" s="19">
        <v>0</v>
      </c>
      <c r="AN18" s="15">
        <v>0</v>
      </c>
      <c r="AO18" s="19">
        <v>0</v>
      </c>
      <c r="AP18" s="16">
        <v>0</v>
      </c>
      <c r="AQ18" s="19">
        <v>0</v>
      </c>
      <c r="AR18" s="15">
        <v>0</v>
      </c>
      <c r="AS18" s="19">
        <v>0</v>
      </c>
      <c r="AT18" s="19">
        <v>1</v>
      </c>
      <c r="AU18" s="19">
        <v>1</v>
      </c>
      <c r="AV18" s="15">
        <v>0</v>
      </c>
      <c r="AW18" s="19">
        <v>0</v>
      </c>
      <c r="AX18" s="19">
        <v>0</v>
      </c>
      <c r="AY18" s="15">
        <v>0</v>
      </c>
      <c r="AZ18" s="15">
        <v>0</v>
      </c>
      <c r="BA18" s="15">
        <v>0</v>
      </c>
      <c r="BB18" s="19">
        <v>0</v>
      </c>
      <c r="BC18" s="15">
        <v>0</v>
      </c>
      <c r="BD18" s="19">
        <v>0</v>
      </c>
      <c r="BE18" s="19">
        <v>0</v>
      </c>
      <c r="BF18" s="19">
        <v>1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9">
        <v>0</v>
      </c>
      <c r="BM18" s="16">
        <v>0</v>
      </c>
      <c r="BN18" s="19">
        <v>0</v>
      </c>
      <c r="BO18" s="19">
        <v>1</v>
      </c>
      <c r="BP18" s="19">
        <v>0</v>
      </c>
      <c r="BQ18" s="19">
        <v>0</v>
      </c>
      <c r="BR18" s="16">
        <v>0</v>
      </c>
      <c r="BS18" s="19">
        <v>0</v>
      </c>
      <c r="BT18" s="19">
        <v>0</v>
      </c>
      <c r="BU18" s="19">
        <v>0</v>
      </c>
      <c r="BV18" s="16">
        <v>0</v>
      </c>
      <c r="BW18" s="19">
        <v>0</v>
      </c>
      <c r="BX18" s="19">
        <v>0</v>
      </c>
      <c r="BY18" s="19">
        <v>1</v>
      </c>
      <c r="BZ18" s="19">
        <v>0</v>
      </c>
      <c r="CA18" s="19">
        <v>0</v>
      </c>
      <c r="CB18" s="16">
        <v>0</v>
      </c>
      <c r="CC18" s="19">
        <v>0</v>
      </c>
      <c r="CD18" s="19">
        <v>0</v>
      </c>
      <c r="CE18" s="19">
        <v>1</v>
      </c>
      <c r="CF18" s="19">
        <v>0</v>
      </c>
      <c r="CG18" s="19">
        <v>0</v>
      </c>
      <c r="CH18" s="16">
        <v>0</v>
      </c>
      <c r="CI18" s="19">
        <v>1</v>
      </c>
      <c r="CJ18" s="19">
        <v>0</v>
      </c>
      <c r="CK18" s="19">
        <v>0</v>
      </c>
      <c r="CL18" s="16">
        <v>0</v>
      </c>
      <c r="CM18" s="16">
        <v>0</v>
      </c>
      <c r="CN18" s="19">
        <v>0</v>
      </c>
      <c r="CO18" s="16">
        <v>0</v>
      </c>
      <c r="CP18" s="19">
        <v>1</v>
      </c>
      <c r="CQ18" s="19">
        <v>1</v>
      </c>
      <c r="CR18" s="19">
        <v>0</v>
      </c>
      <c r="CS18" s="19">
        <v>1</v>
      </c>
      <c r="CT18" s="19">
        <v>0</v>
      </c>
      <c r="CU18" s="19">
        <v>1</v>
      </c>
      <c r="CV18" s="19">
        <v>0</v>
      </c>
      <c r="CW18" s="17">
        <v>0</v>
      </c>
      <c r="CX18" s="17">
        <v>0</v>
      </c>
      <c r="CY18" s="19">
        <v>0</v>
      </c>
      <c r="CZ18" s="19">
        <v>0</v>
      </c>
      <c r="DA18" s="19">
        <v>0</v>
      </c>
      <c r="DB18" s="19">
        <v>0</v>
      </c>
      <c r="DC18" s="16">
        <v>0</v>
      </c>
    </row>
    <row r="19" spans="1:107" x14ac:dyDescent="0.25">
      <c r="A19" t="s">
        <v>110</v>
      </c>
      <c r="B19" s="6" t="s">
        <v>94</v>
      </c>
      <c r="C19" s="18">
        <v>500</v>
      </c>
      <c r="D19" s="6">
        <v>457</v>
      </c>
      <c r="E19" s="6" t="s">
        <v>92</v>
      </c>
      <c r="F19" s="6">
        <v>2010</v>
      </c>
      <c r="G19" s="12" t="s">
        <v>93</v>
      </c>
      <c r="H19" s="6">
        <v>2</v>
      </c>
      <c r="I19" s="6">
        <v>235</v>
      </c>
      <c r="J19" s="33">
        <v>16000</v>
      </c>
      <c r="K19" s="13">
        <v>21.925999999999998</v>
      </c>
      <c r="L19" s="13">
        <v>1.154000000000001</v>
      </c>
      <c r="M19" s="6">
        <v>0</v>
      </c>
      <c r="N19" s="13">
        <v>1</v>
      </c>
      <c r="O19" s="13">
        <v>1</v>
      </c>
      <c r="P19" s="6">
        <v>1</v>
      </c>
      <c r="Q19" s="13">
        <v>440</v>
      </c>
      <c r="R19" s="14">
        <v>370</v>
      </c>
      <c r="S19">
        <v>5</v>
      </c>
      <c r="T19">
        <v>0</v>
      </c>
      <c r="U19">
        <v>5</v>
      </c>
      <c r="V19">
        <v>0</v>
      </c>
      <c r="W19">
        <v>0</v>
      </c>
      <c r="X19">
        <v>0</v>
      </c>
      <c r="Y19">
        <v>1</v>
      </c>
      <c r="Z19">
        <v>2</v>
      </c>
      <c r="AA19">
        <v>2</v>
      </c>
      <c r="AB19">
        <v>0</v>
      </c>
      <c r="AC19">
        <v>2</v>
      </c>
      <c r="AD19">
        <v>1</v>
      </c>
      <c r="AE19">
        <v>2</v>
      </c>
      <c r="AF19">
        <v>0</v>
      </c>
      <c r="AG19">
        <v>0</v>
      </c>
      <c r="AH19" s="19">
        <v>0</v>
      </c>
      <c r="AI19" s="19">
        <v>0</v>
      </c>
      <c r="AJ19" s="19">
        <v>0</v>
      </c>
      <c r="AK19" s="19">
        <v>0</v>
      </c>
      <c r="AL19" s="15">
        <v>0</v>
      </c>
      <c r="AM19" s="19">
        <v>0</v>
      </c>
      <c r="AN19" s="15">
        <v>0</v>
      </c>
      <c r="AO19" s="19">
        <v>0</v>
      </c>
      <c r="AP19" s="16">
        <v>0</v>
      </c>
      <c r="AQ19" s="19">
        <v>0</v>
      </c>
      <c r="AR19" s="15">
        <v>0</v>
      </c>
      <c r="AS19" s="19">
        <v>0</v>
      </c>
      <c r="AT19" s="19">
        <v>1</v>
      </c>
      <c r="AU19" s="19">
        <v>0</v>
      </c>
      <c r="AV19" s="15">
        <v>0</v>
      </c>
      <c r="AW19" s="19">
        <v>0</v>
      </c>
      <c r="AX19" s="19">
        <v>0</v>
      </c>
      <c r="AY19" s="15">
        <v>0</v>
      </c>
      <c r="AZ19" s="15">
        <v>0</v>
      </c>
      <c r="BA19" s="15">
        <v>0</v>
      </c>
      <c r="BB19" s="19">
        <v>0</v>
      </c>
      <c r="BC19" s="15">
        <v>0</v>
      </c>
      <c r="BD19" s="19">
        <v>0</v>
      </c>
      <c r="BE19" s="19">
        <v>0</v>
      </c>
      <c r="BF19" s="19">
        <v>1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9">
        <v>0</v>
      </c>
      <c r="BM19" s="16">
        <v>0</v>
      </c>
      <c r="BN19" s="19">
        <v>0</v>
      </c>
      <c r="BO19" s="19">
        <v>0</v>
      </c>
      <c r="BP19" s="19">
        <v>0</v>
      </c>
      <c r="BQ19" s="19">
        <v>0</v>
      </c>
      <c r="BR19" s="16">
        <v>0</v>
      </c>
      <c r="BS19" s="19">
        <v>1</v>
      </c>
      <c r="BT19" s="19">
        <v>0</v>
      </c>
      <c r="BU19" s="19">
        <v>0</v>
      </c>
      <c r="BV19" s="16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6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6">
        <v>0</v>
      </c>
      <c r="CI19" s="19">
        <v>0</v>
      </c>
      <c r="CJ19" s="19">
        <v>0</v>
      </c>
      <c r="CK19" s="19">
        <v>0</v>
      </c>
      <c r="CL19" s="16">
        <v>0</v>
      </c>
      <c r="CM19" s="16">
        <v>0</v>
      </c>
      <c r="CN19" s="19">
        <v>0</v>
      </c>
      <c r="CO19" s="16">
        <v>0</v>
      </c>
      <c r="CP19" s="19">
        <v>1</v>
      </c>
      <c r="CQ19" s="19">
        <v>1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7">
        <v>0</v>
      </c>
      <c r="CX19" s="17">
        <v>0</v>
      </c>
      <c r="CY19" s="19">
        <v>0</v>
      </c>
      <c r="CZ19" s="19">
        <v>0</v>
      </c>
      <c r="DA19" s="19">
        <v>0</v>
      </c>
      <c r="DB19" s="19">
        <v>0</v>
      </c>
      <c r="DC19" s="16">
        <v>0</v>
      </c>
    </row>
    <row r="20" spans="1:107" x14ac:dyDescent="0.25">
      <c r="A20" t="s">
        <v>111</v>
      </c>
      <c r="B20" s="6" t="s">
        <v>99</v>
      </c>
      <c r="C20" s="18">
        <v>1000</v>
      </c>
      <c r="D20" s="6">
        <v>1030</v>
      </c>
      <c r="E20" s="6" t="s">
        <v>92</v>
      </c>
      <c r="F20" s="6">
        <v>2010</v>
      </c>
      <c r="G20" s="12" t="s">
        <v>93</v>
      </c>
      <c r="H20" s="6">
        <v>1</v>
      </c>
      <c r="I20" s="6">
        <v>244</v>
      </c>
      <c r="J20" s="33">
        <v>16000</v>
      </c>
      <c r="K20" s="13">
        <v>29.82</v>
      </c>
      <c r="L20" s="13">
        <v>12.780000000000003</v>
      </c>
      <c r="M20" s="6">
        <v>0</v>
      </c>
      <c r="N20" s="13">
        <v>1</v>
      </c>
      <c r="O20" s="13">
        <v>1</v>
      </c>
      <c r="P20" s="6">
        <v>1</v>
      </c>
      <c r="Q20" s="13">
        <v>200</v>
      </c>
      <c r="R20" s="14">
        <v>960</v>
      </c>
      <c r="S20">
        <v>9</v>
      </c>
      <c r="T20">
        <v>2</v>
      </c>
      <c r="U20">
        <v>7</v>
      </c>
      <c r="V20">
        <v>0</v>
      </c>
      <c r="W20">
        <v>0</v>
      </c>
      <c r="X20">
        <v>2</v>
      </c>
      <c r="Y20">
        <v>2</v>
      </c>
      <c r="Z20">
        <v>2</v>
      </c>
      <c r="AA20">
        <v>3</v>
      </c>
      <c r="AB20">
        <v>0</v>
      </c>
      <c r="AC20">
        <v>5</v>
      </c>
      <c r="AD20">
        <v>2</v>
      </c>
      <c r="AE20">
        <v>2</v>
      </c>
      <c r="AF20">
        <v>0</v>
      </c>
      <c r="AG20">
        <v>0</v>
      </c>
      <c r="AH20" s="19">
        <v>0</v>
      </c>
      <c r="AI20" s="19">
        <v>0</v>
      </c>
      <c r="AJ20" s="19">
        <v>0</v>
      </c>
      <c r="AK20" s="19">
        <v>1</v>
      </c>
      <c r="AL20" s="15">
        <v>0</v>
      </c>
      <c r="AM20" s="19">
        <v>0</v>
      </c>
      <c r="AN20" s="15">
        <v>0</v>
      </c>
      <c r="AO20" s="19">
        <v>0</v>
      </c>
      <c r="AP20" s="16">
        <v>0</v>
      </c>
      <c r="AQ20" s="19">
        <v>0</v>
      </c>
      <c r="AR20" s="15">
        <v>0</v>
      </c>
      <c r="AS20" s="19">
        <v>0</v>
      </c>
      <c r="AT20" s="19">
        <v>0</v>
      </c>
      <c r="AU20" s="19">
        <v>0</v>
      </c>
      <c r="AV20" s="15">
        <v>0</v>
      </c>
      <c r="AW20" s="19">
        <v>0</v>
      </c>
      <c r="AX20" s="19">
        <v>0</v>
      </c>
      <c r="AY20" s="15">
        <v>0</v>
      </c>
      <c r="AZ20" s="15">
        <v>0</v>
      </c>
      <c r="BA20" s="15">
        <v>0</v>
      </c>
      <c r="BB20" s="19">
        <v>0</v>
      </c>
      <c r="BC20" s="15">
        <v>0</v>
      </c>
      <c r="BD20" s="19">
        <v>0</v>
      </c>
      <c r="BE20" s="19">
        <v>0</v>
      </c>
      <c r="BF20" s="19">
        <v>1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9">
        <v>0</v>
      </c>
      <c r="BM20" s="16">
        <v>0</v>
      </c>
      <c r="BN20" s="19">
        <v>0</v>
      </c>
      <c r="BO20" s="19">
        <v>1</v>
      </c>
      <c r="BP20" s="19">
        <v>0</v>
      </c>
      <c r="BQ20" s="19">
        <v>0</v>
      </c>
      <c r="BR20" s="16">
        <v>0</v>
      </c>
      <c r="BS20" s="19">
        <v>1</v>
      </c>
      <c r="BT20" s="19">
        <v>0</v>
      </c>
      <c r="BU20" s="19">
        <v>0</v>
      </c>
      <c r="BV20" s="16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6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1</v>
      </c>
      <c r="CH20" s="16">
        <v>0</v>
      </c>
      <c r="CI20" s="19">
        <v>1</v>
      </c>
      <c r="CJ20" s="19">
        <v>0</v>
      </c>
      <c r="CK20" s="19">
        <v>1</v>
      </c>
      <c r="CL20" s="16">
        <v>0</v>
      </c>
      <c r="CM20" s="16">
        <v>0</v>
      </c>
      <c r="CN20" s="19">
        <v>0</v>
      </c>
      <c r="CO20" s="16">
        <v>0</v>
      </c>
      <c r="CP20" s="19">
        <v>1</v>
      </c>
      <c r="CQ20" s="19">
        <v>1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7">
        <v>0</v>
      </c>
      <c r="CX20" s="17">
        <v>0</v>
      </c>
      <c r="CY20" s="19">
        <v>0</v>
      </c>
      <c r="CZ20" s="19">
        <v>0</v>
      </c>
      <c r="DA20" s="19">
        <v>0</v>
      </c>
      <c r="DB20" s="19">
        <v>0</v>
      </c>
      <c r="DC20" s="16">
        <v>0</v>
      </c>
    </row>
    <row r="21" spans="1:107" x14ac:dyDescent="0.25">
      <c r="A21" t="s">
        <v>112</v>
      </c>
      <c r="B21" s="6" t="s">
        <v>91</v>
      </c>
      <c r="C21" s="18">
        <v>25</v>
      </c>
      <c r="D21" s="6">
        <v>23</v>
      </c>
      <c r="E21" s="6" t="s">
        <v>92</v>
      </c>
      <c r="F21" s="6">
        <v>2010</v>
      </c>
      <c r="G21" s="12" t="s">
        <v>93</v>
      </c>
      <c r="H21" s="6">
        <v>3</v>
      </c>
      <c r="I21" s="6">
        <v>240</v>
      </c>
      <c r="J21" s="33">
        <v>16000</v>
      </c>
      <c r="K21" s="13">
        <v>12.6</v>
      </c>
      <c r="L21" s="13">
        <v>5.4</v>
      </c>
      <c r="M21" s="6">
        <v>1</v>
      </c>
      <c r="N21" s="13">
        <v>1</v>
      </c>
      <c r="O21" s="13">
        <v>0</v>
      </c>
      <c r="P21" s="6">
        <v>0</v>
      </c>
      <c r="Q21" s="13">
        <v>590</v>
      </c>
      <c r="R21" s="14">
        <v>770</v>
      </c>
      <c r="S21">
        <v>2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 s="19">
        <v>0</v>
      </c>
      <c r="AI21" s="19">
        <v>0</v>
      </c>
      <c r="AJ21" s="19">
        <v>0</v>
      </c>
      <c r="AK21" s="19">
        <v>0</v>
      </c>
      <c r="AL21" s="15">
        <v>0</v>
      </c>
      <c r="AM21" s="19">
        <v>0</v>
      </c>
      <c r="AN21" s="15">
        <v>0</v>
      </c>
      <c r="AO21" s="19">
        <v>0</v>
      </c>
      <c r="AP21" s="16">
        <v>0</v>
      </c>
      <c r="AQ21" s="19">
        <v>0</v>
      </c>
      <c r="AR21" s="15">
        <v>0</v>
      </c>
      <c r="AS21" s="19">
        <v>0</v>
      </c>
      <c r="AT21" s="19">
        <v>0</v>
      </c>
      <c r="AU21" s="19">
        <v>0</v>
      </c>
      <c r="AV21" s="15">
        <v>0</v>
      </c>
      <c r="AW21" s="19">
        <v>0</v>
      </c>
      <c r="AX21" s="19">
        <v>0</v>
      </c>
      <c r="AY21" s="15">
        <v>0</v>
      </c>
      <c r="AZ21" s="15">
        <v>0</v>
      </c>
      <c r="BA21" s="15">
        <v>0</v>
      </c>
      <c r="BB21" s="19">
        <v>0</v>
      </c>
      <c r="BC21" s="15">
        <v>0</v>
      </c>
      <c r="BD21" s="19">
        <v>0</v>
      </c>
      <c r="BE21" s="19">
        <v>0</v>
      </c>
      <c r="BF21" s="19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9">
        <v>0</v>
      </c>
      <c r="BM21" s="16">
        <v>0</v>
      </c>
      <c r="BN21" s="19">
        <v>0</v>
      </c>
      <c r="BO21" s="19">
        <v>1</v>
      </c>
      <c r="BP21" s="19">
        <v>0</v>
      </c>
      <c r="BQ21" s="19">
        <v>0</v>
      </c>
      <c r="BR21" s="16">
        <v>0</v>
      </c>
      <c r="BS21" s="19">
        <v>0</v>
      </c>
      <c r="BT21" s="19">
        <v>0</v>
      </c>
      <c r="BU21" s="19">
        <v>0</v>
      </c>
      <c r="BV21" s="16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6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6">
        <v>0</v>
      </c>
      <c r="CI21" s="19">
        <v>0</v>
      </c>
      <c r="CJ21" s="19">
        <v>0</v>
      </c>
      <c r="CK21" s="19">
        <v>1</v>
      </c>
      <c r="CL21" s="16">
        <v>0</v>
      </c>
      <c r="CM21" s="16">
        <v>0</v>
      </c>
      <c r="CN21" s="19">
        <v>0</v>
      </c>
      <c r="CO21" s="16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7">
        <v>0</v>
      </c>
      <c r="CX21" s="17">
        <v>0</v>
      </c>
      <c r="CY21" s="19">
        <v>0</v>
      </c>
      <c r="CZ21" s="19">
        <v>0</v>
      </c>
      <c r="DA21" s="19">
        <v>0</v>
      </c>
      <c r="DB21" s="19">
        <v>0</v>
      </c>
      <c r="DC21" s="16">
        <v>0</v>
      </c>
    </row>
    <row r="22" spans="1:107" x14ac:dyDescent="0.25">
      <c r="A22" t="s">
        <v>113</v>
      </c>
      <c r="B22" s="6" t="s">
        <v>96</v>
      </c>
      <c r="C22" s="18">
        <v>125</v>
      </c>
      <c r="D22" s="6">
        <v>94</v>
      </c>
      <c r="E22" s="6" t="s">
        <v>92</v>
      </c>
      <c r="F22" s="6">
        <v>2010</v>
      </c>
      <c r="G22" s="12" t="s">
        <v>93</v>
      </c>
      <c r="H22" s="6">
        <v>3</v>
      </c>
      <c r="I22" s="6">
        <v>240</v>
      </c>
      <c r="J22" s="33">
        <v>16000</v>
      </c>
      <c r="K22" s="13">
        <v>15.679999999999998</v>
      </c>
      <c r="L22" s="13">
        <v>6.7200000000000006</v>
      </c>
      <c r="M22" s="6">
        <v>1</v>
      </c>
      <c r="N22" s="13">
        <v>1</v>
      </c>
      <c r="O22" s="13">
        <v>0</v>
      </c>
      <c r="P22" s="6">
        <v>0</v>
      </c>
      <c r="Q22" s="13">
        <v>540</v>
      </c>
      <c r="R22" s="14">
        <v>750</v>
      </c>
      <c r="S22">
        <v>2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 s="19">
        <v>0</v>
      </c>
      <c r="AI22" s="19">
        <v>0</v>
      </c>
      <c r="AJ22" s="19">
        <v>0</v>
      </c>
      <c r="AK22" s="19">
        <v>0</v>
      </c>
      <c r="AL22" s="15">
        <v>0</v>
      </c>
      <c r="AM22" s="19">
        <v>0</v>
      </c>
      <c r="AN22" s="15">
        <v>0</v>
      </c>
      <c r="AO22" s="19">
        <v>0</v>
      </c>
      <c r="AP22" s="16">
        <v>0</v>
      </c>
      <c r="AQ22" s="19">
        <v>0</v>
      </c>
      <c r="AR22" s="15">
        <v>0</v>
      </c>
      <c r="AS22" s="19">
        <v>0</v>
      </c>
      <c r="AT22" s="19">
        <v>0</v>
      </c>
      <c r="AU22" s="19">
        <v>0</v>
      </c>
      <c r="AV22" s="15">
        <v>0</v>
      </c>
      <c r="AW22" s="19">
        <v>0</v>
      </c>
      <c r="AX22" s="19">
        <v>0</v>
      </c>
      <c r="AY22" s="15">
        <v>0</v>
      </c>
      <c r="AZ22" s="15">
        <v>0</v>
      </c>
      <c r="BA22" s="15">
        <v>0</v>
      </c>
      <c r="BB22" s="19">
        <v>0</v>
      </c>
      <c r="BC22" s="15">
        <v>0</v>
      </c>
      <c r="BD22" s="19">
        <v>0</v>
      </c>
      <c r="BE22" s="19">
        <v>0</v>
      </c>
      <c r="BF22" s="19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9">
        <v>0</v>
      </c>
      <c r="BM22" s="16">
        <v>0</v>
      </c>
      <c r="BN22" s="19">
        <v>0</v>
      </c>
      <c r="BO22" s="19">
        <v>1</v>
      </c>
      <c r="BP22" s="19">
        <v>0</v>
      </c>
      <c r="BQ22" s="19">
        <v>0</v>
      </c>
      <c r="BR22" s="16">
        <v>0</v>
      </c>
      <c r="BS22" s="19">
        <v>0</v>
      </c>
      <c r="BT22" s="19">
        <v>0</v>
      </c>
      <c r="BU22" s="19">
        <v>0</v>
      </c>
      <c r="BV22" s="16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6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6">
        <v>0</v>
      </c>
      <c r="CI22" s="19">
        <v>0</v>
      </c>
      <c r="CJ22" s="19">
        <v>0</v>
      </c>
      <c r="CK22" s="19">
        <v>1</v>
      </c>
      <c r="CL22" s="16">
        <v>0</v>
      </c>
      <c r="CM22" s="16">
        <v>0</v>
      </c>
      <c r="CN22" s="19">
        <v>0</v>
      </c>
      <c r="CO22" s="16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7">
        <v>0</v>
      </c>
      <c r="CX22" s="17">
        <v>0</v>
      </c>
      <c r="CY22" s="19">
        <v>0</v>
      </c>
      <c r="CZ22" s="19">
        <v>0</v>
      </c>
      <c r="DA22" s="19">
        <v>0</v>
      </c>
      <c r="DB22" s="19">
        <v>0</v>
      </c>
      <c r="DC22" s="16">
        <v>0</v>
      </c>
    </row>
    <row r="23" spans="1:107" x14ac:dyDescent="0.25">
      <c r="A23" t="s">
        <v>114</v>
      </c>
      <c r="B23" s="6" t="s">
        <v>94</v>
      </c>
      <c r="C23" s="18">
        <v>500</v>
      </c>
      <c r="D23" s="6">
        <v>546</v>
      </c>
      <c r="E23" s="6" t="s">
        <v>92</v>
      </c>
      <c r="F23" s="6">
        <v>2010</v>
      </c>
      <c r="G23" s="12" t="s">
        <v>93</v>
      </c>
      <c r="H23" s="6">
        <v>2</v>
      </c>
      <c r="I23" s="6">
        <v>240.5</v>
      </c>
      <c r="J23" s="33">
        <v>16000</v>
      </c>
      <c r="K23" s="13">
        <v>14.88</v>
      </c>
      <c r="L23" s="13">
        <v>0</v>
      </c>
      <c r="M23" s="6">
        <v>1</v>
      </c>
      <c r="N23" s="13">
        <v>0</v>
      </c>
      <c r="O23" s="13">
        <v>0</v>
      </c>
      <c r="P23" s="6">
        <v>0</v>
      </c>
      <c r="Q23" s="13">
        <v>550</v>
      </c>
      <c r="R23" s="14">
        <v>610</v>
      </c>
      <c r="S23">
        <v>3</v>
      </c>
      <c r="T23">
        <v>1</v>
      </c>
      <c r="U23">
        <v>2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0</v>
      </c>
      <c r="AC23">
        <v>1</v>
      </c>
      <c r="AD23">
        <v>2</v>
      </c>
      <c r="AE23">
        <v>0</v>
      </c>
      <c r="AF23">
        <v>0</v>
      </c>
      <c r="AG23">
        <v>0</v>
      </c>
      <c r="AH23" s="19">
        <v>0</v>
      </c>
      <c r="AI23" s="19">
        <v>0</v>
      </c>
      <c r="AJ23" s="19">
        <v>0</v>
      </c>
      <c r="AK23" s="19">
        <v>0</v>
      </c>
      <c r="AL23" s="15">
        <v>0</v>
      </c>
      <c r="AM23" s="19">
        <v>0</v>
      </c>
      <c r="AN23" s="15">
        <v>0</v>
      </c>
      <c r="AO23" s="19">
        <v>0</v>
      </c>
      <c r="AP23" s="16">
        <v>0</v>
      </c>
      <c r="AQ23" s="19">
        <v>0</v>
      </c>
      <c r="AR23" s="15">
        <v>0</v>
      </c>
      <c r="AS23" s="19">
        <v>0</v>
      </c>
      <c r="AT23" s="19">
        <v>0</v>
      </c>
      <c r="AU23" s="19">
        <v>0</v>
      </c>
      <c r="AV23" s="15">
        <v>0</v>
      </c>
      <c r="AW23" s="19">
        <v>0</v>
      </c>
      <c r="AX23" s="19">
        <v>0</v>
      </c>
      <c r="AY23" s="15">
        <v>0</v>
      </c>
      <c r="AZ23" s="15">
        <v>0</v>
      </c>
      <c r="BA23" s="15">
        <v>0</v>
      </c>
      <c r="BB23" s="19">
        <v>0</v>
      </c>
      <c r="BC23" s="15">
        <v>0</v>
      </c>
      <c r="BD23" s="19">
        <v>0</v>
      </c>
      <c r="BE23" s="19">
        <v>0</v>
      </c>
      <c r="BF23" s="19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9">
        <v>0</v>
      </c>
      <c r="BM23" s="16">
        <v>0</v>
      </c>
      <c r="BN23" s="19">
        <v>0</v>
      </c>
      <c r="BO23" s="19">
        <v>0</v>
      </c>
      <c r="BP23" s="19">
        <v>0</v>
      </c>
      <c r="BQ23" s="19">
        <v>0</v>
      </c>
      <c r="BR23" s="16">
        <v>0</v>
      </c>
      <c r="BS23" s="19">
        <v>1</v>
      </c>
      <c r="BT23" s="19">
        <v>0</v>
      </c>
      <c r="BU23" s="19">
        <v>0</v>
      </c>
      <c r="BV23" s="16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6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6">
        <v>0</v>
      </c>
      <c r="CI23" s="19">
        <v>0</v>
      </c>
      <c r="CJ23" s="19">
        <v>0</v>
      </c>
      <c r="CK23" s="19">
        <v>1</v>
      </c>
      <c r="CL23" s="16">
        <v>0</v>
      </c>
      <c r="CM23" s="16">
        <v>0</v>
      </c>
      <c r="CN23" s="19">
        <v>0</v>
      </c>
      <c r="CO23" s="16">
        <v>0</v>
      </c>
      <c r="CP23" s="19">
        <v>0</v>
      </c>
      <c r="CQ23" s="19">
        <v>1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7">
        <v>0</v>
      </c>
      <c r="CX23" s="17">
        <v>0</v>
      </c>
      <c r="CY23" s="19">
        <v>0</v>
      </c>
      <c r="CZ23" s="19">
        <v>0</v>
      </c>
      <c r="DA23" s="19">
        <v>0</v>
      </c>
      <c r="DB23" s="19">
        <v>0</v>
      </c>
      <c r="DC23" s="16">
        <v>0</v>
      </c>
    </row>
    <row r="24" spans="1:107" x14ac:dyDescent="0.25">
      <c r="A24" t="s">
        <v>115</v>
      </c>
      <c r="B24" s="6" t="s">
        <v>99</v>
      </c>
      <c r="C24" s="18">
        <v>1000</v>
      </c>
      <c r="D24" s="6">
        <v>470</v>
      </c>
      <c r="E24" s="6" t="s">
        <v>92</v>
      </c>
      <c r="F24" s="6">
        <v>2010</v>
      </c>
      <c r="G24" s="12" t="s">
        <v>93</v>
      </c>
      <c r="H24" s="6">
        <v>1</v>
      </c>
      <c r="I24" s="6">
        <v>242</v>
      </c>
      <c r="J24" s="33">
        <v>16000</v>
      </c>
      <c r="K24" s="13">
        <v>13.36</v>
      </c>
      <c r="L24" s="13">
        <v>0</v>
      </c>
      <c r="M24" s="6">
        <v>1</v>
      </c>
      <c r="N24" s="13">
        <v>0</v>
      </c>
      <c r="O24" s="13">
        <v>0</v>
      </c>
      <c r="P24" s="6">
        <v>0</v>
      </c>
      <c r="Q24" s="13">
        <v>580</v>
      </c>
      <c r="R24" s="14">
        <v>550</v>
      </c>
      <c r="S24">
        <v>6</v>
      </c>
      <c r="T24">
        <v>1</v>
      </c>
      <c r="U24">
        <v>3</v>
      </c>
      <c r="V24">
        <v>2</v>
      </c>
      <c r="W24">
        <v>0</v>
      </c>
      <c r="X24">
        <v>2</v>
      </c>
      <c r="Y24">
        <v>1</v>
      </c>
      <c r="Z24">
        <v>0</v>
      </c>
      <c r="AA24">
        <v>2</v>
      </c>
      <c r="AB24">
        <v>1</v>
      </c>
      <c r="AC24">
        <v>4</v>
      </c>
      <c r="AD24">
        <v>2</v>
      </c>
      <c r="AE24">
        <v>0</v>
      </c>
      <c r="AF24">
        <v>0</v>
      </c>
      <c r="AG24">
        <v>0</v>
      </c>
      <c r="AH24" s="19">
        <v>0</v>
      </c>
      <c r="AI24" s="19">
        <v>0</v>
      </c>
      <c r="AJ24" s="19">
        <v>0</v>
      </c>
      <c r="AK24" s="19">
        <v>1</v>
      </c>
      <c r="AL24" s="15">
        <v>0</v>
      </c>
      <c r="AM24" s="19">
        <v>0</v>
      </c>
      <c r="AN24" s="15">
        <v>0</v>
      </c>
      <c r="AO24" s="19">
        <v>0</v>
      </c>
      <c r="AP24" s="16">
        <v>0</v>
      </c>
      <c r="AQ24" s="19">
        <v>0</v>
      </c>
      <c r="AR24" s="15">
        <v>0</v>
      </c>
      <c r="AS24" s="19">
        <v>0</v>
      </c>
      <c r="AT24" s="19">
        <v>0</v>
      </c>
      <c r="AU24" s="19">
        <v>0</v>
      </c>
      <c r="AV24" s="15">
        <v>0</v>
      </c>
      <c r="AW24" s="19">
        <v>0</v>
      </c>
      <c r="AX24" s="19">
        <v>0</v>
      </c>
      <c r="AY24" s="15">
        <v>0</v>
      </c>
      <c r="AZ24" s="15">
        <v>0</v>
      </c>
      <c r="BA24" s="15">
        <v>0</v>
      </c>
      <c r="BB24" s="19">
        <v>1</v>
      </c>
      <c r="BC24" s="15">
        <v>0</v>
      </c>
      <c r="BD24" s="19">
        <v>0</v>
      </c>
      <c r="BE24" s="19">
        <v>0</v>
      </c>
      <c r="BF24" s="19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9">
        <v>0</v>
      </c>
      <c r="BM24" s="16">
        <v>0</v>
      </c>
      <c r="BN24" s="19">
        <v>0</v>
      </c>
      <c r="BO24" s="19">
        <v>0</v>
      </c>
      <c r="BP24" s="19">
        <v>0</v>
      </c>
      <c r="BQ24" s="19">
        <v>0</v>
      </c>
      <c r="BR24" s="16">
        <v>0</v>
      </c>
      <c r="BS24" s="19">
        <v>0</v>
      </c>
      <c r="BT24" s="19">
        <v>1</v>
      </c>
      <c r="BU24" s="19">
        <v>0</v>
      </c>
      <c r="BV24" s="16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6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6">
        <v>0</v>
      </c>
      <c r="CI24" s="19">
        <v>0</v>
      </c>
      <c r="CJ24" s="19">
        <v>0</v>
      </c>
      <c r="CK24" s="19">
        <v>1</v>
      </c>
      <c r="CL24" s="16">
        <v>0</v>
      </c>
      <c r="CM24" s="16">
        <v>0</v>
      </c>
      <c r="CN24" s="19">
        <v>0</v>
      </c>
      <c r="CO24" s="16">
        <v>0</v>
      </c>
      <c r="CP24" s="19">
        <v>1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7">
        <v>0</v>
      </c>
      <c r="CX24" s="17">
        <v>0</v>
      </c>
      <c r="CY24" s="19">
        <v>1</v>
      </c>
      <c r="CZ24" s="19">
        <v>0</v>
      </c>
      <c r="DA24" s="19">
        <v>0</v>
      </c>
      <c r="DB24" s="19">
        <v>0</v>
      </c>
      <c r="DC24" s="16">
        <v>0</v>
      </c>
    </row>
    <row r="25" spans="1:107" x14ac:dyDescent="0.25">
      <c r="A25" t="s">
        <v>116</v>
      </c>
      <c r="B25" s="6" t="s">
        <v>91</v>
      </c>
      <c r="C25" s="18">
        <v>25</v>
      </c>
      <c r="D25" s="6">
        <v>24</v>
      </c>
      <c r="E25" s="6" t="s">
        <v>92</v>
      </c>
      <c r="F25" s="6">
        <v>2010</v>
      </c>
      <c r="G25" s="12" t="s">
        <v>93</v>
      </c>
      <c r="H25" s="6">
        <v>3</v>
      </c>
      <c r="I25" s="6">
        <v>237</v>
      </c>
      <c r="J25" s="33">
        <v>16000</v>
      </c>
      <c r="K25" s="13">
        <v>21.635999999999999</v>
      </c>
      <c r="L25" s="13">
        <v>2.4039999999999995</v>
      </c>
      <c r="M25" s="6">
        <v>1</v>
      </c>
      <c r="N25" s="13">
        <v>1</v>
      </c>
      <c r="O25" s="13">
        <v>1</v>
      </c>
      <c r="P25" s="6">
        <v>1</v>
      </c>
      <c r="Q25" s="13">
        <v>1070</v>
      </c>
      <c r="R25" s="14">
        <v>2800</v>
      </c>
      <c r="S25">
        <v>2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 s="19">
        <v>0</v>
      </c>
      <c r="AI25" s="19">
        <v>0</v>
      </c>
      <c r="AJ25" s="19">
        <v>0</v>
      </c>
      <c r="AK25" s="19">
        <v>0</v>
      </c>
      <c r="AL25" s="15">
        <v>0</v>
      </c>
      <c r="AM25" s="19">
        <v>0</v>
      </c>
      <c r="AN25" s="15">
        <v>0</v>
      </c>
      <c r="AO25" s="19">
        <v>0</v>
      </c>
      <c r="AP25" s="16">
        <v>0</v>
      </c>
      <c r="AQ25" s="19">
        <v>0</v>
      </c>
      <c r="AR25" s="15">
        <v>0</v>
      </c>
      <c r="AS25" s="19">
        <v>0</v>
      </c>
      <c r="AT25" s="19">
        <v>0</v>
      </c>
      <c r="AU25" s="19">
        <v>0</v>
      </c>
      <c r="AV25" s="15">
        <v>0</v>
      </c>
      <c r="AW25" s="19">
        <v>0</v>
      </c>
      <c r="AX25" s="19">
        <v>0</v>
      </c>
      <c r="AY25" s="15">
        <v>0</v>
      </c>
      <c r="AZ25" s="15">
        <v>0</v>
      </c>
      <c r="BA25" s="15">
        <v>0</v>
      </c>
      <c r="BB25" s="19">
        <v>0</v>
      </c>
      <c r="BC25" s="15">
        <v>0</v>
      </c>
      <c r="BD25" s="19">
        <v>0</v>
      </c>
      <c r="BE25" s="19">
        <v>0</v>
      </c>
      <c r="BF25" s="19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9">
        <v>0</v>
      </c>
      <c r="BM25" s="16">
        <v>0</v>
      </c>
      <c r="BN25" s="19">
        <v>0</v>
      </c>
      <c r="BO25" s="19">
        <v>0</v>
      </c>
      <c r="BP25" s="19">
        <v>0</v>
      </c>
      <c r="BQ25" s="19">
        <v>0</v>
      </c>
      <c r="BR25" s="16">
        <v>0</v>
      </c>
      <c r="BS25" s="19">
        <v>0</v>
      </c>
      <c r="BT25" s="19">
        <v>0</v>
      </c>
      <c r="BU25" s="19">
        <v>0</v>
      </c>
      <c r="BV25" s="16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6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6">
        <v>0</v>
      </c>
      <c r="CI25" s="19">
        <v>0</v>
      </c>
      <c r="CJ25" s="19">
        <v>0</v>
      </c>
      <c r="CK25" s="19">
        <v>1</v>
      </c>
      <c r="CL25" s="16">
        <v>0</v>
      </c>
      <c r="CM25" s="16">
        <v>0</v>
      </c>
      <c r="CN25" s="19">
        <v>0</v>
      </c>
      <c r="CO25" s="16">
        <v>0</v>
      </c>
      <c r="CP25" s="19">
        <v>1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7">
        <v>0</v>
      </c>
      <c r="CX25" s="17">
        <v>0</v>
      </c>
      <c r="CY25" s="19">
        <v>0</v>
      </c>
      <c r="CZ25" s="19">
        <v>0</v>
      </c>
      <c r="DA25" s="19">
        <v>0</v>
      </c>
      <c r="DB25" s="19">
        <v>0</v>
      </c>
      <c r="DC25" s="16">
        <v>0</v>
      </c>
    </row>
    <row r="26" spans="1:107" x14ac:dyDescent="0.25">
      <c r="A26" t="s">
        <v>117</v>
      </c>
      <c r="B26" s="6" t="s">
        <v>96</v>
      </c>
      <c r="C26" s="18">
        <v>125</v>
      </c>
      <c r="D26" s="6">
        <v>104</v>
      </c>
      <c r="E26" s="6" t="s">
        <v>92</v>
      </c>
      <c r="F26" s="6">
        <v>2010</v>
      </c>
      <c r="G26" s="12" t="s">
        <v>93</v>
      </c>
      <c r="H26" s="6">
        <v>3</v>
      </c>
      <c r="I26" s="6">
        <v>237.5</v>
      </c>
      <c r="J26" s="33">
        <v>16000</v>
      </c>
      <c r="K26" s="13">
        <v>11.899999999999999</v>
      </c>
      <c r="L26" s="13">
        <v>5.1000000000000005</v>
      </c>
      <c r="M26" s="6">
        <v>1</v>
      </c>
      <c r="N26" s="13">
        <v>0</v>
      </c>
      <c r="O26" s="13">
        <v>1</v>
      </c>
      <c r="P26" s="6">
        <v>1</v>
      </c>
      <c r="Q26" s="13">
        <v>930</v>
      </c>
      <c r="R26" s="14">
        <v>2500</v>
      </c>
      <c r="S26">
        <v>2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 s="19">
        <v>0</v>
      </c>
      <c r="AI26" s="19">
        <v>0</v>
      </c>
      <c r="AJ26" s="19">
        <v>0</v>
      </c>
      <c r="AK26" s="19">
        <v>0</v>
      </c>
      <c r="AL26" s="15">
        <v>0</v>
      </c>
      <c r="AM26" s="19">
        <v>0</v>
      </c>
      <c r="AN26" s="15">
        <v>0</v>
      </c>
      <c r="AO26" s="19">
        <v>0</v>
      </c>
      <c r="AP26" s="16">
        <v>0</v>
      </c>
      <c r="AQ26" s="19">
        <v>0</v>
      </c>
      <c r="AR26" s="15">
        <v>0</v>
      </c>
      <c r="AS26" s="19">
        <v>0</v>
      </c>
      <c r="AT26" s="19">
        <v>0</v>
      </c>
      <c r="AU26" s="19">
        <v>0</v>
      </c>
      <c r="AV26" s="15">
        <v>0</v>
      </c>
      <c r="AW26" s="19">
        <v>0</v>
      </c>
      <c r="AX26" s="19">
        <v>0</v>
      </c>
      <c r="AY26" s="15">
        <v>0</v>
      </c>
      <c r="AZ26" s="15">
        <v>0</v>
      </c>
      <c r="BA26" s="15">
        <v>0</v>
      </c>
      <c r="BB26" s="19">
        <v>0</v>
      </c>
      <c r="BC26" s="15">
        <v>0</v>
      </c>
      <c r="BD26" s="19">
        <v>0</v>
      </c>
      <c r="BE26" s="19">
        <v>0</v>
      </c>
      <c r="BF26" s="19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9">
        <v>0</v>
      </c>
      <c r="BM26" s="16">
        <v>0</v>
      </c>
      <c r="BN26" s="19">
        <v>0</v>
      </c>
      <c r="BO26" s="19">
        <v>0</v>
      </c>
      <c r="BP26" s="19">
        <v>0</v>
      </c>
      <c r="BQ26" s="19">
        <v>0</v>
      </c>
      <c r="BR26" s="16">
        <v>0</v>
      </c>
      <c r="BS26" s="19">
        <v>0</v>
      </c>
      <c r="BT26" s="19">
        <v>0</v>
      </c>
      <c r="BU26" s="19">
        <v>0</v>
      </c>
      <c r="BV26" s="16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6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6">
        <v>0</v>
      </c>
      <c r="CI26" s="19">
        <v>0</v>
      </c>
      <c r="CJ26" s="19">
        <v>0</v>
      </c>
      <c r="CK26" s="19">
        <v>1</v>
      </c>
      <c r="CL26" s="16">
        <v>0</v>
      </c>
      <c r="CM26" s="16">
        <v>0</v>
      </c>
      <c r="CN26" s="19">
        <v>0</v>
      </c>
      <c r="CO26" s="16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7">
        <v>0</v>
      </c>
      <c r="CX26" s="17">
        <v>0</v>
      </c>
      <c r="CY26" s="19">
        <v>1</v>
      </c>
      <c r="CZ26" s="19">
        <v>0</v>
      </c>
      <c r="DA26" s="19">
        <v>0</v>
      </c>
      <c r="DB26" s="19">
        <v>0</v>
      </c>
      <c r="DC26" s="16">
        <v>0</v>
      </c>
    </row>
    <row r="27" spans="1:107" x14ac:dyDescent="0.25">
      <c r="A27" t="s">
        <v>118</v>
      </c>
      <c r="B27" s="6" t="s">
        <v>94</v>
      </c>
      <c r="C27" s="18">
        <v>500</v>
      </c>
      <c r="D27" s="6">
        <v>550</v>
      </c>
      <c r="E27" s="6" t="s">
        <v>92</v>
      </c>
      <c r="F27" s="6">
        <v>2010</v>
      </c>
      <c r="G27" s="12" t="s">
        <v>93</v>
      </c>
      <c r="H27" s="6">
        <v>2</v>
      </c>
      <c r="I27" s="6">
        <v>243</v>
      </c>
      <c r="J27" s="33">
        <v>16000</v>
      </c>
      <c r="K27" s="13">
        <v>5.28</v>
      </c>
      <c r="L27" s="13">
        <v>7.919999999999999</v>
      </c>
      <c r="M27" s="6">
        <v>1</v>
      </c>
      <c r="N27" s="13">
        <v>0</v>
      </c>
      <c r="O27" s="13">
        <v>1</v>
      </c>
      <c r="P27" s="6">
        <v>1</v>
      </c>
      <c r="Q27" s="13">
        <v>480</v>
      </c>
      <c r="R27" s="14">
        <v>1800</v>
      </c>
      <c r="S27">
        <v>2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 s="19">
        <v>0</v>
      </c>
      <c r="AI27" s="19">
        <v>0</v>
      </c>
      <c r="AJ27" s="19">
        <v>0</v>
      </c>
      <c r="AK27" s="19">
        <v>0</v>
      </c>
      <c r="AL27" s="15">
        <v>0</v>
      </c>
      <c r="AM27" s="19">
        <v>0</v>
      </c>
      <c r="AN27" s="15">
        <v>0</v>
      </c>
      <c r="AO27" s="19">
        <v>0</v>
      </c>
      <c r="AP27" s="16">
        <v>0</v>
      </c>
      <c r="AQ27" s="19">
        <v>0</v>
      </c>
      <c r="AR27" s="15">
        <v>0</v>
      </c>
      <c r="AS27" s="19">
        <v>0</v>
      </c>
      <c r="AT27" s="19">
        <v>1</v>
      </c>
      <c r="AU27" s="19">
        <v>0</v>
      </c>
      <c r="AV27" s="15">
        <v>0</v>
      </c>
      <c r="AW27" s="19">
        <v>0</v>
      </c>
      <c r="AX27" s="19">
        <v>0</v>
      </c>
      <c r="AY27" s="15">
        <v>0</v>
      </c>
      <c r="AZ27" s="15">
        <v>0</v>
      </c>
      <c r="BA27" s="15">
        <v>0</v>
      </c>
      <c r="BB27" s="19">
        <v>0</v>
      </c>
      <c r="BC27" s="15">
        <v>0</v>
      </c>
      <c r="BD27" s="19">
        <v>0</v>
      </c>
      <c r="BE27" s="19">
        <v>0</v>
      </c>
      <c r="BF27" s="19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9">
        <v>0</v>
      </c>
      <c r="BM27" s="16">
        <v>0</v>
      </c>
      <c r="BN27" s="19">
        <v>0</v>
      </c>
      <c r="BO27" s="19">
        <v>0</v>
      </c>
      <c r="BP27" s="19">
        <v>0</v>
      </c>
      <c r="BQ27" s="19">
        <v>0</v>
      </c>
      <c r="BR27" s="16">
        <v>0</v>
      </c>
      <c r="BS27" s="19">
        <v>0</v>
      </c>
      <c r="BT27" s="19">
        <v>0</v>
      </c>
      <c r="BU27" s="19">
        <v>0</v>
      </c>
      <c r="BV27" s="16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6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6">
        <v>0</v>
      </c>
      <c r="CI27" s="19">
        <v>0</v>
      </c>
      <c r="CJ27" s="19">
        <v>0</v>
      </c>
      <c r="CK27" s="19">
        <v>1</v>
      </c>
      <c r="CL27" s="16">
        <v>0</v>
      </c>
      <c r="CM27" s="16">
        <v>0</v>
      </c>
      <c r="CN27" s="19">
        <v>0</v>
      </c>
      <c r="CO27" s="16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7">
        <v>0</v>
      </c>
      <c r="CX27" s="17">
        <v>0</v>
      </c>
      <c r="CY27" s="19">
        <v>0</v>
      </c>
      <c r="CZ27" s="19">
        <v>0</v>
      </c>
      <c r="DA27" s="19">
        <v>0</v>
      </c>
      <c r="DB27" s="19">
        <v>0</v>
      </c>
      <c r="DC27" s="16">
        <v>0</v>
      </c>
    </row>
    <row r="28" spans="1:107" x14ac:dyDescent="0.25">
      <c r="A28" t="s">
        <v>119</v>
      </c>
      <c r="B28" s="6" t="s">
        <v>99</v>
      </c>
      <c r="C28" s="18">
        <v>1000</v>
      </c>
      <c r="D28" s="6">
        <v>910</v>
      </c>
      <c r="E28" s="6" t="s">
        <v>92</v>
      </c>
      <c r="F28" s="6">
        <v>2010</v>
      </c>
      <c r="G28" s="12" t="s">
        <v>93</v>
      </c>
      <c r="H28" s="6">
        <v>1</v>
      </c>
      <c r="I28" s="6">
        <v>252</v>
      </c>
      <c r="J28" s="33">
        <v>16000</v>
      </c>
      <c r="K28" s="13">
        <v>4.5599999999999996</v>
      </c>
      <c r="L28" s="13">
        <v>4.5599999999999996</v>
      </c>
      <c r="M28" s="6">
        <v>1</v>
      </c>
      <c r="N28" s="13">
        <v>1</v>
      </c>
      <c r="O28" s="13">
        <v>0</v>
      </c>
      <c r="P28" s="6">
        <v>1</v>
      </c>
      <c r="Q28" s="13">
        <v>120</v>
      </c>
      <c r="R28" s="14">
        <v>1500</v>
      </c>
      <c r="S28">
        <v>3</v>
      </c>
      <c r="T28">
        <v>2</v>
      </c>
      <c r="U28">
        <v>1</v>
      </c>
      <c r="V28">
        <v>0</v>
      </c>
      <c r="W28">
        <v>0</v>
      </c>
      <c r="X28">
        <v>1</v>
      </c>
      <c r="Y28">
        <v>1</v>
      </c>
      <c r="Z28">
        <v>0</v>
      </c>
      <c r="AA28">
        <v>1</v>
      </c>
      <c r="AB28">
        <v>0</v>
      </c>
      <c r="AC28">
        <v>2</v>
      </c>
      <c r="AD28">
        <v>1</v>
      </c>
      <c r="AE28">
        <v>0</v>
      </c>
      <c r="AF28">
        <v>0</v>
      </c>
      <c r="AG28">
        <v>1</v>
      </c>
      <c r="AH28" s="19">
        <v>0</v>
      </c>
      <c r="AI28" s="19">
        <v>0</v>
      </c>
      <c r="AJ28" s="19">
        <v>0</v>
      </c>
      <c r="AK28" s="19">
        <v>0</v>
      </c>
      <c r="AL28" s="15">
        <v>0</v>
      </c>
      <c r="AM28" s="19">
        <v>0</v>
      </c>
      <c r="AN28" s="15">
        <v>0</v>
      </c>
      <c r="AO28" s="19">
        <v>0</v>
      </c>
      <c r="AP28" s="16">
        <v>0</v>
      </c>
      <c r="AQ28" s="19">
        <v>0</v>
      </c>
      <c r="AR28" s="15">
        <v>0</v>
      </c>
      <c r="AS28" s="19">
        <v>0</v>
      </c>
      <c r="AT28" s="19">
        <v>0</v>
      </c>
      <c r="AU28" s="19">
        <v>0</v>
      </c>
      <c r="AV28" s="15">
        <v>0</v>
      </c>
      <c r="AW28" s="19">
        <v>0</v>
      </c>
      <c r="AX28" s="19">
        <v>0</v>
      </c>
      <c r="AY28" s="15">
        <v>0</v>
      </c>
      <c r="AZ28" s="15">
        <v>0</v>
      </c>
      <c r="BA28" s="15">
        <v>0</v>
      </c>
      <c r="BB28" s="19">
        <v>0</v>
      </c>
      <c r="BC28" s="15">
        <v>0</v>
      </c>
      <c r="BD28" s="19">
        <v>0</v>
      </c>
      <c r="BE28" s="19">
        <v>0</v>
      </c>
      <c r="BF28" s="19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9">
        <v>0</v>
      </c>
      <c r="BM28" s="16">
        <v>0</v>
      </c>
      <c r="BN28" s="19">
        <v>0</v>
      </c>
      <c r="BO28" s="19">
        <v>0</v>
      </c>
      <c r="BP28" s="19">
        <v>0</v>
      </c>
      <c r="BQ28" s="19">
        <v>0</v>
      </c>
      <c r="BR28" s="16">
        <v>0</v>
      </c>
      <c r="BS28" s="19">
        <v>0</v>
      </c>
      <c r="BT28" s="19">
        <v>0</v>
      </c>
      <c r="BU28" s="19">
        <v>0</v>
      </c>
      <c r="BV28" s="16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6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6">
        <v>0</v>
      </c>
      <c r="CI28" s="19">
        <v>0</v>
      </c>
      <c r="CJ28" s="19">
        <v>0</v>
      </c>
      <c r="CK28" s="19">
        <v>1</v>
      </c>
      <c r="CL28" s="16">
        <v>0</v>
      </c>
      <c r="CM28" s="16">
        <v>0</v>
      </c>
      <c r="CN28" s="19">
        <v>0</v>
      </c>
      <c r="CO28" s="16">
        <v>0</v>
      </c>
      <c r="CP28" s="19">
        <v>1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1</v>
      </c>
      <c r="CW28" s="17">
        <v>0</v>
      </c>
      <c r="CX28" s="17">
        <v>0</v>
      </c>
      <c r="CY28" s="19">
        <v>0</v>
      </c>
      <c r="CZ28" s="19">
        <v>0</v>
      </c>
      <c r="DA28" s="19">
        <v>0</v>
      </c>
      <c r="DB28" s="19">
        <v>0</v>
      </c>
      <c r="DC28" s="16">
        <v>0</v>
      </c>
    </row>
    <row r="29" spans="1:107" x14ac:dyDescent="0.25">
      <c r="A29" t="s">
        <v>120</v>
      </c>
      <c r="B29" s="6" t="s">
        <v>91</v>
      </c>
      <c r="C29" s="18">
        <v>25</v>
      </c>
      <c r="D29" s="6">
        <v>25</v>
      </c>
      <c r="E29" s="6" t="s">
        <v>92</v>
      </c>
      <c r="F29" s="6">
        <v>2010</v>
      </c>
      <c r="G29" s="12" t="s">
        <v>93</v>
      </c>
      <c r="H29" s="6">
        <v>3</v>
      </c>
      <c r="I29" s="6">
        <v>232</v>
      </c>
      <c r="J29" s="33">
        <v>20000</v>
      </c>
      <c r="K29" s="13">
        <v>0</v>
      </c>
      <c r="L29" s="13">
        <v>35.36</v>
      </c>
      <c r="M29" s="6">
        <v>1</v>
      </c>
      <c r="N29" s="13">
        <v>1</v>
      </c>
      <c r="O29" s="13">
        <v>0</v>
      </c>
      <c r="P29" s="6">
        <v>0</v>
      </c>
      <c r="Q29" s="13">
        <v>570</v>
      </c>
      <c r="R29" s="14">
        <v>1300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 s="19">
        <v>0</v>
      </c>
      <c r="AI29" s="19">
        <v>0</v>
      </c>
      <c r="AJ29" s="19">
        <v>0</v>
      </c>
      <c r="AK29" s="19">
        <v>0</v>
      </c>
      <c r="AL29" s="15">
        <v>0</v>
      </c>
      <c r="AM29" s="19">
        <v>0</v>
      </c>
      <c r="AN29" s="15">
        <v>0</v>
      </c>
      <c r="AO29" s="19">
        <v>0</v>
      </c>
      <c r="AP29" s="16">
        <v>0</v>
      </c>
      <c r="AQ29" s="19">
        <v>0</v>
      </c>
      <c r="AR29" s="15">
        <v>0</v>
      </c>
      <c r="AS29" s="19">
        <v>0</v>
      </c>
      <c r="AT29" s="19">
        <v>0</v>
      </c>
      <c r="AU29" s="19">
        <v>0</v>
      </c>
      <c r="AV29" s="15">
        <v>0</v>
      </c>
      <c r="AW29" s="19">
        <v>0</v>
      </c>
      <c r="AX29" s="19">
        <v>0</v>
      </c>
      <c r="AY29" s="15">
        <v>0</v>
      </c>
      <c r="AZ29" s="15">
        <v>0</v>
      </c>
      <c r="BA29" s="15">
        <v>0</v>
      </c>
      <c r="BB29" s="19">
        <v>0</v>
      </c>
      <c r="BC29" s="15">
        <v>0</v>
      </c>
      <c r="BD29" s="19">
        <v>0</v>
      </c>
      <c r="BE29" s="19">
        <v>0</v>
      </c>
      <c r="BF29" s="19">
        <v>1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9">
        <v>0</v>
      </c>
      <c r="BM29" s="16">
        <v>0</v>
      </c>
      <c r="BN29" s="19">
        <v>0</v>
      </c>
      <c r="BO29" s="19">
        <v>0</v>
      </c>
      <c r="BP29" s="19">
        <v>0</v>
      </c>
      <c r="BQ29" s="19">
        <v>0</v>
      </c>
      <c r="BR29" s="16">
        <v>0</v>
      </c>
      <c r="BS29" s="19">
        <v>0</v>
      </c>
      <c r="BT29" s="19">
        <v>0</v>
      </c>
      <c r="BU29" s="19">
        <v>0</v>
      </c>
      <c r="BV29" s="16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6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6">
        <v>0</v>
      </c>
      <c r="CI29" s="19">
        <v>0</v>
      </c>
      <c r="CJ29" s="19">
        <v>0</v>
      </c>
      <c r="CK29" s="19">
        <v>0</v>
      </c>
      <c r="CL29" s="16">
        <v>0</v>
      </c>
      <c r="CM29" s="16">
        <v>0</v>
      </c>
      <c r="CN29" s="19">
        <v>0</v>
      </c>
      <c r="CO29" s="16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7">
        <v>0</v>
      </c>
      <c r="CX29" s="17">
        <v>0</v>
      </c>
      <c r="CY29" s="19">
        <v>0</v>
      </c>
      <c r="CZ29" s="19">
        <v>0</v>
      </c>
      <c r="DA29" s="19">
        <v>0</v>
      </c>
      <c r="DB29" s="19">
        <v>0</v>
      </c>
      <c r="DC29" s="16">
        <v>0</v>
      </c>
    </row>
    <row r="30" spans="1:107" x14ac:dyDescent="0.25">
      <c r="A30" t="s">
        <v>121</v>
      </c>
      <c r="B30" s="6" t="s">
        <v>96</v>
      </c>
      <c r="C30" s="18">
        <v>125</v>
      </c>
      <c r="D30" s="6">
        <v>101</v>
      </c>
      <c r="E30" s="6" t="s">
        <v>92</v>
      </c>
      <c r="F30" s="6">
        <v>2010</v>
      </c>
      <c r="G30" s="12" t="s">
        <v>93</v>
      </c>
      <c r="H30" s="6">
        <v>3</v>
      </c>
      <c r="I30" s="6">
        <v>234</v>
      </c>
      <c r="J30" s="33">
        <v>20000</v>
      </c>
      <c r="K30" s="13">
        <v>0</v>
      </c>
      <c r="L30" s="13">
        <v>6.08</v>
      </c>
      <c r="M30" s="6">
        <v>1</v>
      </c>
      <c r="N30" s="13">
        <v>1</v>
      </c>
      <c r="O30" s="13">
        <v>0</v>
      </c>
      <c r="P30" s="6">
        <v>0</v>
      </c>
      <c r="Q30" s="13">
        <v>490</v>
      </c>
      <c r="R30" s="14">
        <v>1230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 s="19">
        <v>0</v>
      </c>
      <c r="AI30" s="19">
        <v>0</v>
      </c>
      <c r="AJ30" s="19">
        <v>0</v>
      </c>
      <c r="AK30" s="19">
        <v>0</v>
      </c>
      <c r="AL30" s="15">
        <v>0</v>
      </c>
      <c r="AM30" s="19">
        <v>0</v>
      </c>
      <c r="AN30" s="15">
        <v>0</v>
      </c>
      <c r="AO30" s="19">
        <v>0</v>
      </c>
      <c r="AP30" s="16">
        <v>0</v>
      </c>
      <c r="AQ30" s="19">
        <v>0</v>
      </c>
      <c r="AR30" s="15">
        <v>0</v>
      </c>
      <c r="AS30" s="19">
        <v>0</v>
      </c>
      <c r="AT30" s="19">
        <v>0</v>
      </c>
      <c r="AU30" s="19">
        <v>0</v>
      </c>
      <c r="AV30" s="15">
        <v>0</v>
      </c>
      <c r="AW30" s="19">
        <v>0</v>
      </c>
      <c r="AX30" s="19">
        <v>0</v>
      </c>
      <c r="AY30" s="15">
        <v>0</v>
      </c>
      <c r="AZ30" s="15">
        <v>0</v>
      </c>
      <c r="BA30" s="15">
        <v>0</v>
      </c>
      <c r="BB30" s="19">
        <v>0</v>
      </c>
      <c r="BC30" s="15">
        <v>0</v>
      </c>
      <c r="BD30" s="19">
        <v>0</v>
      </c>
      <c r="BE30" s="19">
        <v>0</v>
      </c>
      <c r="BF30" s="19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9">
        <v>0</v>
      </c>
      <c r="BM30" s="16">
        <v>0</v>
      </c>
      <c r="BN30" s="19">
        <v>0</v>
      </c>
      <c r="BO30" s="19">
        <v>0</v>
      </c>
      <c r="BP30" s="19">
        <v>0</v>
      </c>
      <c r="BQ30" s="19">
        <v>0</v>
      </c>
      <c r="BR30" s="16">
        <v>0</v>
      </c>
      <c r="BS30" s="19">
        <v>0</v>
      </c>
      <c r="BT30" s="19">
        <v>0</v>
      </c>
      <c r="BU30" s="19">
        <v>0</v>
      </c>
      <c r="BV30" s="16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6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6">
        <v>0</v>
      </c>
      <c r="CI30" s="19">
        <v>0</v>
      </c>
      <c r="CJ30" s="19">
        <v>0</v>
      </c>
      <c r="CK30" s="19">
        <v>1</v>
      </c>
      <c r="CL30" s="16">
        <v>0</v>
      </c>
      <c r="CM30" s="16">
        <v>0</v>
      </c>
      <c r="CN30" s="19">
        <v>0</v>
      </c>
      <c r="CO30" s="16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7">
        <v>0</v>
      </c>
      <c r="CX30" s="17">
        <v>0</v>
      </c>
      <c r="CY30" s="19">
        <v>0</v>
      </c>
      <c r="CZ30" s="19">
        <v>0</v>
      </c>
      <c r="DA30" s="19">
        <v>0</v>
      </c>
      <c r="DB30" s="19">
        <v>0</v>
      </c>
      <c r="DC30" s="16">
        <v>0</v>
      </c>
    </row>
    <row r="31" spans="1:107" x14ac:dyDescent="0.25">
      <c r="A31" t="s">
        <v>122</v>
      </c>
      <c r="B31" s="6" t="s">
        <v>94</v>
      </c>
      <c r="C31" s="18">
        <v>500</v>
      </c>
      <c r="D31" s="6">
        <v>508</v>
      </c>
      <c r="E31" s="6" t="s">
        <v>92</v>
      </c>
      <c r="F31" s="6">
        <v>2010</v>
      </c>
      <c r="G31" s="12" t="s">
        <v>93</v>
      </c>
      <c r="H31" s="6">
        <v>2</v>
      </c>
      <c r="I31" s="6">
        <v>240</v>
      </c>
      <c r="J31" s="33">
        <v>20000</v>
      </c>
      <c r="K31" s="13">
        <v>0</v>
      </c>
      <c r="L31" s="13">
        <v>9.1199999999999992</v>
      </c>
      <c r="M31" s="6">
        <v>1</v>
      </c>
      <c r="N31" s="13">
        <v>0</v>
      </c>
      <c r="O31" s="13">
        <v>0</v>
      </c>
      <c r="P31" s="6">
        <v>0</v>
      </c>
      <c r="Q31" s="13">
        <v>340</v>
      </c>
      <c r="R31" s="14">
        <v>860</v>
      </c>
      <c r="S31">
        <v>2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2</v>
      </c>
      <c r="AD31">
        <v>0</v>
      </c>
      <c r="AE31">
        <v>0</v>
      </c>
      <c r="AF31">
        <v>0</v>
      </c>
      <c r="AG31">
        <v>0</v>
      </c>
      <c r="AH31" s="19">
        <v>0</v>
      </c>
      <c r="AI31" s="19">
        <v>0</v>
      </c>
      <c r="AJ31" s="19">
        <v>0</v>
      </c>
      <c r="AK31" s="19">
        <v>0</v>
      </c>
      <c r="AL31" s="15">
        <v>0</v>
      </c>
      <c r="AM31" s="19">
        <v>0</v>
      </c>
      <c r="AN31" s="15">
        <v>0</v>
      </c>
      <c r="AO31" s="19">
        <v>0</v>
      </c>
      <c r="AP31" s="16">
        <v>0</v>
      </c>
      <c r="AQ31" s="19">
        <v>0</v>
      </c>
      <c r="AR31" s="15">
        <v>0</v>
      </c>
      <c r="AS31" s="19">
        <v>0</v>
      </c>
      <c r="AT31" s="19">
        <v>0</v>
      </c>
      <c r="AU31" s="19">
        <v>0</v>
      </c>
      <c r="AV31" s="15">
        <v>0</v>
      </c>
      <c r="AW31" s="19">
        <v>0</v>
      </c>
      <c r="AX31" s="19">
        <v>0</v>
      </c>
      <c r="AY31" s="15">
        <v>0</v>
      </c>
      <c r="AZ31" s="15">
        <v>0</v>
      </c>
      <c r="BA31" s="15">
        <v>0</v>
      </c>
      <c r="BB31" s="19">
        <v>1</v>
      </c>
      <c r="BC31" s="15">
        <v>0</v>
      </c>
      <c r="BD31" s="19">
        <v>0</v>
      </c>
      <c r="BE31" s="19">
        <v>0</v>
      </c>
      <c r="BF31" s="19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9">
        <v>0</v>
      </c>
      <c r="BM31" s="16">
        <v>0</v>
      </c>
      <c r="BN31" s="19">
        <v>0</v>
      </c>
      <c r="BO31" s="19">
        <v>0</v>
      </c>
      <c r="BP31" s="19">
        <v>0</v>
      </c>
      <c r="BQ31" s="19">
        <v>0</v>
      </c>
      <c r="BR31" s="16">
        <v>0</v>
      </c>
      <c r="BS31" s="19">
        <v>0</v>
      </c>
      <c r="BT31" s="19">
        <v>0</v>
      </c>
      <c r="BU31" s="19">
        <v>0</v>
      </c>
      <c r="BV31" s="16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6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6">
        <v>0</v>
      </c>
      <c r="CI31" s="19">
        <v>0</v>
      </c>
      <c r="CJ31" s="19">
        <v>0</v>
      </c>
      <c r="CK31" s="19">
        <v>0</v>
      </c>
      <c r="CL31" s="16">
        <v>0</v>
      </c>
      <c r="CM31" s="16">
        <v>0</v>
      </c>
      <c r="CN31" s="19">
        <v>0</v>
      </c>
      <c r="CO31" s="16">
        <v>0</v>
      </c>
      <c r="CP31" s="19">
        <v>0</v>
      </c>
      <c r="CQ31" s="19">
        <v>1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7">
        <v>0</v>
      </c>
      <c r="CX31" s="17">
        <v>0</v>
      </c>
      <c r="CY31" s="19">
        <v>0</v>
      </c>
      <c r="CZ31" s="19">
        <v>0</v>
      </c>
      <c r="DA31" s="19">
        <v>0</v>
      </c>
      <c r="DB31" s="19">
        <v>0</v>
      </c>
      <c r="DC31" s="16">
        <v>0</v>
      </c>
    </row>
    <row r="32" spans="1:107" x14ac:dyDescent="0.25">
      <c r="A32" t="s">
        <v>123</v>
      </c>
      <c r="B32" s="6" t="s">
        <v>99</v>
      </c>
      <c r="C32" s="18">
        <v>1000</v>
      </c>
      <c r="D32" s="6">
        <v>962</v>
      </c>
      <c r="E32" s="6" t="s">
        <v>92</v>
      </c>
      <c r="F32" s="6">
        <v>2010</v>
      </c>
      <c r="G32" s="12" t="s">
        <v>93</v>
      </c>
      <c r="H32" s="6">
        <v>1</v>
      </c>
      <c r="I32" s="6">
        <v>247</v>
      </c>
      <c r="J32" s="33">
        <v>20000</v>
      </c>
      <c r="K32" s="13">
        <v>1.2400000000000002</v>
      </c>
      <c r="L32" s="13">
        <v>11.16</v>
      </c>
      <c r="M32" s="6">
        <v>1</v>
      </c>
      <c r="N32" s="13">
        <v>0</v>
      </c>
      <c r="O32" s="13">
        <v>0</v>
      </c>
      <c r="P32" s="6">
        <v>0</v>
      </c>
      <c r="Q32" s="13">
        <v>580</v>
      </c>
      <c r="R32" s="14">
        <v>470</v>
      </c>
      <c r="S32">
        <v>5</v>
      </c>
      <c r="T32">
        <v>2</v>
      </c>
      <c r="U32">
        <v>1</v>
      </c>
      <c r="V32">
        <v>1</v>
      </c>
      <c r="W32">
        <v>1</v>
      </c>
      <c r="X32">
        <v>2</v>
      </c>
      <c r="Y32">
        <v>1</v>
      </c>
      <c r="Z32">
        <v>0</v>
      </c>
      <c r="AA32">
        <v>2</v>
      </c>
      <c r="AB32">
        <v>0</v>
      </c>
      <c r="AC32">
        <v>3</v>
      </c>
      <c r="AD32">
        <v>2</v>
      </c>
      <c r="AE32">
        <v>0</v>
      </c>
      <c r="AF32">
        <v>0</v>
      </c>
      <c r="AG32">
        <v>1</v>
      </c>
      <c r="AH32" s="19">
        <v>0</v>
      </c>
      <c r="AI32" s="19">
        <v>0</v>
      </c>
      <c r="AJ32" s="19">
        <v>0</v>
      </c>
      <c r="AK32" s="19">
        <v>0</v>
      </c>
      <c r="AL32" s="15">
        <v>0</v>
      </c>
      <c r="AM32" s="19">
        <v>0</v>
      </c>
      <c r="AN32" s="15">
        <v>0</v>
      </c>
      <c r="AO32" s="19">
        <v>0</v>
      </c>
      <c r="AP32" s="16">
        <v>0</v>
      </c>
      <c r="AQ32" s="19">
        <v>0</v>
      </c>
      <c r="AR32" s="15">
        <v>0</v>
      </c>
      <c r="AS32" s="19">
        <v>0</v>
      </c>
      <c r="AT32" s="19">
        <v>0</v>
      </c>
      <c r="AU32" s="19">
        <v>0</v>
      </c>
      <c r="AV32" s="15">
        <v>0</v>
      </c>
      <c r="AW32" s="19">
        <v>0</v>
      </c>
      <c r="AX32" s="19">
        <v>0</v>
      </c>
      <c r="AY32" s="15">
        <v>0</v>
      </c>
      <c r="AZ32" s="15">
        <v>0</v>
      </c>
      <c r="BA32" s="15">
        <v>0</v>
      </c>
      <c r="BB32" s="19">
        <v>0</v>
      </c>
      <c r="BC32" s="15">
        <v>0</v>
      </c>
      <c r="BD32" s="19">
        <v>0</v>
      </c>
      <c r="BE32" s="19">
        <v>0</v>
      </c>
      <c r="BF32" s="19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9">
        <v>0</v>
      </c>
      <c r="BM32" s="16">
        <v>0</v>
      </c>
      <c r="BN32" s="19">
        <v>0</v>
      </c>
      <c r="BO32" s="19">
        <v>0</v>
      </c>
      <c r="BP32" s="19">
        <v>0</v>
      </c>
      <c r="BQ32" s="19">
        <v>0</v>
      </c>
      <c r="BR32" s="16">
        <v>0</v>
      </c>
      <c r="BS32" s="19">
        <v>0</v>
      </c>
      <c r="BT32" s="19">
        <v>0</v>
      </c>
      <c r="BU32" s="19">
        <v>0</v>
      </c>
      <c r="BV32" s="16">
        <v>0</v>
      </c>
      <c r="BW32" s="19">
        <v>0</v>
      </c>
      <c r="BX32" s="19">
        <v>0</v>
      </c>
      <c r="BY32" s="19">
        <v>1</v>
      </c>
      <c r="BZ32" s="19">
        <v>0</v>
      </c>
      <c r="CA32" s="19">
        <v>0</v>
      </c>
      <c r="CB32" s="16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6">
        <v>0</v>
      </c>
      <c r="CI32" s="19">
        <v>0</v>
      </c>
      <c r="CJ32" s="19">
        <v>0</v>
      </c>
      <c r="CK32" s="19">
        <v>1</v>
      </c>
      <c r="CL32" s="16">
        <v>0</v>
      </c>
      <c r="CM32" s="16">
        <v>0</v>
      </c>
      <c r="CN32" s="19">
        <v>0</v>
      </c>
      <c r="CO32" s="16">
        <v>0</v>
      </c>
      <c r="CP32" s="19">
        <v>1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1</v>
      </c>
      <c r="CW32" s="17">
        <v>0</v>
      </c>
      <c r="CX32" s="17">
        <v>0</v>
      </c>
      <c r="CY32" s="19">
        <v>1</v>
      </c>
      <c r="CZ32" s="19">
        <v>0</v>
      </c>
      <c r="DA32" s="19">
        <v>0</v>
      </c>
      <c r="DB32" s="19">
        <v>0</v>
      </c>
      <c r="DC32" s="16">
        <v>0</v>
      </c>
    </row>
    <row r="33" spans="1:107" x14ac:dyDescent="0.25">
      <c r="A33" t="s">
        <v>124</v>
      </c>
      <c r="B33" s="6" t="s">
        <v>91</v>
      </c>
      <c r="C33" s="18">
        <v>25</v>
      </c>
      <c r="D33" s="6">
        <v>25</v>
      </c>
      <c r="E33" s="6" t="s">
        <v>92</v>
      </c>
      <c r="F33" s="6">
        <v>2010</v>
      </c>
      <c r="G33" s="12" t="s">
        <v>93</v>
      </c>
      <c r="H33" s="6">
        <v>3</v>
      </c>
      <c r="I33" s="6">
        <v>230</v>
      </c>
      <c r="J33" s="33">
        <v>20000</v>
      </c>
      <c r="K33" s="13">
        <v>10.92</v>
      </c>
      <c r="L33" s="13">
        <v>4.6800000000000006</v>
      </c>
      <c r="M33" s="6">
        <v>1</v>
      </c>
      <c r="N33" s="13">
        <v>0</v>
      </c>
      <c r="O33" s="13">
        <v>0</v>
      </c>
      <c r="P33" s="6">
        <v>0</v>
      </c>
      <c r="Q33" s="13">
        <v>490</v>
      </c>
      <c r="R33" s="14">
        <v>1200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19">
        <v>0</v>
      </c>
      <c r="AI33" s="19">
        <v>0</v>
      </c>
      <c r="AJ33" s="19">
        <v>0</v>
      </c>
      <c r="AK33" s="19">
        <v>0</v>
      </c>
      <c r="AL33" s="15">
        <v>0</v>
      </c>
      <c r="AM33" s="19">
        <v>0</v>
      </c>
      <c r="AN33" s="15">
        <v>0</v>
      </c>
      <c r="AO33" s="19">
        <v>0</v>
      </c>
      <c r="AP33" s="16">
        <v>0</v>
      </c>
      <c r="AQ33" s="19">
        <v>0</v>
      </c>
      <c r="AR33" s="15">
        <v>0</v>
      </c>
      <c r="AS33" s="19">
        <v>0</v>
      </c>
      <c r="AT33" s="19">
        <v>0</v>
      </c>
      <c r="AU33" s="19">
        <v>0</v>
      </c>
      <c r="AV33" s="15">
        <v>0</v>
      </c>
      <c r="AW33" s="19">
        <v>0</v>
      </c>
      <c r="AX33" s="19">
        <v>0</v>
      </c>
      <c r="AY33" s="15">
        <v>0</v>
      </c>
      <c r="AZ33" s="15">
        <v>0</v>
      </c>
      <c r="BA33" s="15">
        <v>0</v>
      </c>
      <c r="BB33" s="19">
        <v>0</v>
      </c>
      <c r="BC33" s="15">
        <v>0</v>
      </c>
      <c r="BD33" s="19">
        <v>0</v>
      </c>
      <c r="BE33" s="19">
        <v>0</v>
      </c>
      <c r="BF33" s="19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9">
        <v>0</v>
      </c>
      <c r="BM33" s="16">
        <v>0</v>
      </c>
      <c r="BN33" s="19">
        <v>0</v>
      </c>
      <c r="BO33" s="19">
        <v>0</v>
      </c>
      <c r="BP33" s="19">
        <v>0</v>
      </c>
      <c r="BQ33" s="19">
        <v>0</v>
      </c>
      <c r="BR33" s="16">
        <v>0</v>
      </c>
      <c r="BS33" s="19">
        <v>0</v>
      </c>
      <c r="BT33" s="19">
        <v>0</v>
      </c>
      <c r="BU33" s="19">
        <v>0</v>
      </c>
      <c r="BV33" s="16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6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6">
        <v>0</v>
      </c>
      <c r="CI33" s="19">
        <v>0</v>
      </c>
      <c r="CJ33" s="19">
        <v>0</v>
      </c>
      <c r="CK33" s="19">
        <v>0</v>
      </c>
      <c r="CL33" s="16">
        <v>0</v>
      </c>
      <c r="CM33" s="16">
        <v>0</v>
      </c>
      <c r="CN33" s="19">
        <v>0</v>
      </c>
      <c r="CO33" s="16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7">
        <v>0</v>
      </c>
      <c r="CX33" s="17">
        <v>0</v>
      </c>
      <c r="CY33" s="19">
        <v>0</v>
      </c>
      <c r="CZ33" s="19">
        <v>0</v>
      </c>
      <c r="DA33" s="19">
        <v>0</v>
      </c>
      <c r="DB33" s="19">
        <v>0</v>
      </c>
      <c r="DC33" s="16">
        <v>0</v>
      </c>
    </row>
    <row r="34" spans="1:107" x14ac:dyDescent="0.25">
      <c r="A34" t="s">
        <v>125</v>
      </c>
      <c r="B34" s="6" t="s">
        <v>96</v>
      </c>
      <c r="C34" s="18">
        <v>125</v>
      </c>
      <c r="D34" s="6">
        <v>133</v>
      </c>
      <c r="E34" s="6" t="s">
        <v>92</v>
      </c>
      <c r="F34" s="6">
        <v>2010</v>
      </c>
      <c r="G34" s="12" t="s">
        <v>93</v>
      </c>
      <c r="H34" s="6">
        <v>3</v>
      </c>
      <c r="I34" s="6">
        <v>229.5</v>
      </c>
      <c r="J34" s="33">
        <v>20000</v>
      </c>
      <c r="K34" s="13">
        <v>11.28</v>
      </c>
      <c r="L34" s="13">
        <v>7.5200000000000005</v>
      </c>
      <c r="M34" s="6">
        <v>1</v>
      </c>
      <c r="N34" s="13">
        <v>0</v>
      </c>
      <c r="O34" s="13">
        <v>0</v>
      </c>
      <c r="P34" s="6">
        <v>0</v>
      </c>
      <c r="Q34" s="13">
        <v>380</v>
      </c>
      <c r="R34" s="14">
        <v>740</v>
      </c>
      <c r="S34">
        <v>2</v>
      </c>
      <c r="T34">
        <v>0</v>
      </c>
      <c r="U34">
        <v>2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 s="19">
        <v>0</v>
      </c>
      <c r="AI34" s="19">
        <v>0</v>
      </c>
      <c r="AJ34" s="19">
        <v>0</v>
      </c>
      <c r="AK34" s="19">
        <v>1</v>
      </c>
      <c r="AL34" s="15">
        <v>0</v>
      </c>
      <c r="AM34" s="19">
        <v>0</v>
      </c>
      <c r="AN34" s="15">
        <v>0</v>
      </c>
      <c r="AO34" s="19">
        <v>0</v>
      </c>
      <c r="AP34" s="16">
        <v>0</v>
      </c>
      <c r="AQ34" s="19">
        <v>0</v>
      </c>
      <c r="AR34" s="15">
        <v>0</v>
      </c>
      <c r="AS34" s="19">
        <v>0</v>
      </c>
      <c r="AT34" s="19">
        <v>0</v>
      </c>
      <c r="AU34" s="19">
        <v>0</v>
      </c>
      <c r="AV34" s="15">
        <v>0</v>
      </c>
      <c r="AW34" s="19">
        <v>0</v>
      </c>
      <c r="AX34" s="19">
        <v>0</v>
      </c>
      <c r="AY34" s="15">
        <v>0</v>
      </c>
      <c r="AZ34" s="15">
        <v>0</v>
      </c>
      <c r="BA34" s="15">
        <v>0</v>
      </c>
      <c r="BB34" s="19">
        <v>0</v>
      </c>
      <c r="BC34" s="15">
        <v>0</v>
      </c>
      <c r="BD34" s="19">
        <v>0</v>
      </c>
      <c r="BE34" s="19">
        <v>0</v>
      </c>
      <c r="BF34" s="19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9">
        <v>0</v>
      </c>
      <c r="BM34" s="16">
        <v>0</v>
      </c>
      <c r="BN34" s="19">
        <v>0</v>
      </c>
      <c r="BO34" s="19">
        <v>0</v>
      </c>
      <c r="BP34" s="19">
        <v>0</v>
      </c>
      <c r="BQ34" s="19">
        <v>0</v>
      </c>
      <c r="BR34" s="16">
        <v>0</v>
      </c>
      <c r="BS34" s="19">
        <v>0</v>
      </c>
      <c r="BT34" s="19">
        <v>0</v>
      </c>
      <c r="BU34" s="19">
        <v>0</v>
      </c>
      <c r="BV34" s="16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6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6">
        <v>0</v>
      </c>
      <c r="CI34" s="19">
        <v>0</v>
      </c>
      <c r="CJ34" s="19">
        <v>0</v>
      </c>
      <c r="CK34" s="19">
        <v>0</v>
      </c>
      <c r="CL34" s="16">
        <v>0</v>
      </c>
      <c r="CM34" s="16">
        <v>0</v>
      </c>
      <c r="CN34" s="19">
        <v>0</v>
      </c>
      <c r="CO34" s="16">
        <v>0</v>
      </c>
      <c r="CP34" s="19">
        <v>1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7">
        <v>0</v>
      </c>
      <c r="CX34" s="17">
        <v>0</v>
      </c>
      <c r="CY34" s="19">
        <v>0</v>
      </c>
      <c r="CZ34" s="19">
        <v>0</v>
      </c>
      <c r="DA34" s="19">
        <v>0</v>
      </c>
      <c r="DB34" s="19">
        <v>0</v>
      </c>
      <c r="DC34" s="16">
        <v>0</v>
      </c>
    </row>
    <row r="35" spans="1:107" x14ac:dyDescent="0.25">
      <c r="A35" t="s">
        <v>126</v>
      </c>
      <c r="B35" s="6" t="s">
        <v>94</v>
      </c>
      <c r="C35" s="18">
        <v>500</v>
      </c>
      <c r="D35" s="6">
        <v>401</v>
      </c>
      <c r="E35" s="6" t="s">
        <v>92</v>
      </c>
      <c r="F35" s="6">
        <v>2010</v>
      </c>
      <c r="G35" s="12" t="s">
        <v>93</v>
      </c>
      <c r="H35" s="6">
        <v>2</v>
      </c>
      <c r="I35" s="6">
        <v>228</v>
      </c>
      <c r="J35" s="33">
        <v>20000</v>
      </c>
      <c r="K35" s="13">
        <v>10.56</v>
      </c>
      <c r="L35" s="13">
        <v>7.0400000000000009</v>
      </c>
      <c r="M35" s="6">
        <v>1</v>
      </c>
      <c r="N35" s="13">
        <v>0</v>
      </c>
      <c r="O35" s="13">
        <v>1</v>
      </c>
      <c r="P35" s="6">
        <v>0</v>
      </c>
      <c r="Q35" s="13">
        <v>240</v>
      </c>
      <c r="R35" s="14">
        <v>920</v>
      </c>
      <c r="S35">
        <v>4</v>
      </c>
      <c r="T35">
        <v>1</v>
      </c>
      <c r="U35">
        <v>3</v>
      </c>
      <c r="V35">
        <v>0</v>
      </c>
      <c r="W35">
        <v>0</v>
      </c>
      <c r="X35">
        <v>1</v>
      </c>
      <c r="Y35">
        <v>0</v>
      </c>
      <c r="Z35">
        <v>0</v>
      </c>
      <c r="AA35">
        <v>3</v>
      </c>
      <c r="AB35">
        <v>0</v>
      </c>
      <c r="AC35">
        <v>2</v>
      </c>
      <c r="AD35">
        <v>1</v>
      </c>
      <c r="AE35">
        <v>1</v>
      </c>
      <c r="AF35">
        <v>0</v>
      </c>
      <c r="AG35">
        <v>0</v>
      </c>
      <c r="AH35" s="19">
        <v>0</v>
      </c>
      <c r="AI35" s="19">
        <v>0</v>
      </c>
      <c r="AJ35" s="19">
        <v>0</v>
      </c>
      <c r="AK35" s="19">
        <v>0</v>
      </c>
      <c r="AL35" s="15">
        <v>0</v>
      </c>
      <c r="AM35" s="19">
        <v>0</v>
      </c>
      <c r="AN35" s="15">
        <v>0</v>
      </c>
      <c r="AO35" s="19">
        <v>0</v>
      </c>
      <c r="AP35" s="16">
        <v>0</v>
      </c>
      <c r="AQ35" s="19">
        <v>0</v>
      </c>
      <c r="AR35" s="15">
        <v>0</v>
      </c>
      <c r="AS35" s="19">
        <v>0</v>
      </c>
      <c r="AT35" s="19">
        <v>0</v>
      </c>
      <c r="AU35" s="19">
        <v>0</v>
      </c>
      <c r="AV35" s="15">
        <v>0</v>
      </c>
      <c r="AW35" s="19">
        <v>0</v>
      </c>
      <c r="AX35" s="19">
        <v>0</v>
      </c>
      <c r="AY35" s="15">
        <v>0</v>
      </c>
      <c r="AZ35" s="15">
        <v>0</v>
      </c>
      <c r="BA35" s="15">
        <v>0</v>
      </c>
      <c r="BB35" s="19">
        <v>0</v>
      </c>
      <c r="BC35" s="15">
        <v>0</v>
      </c>
      <c r="BD35" s="19">
        <v>0</v>
      </c>
      <c r="BE35" s="19">
        <v>0</v>
      </c>
      <c r="BF35" s="19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9">
        <v>0</v>
      </c>
      <c r="BM35" s="16">
        <v>0</v>
      </c>
      <c r="BN35" s="19">
        <v>0</v>
      </c>
      <c r="BO35" s="19">
        <v>0</v>
      </c>
      <c r="BP35" s="19">
        <v>0</v>
      </c>
      <c r="BQ35" s="19">
        <v>0</v>
      </c>
      <c r="BR35" s="16">
        <v>0</v>
      </c>
      <c r="BS35" s="19">
        <v>0</v>
      </c>
      <c r="BT35" s="19">
        <v>0</v>
      </c>
      <c r="BU35" s="19">
        <v>0</v>
      </c>
      <c r="BV35" s="16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6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6">
        <v>0</v>
      </c>
      <c r="CI35" s="19">
        <v>0</v>
      </c>
      <c r="CJ35" s="19">
        <v>0</v>
      </c>
      <c r="CK35" s="19">
        <v>1</v>
      </c>
      <c r="CL35" s="16">
        <v>0</v>
      </c>
      <c r="CM35" s="16">
        <v>0</v>
      </c>
      <c r="CN35" s="19">
        <v>1</v>
      </c>
      <c r="CO35" s="16">
        <v>0</v>
      </c>
      <c r="CP35" s="19">
        <v>1</v>
      </c>
      <c r="CQ35" s="19">
        <v>0</v>
      </c>
      <c r="CR35" s="19">
        <v>0</v>
      </c>
      <c r="CS35" s="19">
        <v>0</v>
      </c>
      <c r="CT35" s="19">
        <v>0</v>
      </c>
      <c r="CU35" s="19">
        <v>1</v>
      </c>
      <c r="CV35" s="19">
        <v>0</v>
      </c>
      <c r="CW35" s="17">
        <v>0</v>
      </c>
      <c r="CX35" s="17">
        <v>0</v>
      </c>
      <c r="CY35" s="19">
        <v>0</v>
      </c>
      <c r="CZ35" s="19">
        <v>0</v>
      </c>
      <c r="DA35" s="19">
        <v>0</v>
      </c>
      <c r="DB35" s="19">
        <v>0</v>
      </c>
      <c r="DC35" s="16">
        <v>0</v>
      </c>
    </row>
    <row r="36" spans="1:107" x14ac:dyDescent="0.25">
      <c r="A36" t="s">
        <v>127</v>
      </c>
      <c r="B36" s="6" t="s">
        <v>99</v>
      </c>
      <c r="C36" s="18">
        <v>1000</v>
      </c>
      <c r="D36" s="6">
        <v>839</v>
      </c>
      <c r="E36" s="6" t="s">
        <v>92</v>
      </c>
      <c r="F36" s="6">
        <v>2010</v>
      </c>
      <c r="G36" s="12" t="s">
        <v>93</v>
      </c>
      <c r="H36" s="6">
        <v>1</v>
      </c>
      <c r="I36" s="6">
        <v>228.5</v>
      </c>
      <c r="J36" s="33">
        <v>20000</v>
      </c>
      <c r="K36" s="13">
        <v>6.24</v>
      </c>
      <c r="L36" s="13">
        <v>0</v>
      </c>
      <c r="M36" s="6">
        <v>1</v>
      </c>
      <c r="N36" s="13">
        <v>0</v>
      </c>
      <c r="O36" s="13">
        <v>0</v>
      </c>
      <c r="P36" s="6">
        <v>0</v>
      </c>
      <c r="Q36" s="13">
        <v>500</v>
      </c>
      <c r="R36" s="14">
        <v>350</v>
      </c>
      <c r="S36">
        <v>2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 s="19">
        <v>0</v>
      </c>
      <c r="AI36" s="19">
        <v>0</v>
      </c>
      <c r="AJ36" s="19">
        <v>0</v>
      </c>
      <c r="AK36" s="19">
        <v>0</v>
      </c>
      <c r="AL36" s="15">
        <v>0</v>
      </c>
      <c r="AM36" s="19">
        <v>0</v>
      </c>
      <c r="AN36" s="15">
        <v>0</v>
      </c>
      <c r="AO36" s="19">
        <v>0</v>
      </c>
      <c r="AP36" s="16">
        <v>0</v>
      </c>
      <c r="AQ36" s="19">
        <v>0</v>
      </c>
      <c r="AR36" s="15">
        <v>0</v>
      </c>
      <c r="AS36" s="19">
        <v>0</v>
      </c>
      <c r="AT36" s="19">
        <v>0</v>
      </c>
      <c r="AU36" s="19">
        <v>0</v>
      </c>
      <c r="AV36" s="15">
        <v>0</v>
      </c>
      <c r="AW36" s="19">
        <v>0</v>
      </c>
      <c r="AX36" s="19">
        <v>0</v>
      </c>
      <c r="AY36" s="15">
        <v>0</v>
      </c>
      <c r="AZ36" s="15">
        <v>0</v>
      </c>
      <c r="BA36" s="15">
        <v>0</v>
      </c>
      <c r="BB36" s="19">
        <v>0</v>
      </c>
      <c r="BC36" s="15">
        <v>0</v>
      </c>
      <c r="BD36" s="19">
        <v>0</v>
      </c>
      <c r="BE36" s="19">
        <v>0</v>
      </c>
      <c r="BF36" s="19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9">
        <v>0</v>
      </c>
      <c r="BM36" s="16">
        <v>0</v>
      </c>
      <c r="BN36" s="19">
        <v>0</v>
      </c>
      <c r="BO36" s="19">
        <v>0</v>
      </c>
      <c r="BP36" s="19">
        <v>0</v>
      </c>
      <c r="BQ36" s="19">
        <v>0</v>
      </c>
      <c r="BR36" s="16">
        <v>0</v>
      </c>
      <c r="BS36" s="19">
        <v>0</v>
      </c>
      <c r="BT36" s="19">
        <v>0</v>
      </c>
      <c r="BU36" s="19">
        <v>0</v>
      </c>
      <c r="BV36" s="16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6">
        <v>0</v>
      </c>
      <c r="CC36" s="19">
        <v>1</v>
      </c>
      <c r="CD36" s="19">
        <v>0</v>
      </c>
      <c r="CE36" s="19">
        <v>0</v>
      </c>
      <c r="CF36" s="19">
        <v>0</v>
      </c>
      <c r="CG36" s="19">
        <v>0</v>
      </c>
      <c r="CH36" s="16">
        <v>0</v>
      </c>
      <c r="CI36" s="19">
        <v>0</v>
      </c>
      <c r="CJ36" s="19">
        <v>0</v>
      </c>
      <c r="CK36" s="19">
        <v>0</v>
      </c>
      <c r="CL36" s="16">
        <v>0</v>
      </c>
      <c r="CM36" s="16">
        <v>0</v>
      </c>
      <c r="CN36" s="19">
        <v>0</v>
      </c>
      <c r="CO36" s="16">
        <v>0</v>
      </c>
      <c r="CP36" s="19">
        <v>1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7">
        <v>0</v>
      </c>
      <c r="CX36" s="17">
        <v>0</v>
      </c>
      <c r="CY36" s="19">
        <v>0</v>
      </c>
      <c r="CZ36" s="19">
        <v>0</v>
      </c>
      <c r="DA36" s="19">
        <v>0</v>
      </c>
      <c r="DB36" s="19">
        <v>0</v>
      </c>
      <c r="DC36" s="16">
        <v>0</v>
      </c>
    </row>
    <row r="37" spans="1:107" x14ac:dyDescent="0.25">
      <c r="A37" t="s">
        <v>128</v>
      </c>
      <c r="B37" s="6" t="s">
        <v>91</v>
      </c>
      <c r="C37" s="18">
        <v>25</v>
      </c>
      <c r="D37" s="6">
        <v>26</v>
      </c>
      <c r="E37" s="6" t="s">
        <v>92</v>
      </c>
      <c r="F37" s="6">
        <v>2010</v>
      </c>
      <c r="G37" s="12" t="s">
        <v>93</v>
      </c>
      <c r="H37" s="6">
        <v>3</v>
      </c>
      <c r="I37" s="6">
        <v>229</v>
      </c>
      <c r="J37" s="33">
        <v>24000</v>
      </c>
      <c r="K37" s="13">
        <v>2.008</v>
      </c>
      <c r="L37" s="13">
        <v>8.032</v>
      </c>
      <c r="M37" s="6">
        <v>1</v>
      </c>
      <c r="N37" s="13">
        <v>0</v>
      </c>
      <c r="O37" s="13">
        <v>1</v>
      </c>
      <c r="P37" s="6">
        <v>0</v>
      </c>
      <c r="Q37" s="13">
        <v>120</v>
      </c>
      <c r="R37" s="14">
        <v>310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19">
        <v>0</v>
      </c>
      <c r="AI37" s="19">
        <v>0</v>
      </c>
      <c r="AJ37" s="19">
        <v>0</v>
      </c>
      <c r="AK37" s="19">
        <v>0</v>
      </c>
      <c r="AL37" s="15">
        <v>0</v>
      </c>
      <c r="AM37" s="19">
        <v>0</v>
      </c>
      <c r="AN37" s="15">
        <v>0</v>
      </c>
      <c r="AO37" s="19">
        <v>0</v>
      </c>
      <c r="AP37" s="16">
        <v>0</v>
      </c>
      <c r="AQ37" s="19">
        <v>0</v>
      </c>
      <c r="AR37" s="15">
        <v>0</v>
      </c>
      <c r="AS37" s="19">
        <v>0</v>
      </c>
      <c r="AT37" s="19">
        <v>0</v>
      </c>
      <c r="AU37" s="19">
        <v>0</v>
      </c>
      <c r="AV37" s="15">
        <v>0</v>
      </c>
      <c r="AW37" s="19">
        <v>0</v>
      </c>
      <c r="AX37" s="19">
        <v>0</v>
      </c>
      <c r="AY37" s="15">
        <v>0</v>
      </c>
      <c r="AZ37" s="15">
        <v>0</v>
      </c>
      <c r="BA37" s="15">
        <v>0</v>
      </c>
      <c r="BB37" s="19">
        <v>0</v>
      </c>
      <c r="BC37" s="15">
        <v>0</v>
      </c>
      <c r="BD37" s="19">
        <v>0</v>
      </c>
      <c r="BE37" s="19">
        <v>0</v>
      </c>
      <c r="BF37" s="19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9">
        <v>0</v>
      </c>
      <c r="BM37" s="16">
        <v>0</v>
      </c>
      <c r="BN37" s="19">
        <v>0</v>
      </c>
      <c r="BO37" s="19">
        <v>0</v>
      </c>
      <c r="BP37" s="19">
        <v>0</v>
      </c>
      <c r="BQ37" s="19">
        <v>0</v>
      </c>
      <c r="BR37" s="16">
        <v>0</v>
      </c>
      <c r="BS37" s="19">
        <v>0</v>
      </c>
      <c r="BT37" s="19">
        <v>0</v>
      </c>
      <c r="BU37" s="19">
        <v>0</v>
      </c>
      <c r="BV37" s="16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6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6">
        <v>0</v>
      </c>
      <c r="CI37" s="19">
        <v>0</v>
      </c>
      <c r="CJ37" s="19">
        <v>0</v>
      </c>
      <c r="CK37" s="19">
        <v>0</v>
      </c>
      <c r="CL37" s="16">
        <v>0</v>
      </c>
      <c r="CM37" s="16">
        <v>0</v>
      </c>
      <c r="CN37" s="19">
        <v>0</v>
      </c>
      <c r="CO37" s="16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7">
        <v>0</v>
      </c>
      <c r="CX37" s="17">
        <v>0</v>
      </c>
      <c r="CY37" s="19">
        <v>0</v>
      </c>
      <c r="CZ37" s="19">
        <v>0</v>
      </c>
      <c r="DA37" s="19">
        <v>0</v>
      </c>
      <c r="DB37" s="19">
        <v>0</v>
      </c>
      <c r="DC37" s="16">
        <v>0</v>
      </c>
    </row>
    <row r="38" spans="1:107" x14ac:dyDescent="0.25">
      <c r="A38" t="s">
        <v>129</v>
      </c>
      <c r="B38" s="6" t="s">
        <v>96</v>
      </c>
      <c r="C38" s="18">
        <v>125</v>
      </c>
      <c r="D38" s="6">
        <v>150</v>
      </c>
      <c r="E38" s="6" t="s">
        <v>92</v>
      </c>
      <c r="F38" s="6">
        <v>2010</v>
      </c>
      <c r="G38" s="12" t="s">
        <v>93</v>
      </c>
      <c r="H38" s="6">
        <v>3</v>
      </c>
      <c r="I38" s="6">
        <v>225.5</v>
      </c>
      <c r="J38" s="33">
        <v>24000</v>
      </c>
      <c r="K38" s="13">
        <v>6.984</v>
      </c>
      <c r="L38" s="13">
        <v>16.295999999999999</v>
      </c>
      <c r="M38" s="6">
        <v>1</v>
      </c>
      <c r="N38" s="13">
        <v>0</v>
      </c>
      <c r="O38" s="13">
        <v>1</v>
      </c>
      <c r="P38" s="6">
        <v>0</v>
      </c>
      <c r="Q38" s="13">
        <v>210</v>
      </c>
      <c r="R38" s="14">
        <v>310</v>
      </c>
      <c r="S38">
        <v>3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1</v>
      </c>
      <c r="AA38">
        <v>2</v>
      </c>
      <c r="AB38">
        <v>0</v>
      </c>
      <c r="AC38">
        <v>1</v>
      </c>
      <c r="AD38">
        <v>0</v>
      </c>
      <c r="AE38">
        <v>2</v>
      </c>
      <c r="AF38">
        <v>0</v>
      </c>
      <c r="AG38">
        <v>0</v>
      </c>
      <c r="AH38" s="19">
        <v>0</v>
      </c>
      <c r="AI38" s="19">
        <v>0</v>
      </c>
      <c r="AJ38" s="19">
        <v>0</v>
      </c>
      <c r="AK38" s="19">
        <v>0</v>
      </c>
      <c r="AL38" s="15">
        <v>0</v>
      </c>
      <c r="AM38" s="19">
        <v>0</v>
      </c>
      <c r="AN38" s="15">
        <v>0</v>
      </c>
      <c r="AO38" s="19">
        <v>0</v>
      </c>
      <c r="AP38" s="16">
        <v>0</v>
      </c>
      <c r="AQ38" s="19">
        <v>0</v>
      </c>
      <c r="AR38" s="15">
        <v>0</v>
      </c>
      <c r="AS38" s="19">
        <v>0</v>
      </c>
      <c r="AT38" s="19">
        <v>0</v>
      </c>
      <c r="AU38" s="19">
        <v>1</v>
      </c>
      <c r="AV38" s="15">
        <v>0</v>
      </c>
      <c r="AW38" s="19">
        <v>0</v>
      </c>
      <c r="AX38" s="19">
        <v>0</v>
      </c>
      <c r="AY38" s="15">
        <v>0</v>
      </c>
      <c r="AZ38" s="15">
        <v>0</v>
      </c>
      <c r="BA38" s="15">
        <v>0</v>
      </c>
      <c r="BB38" s="19">
        <v>0</v>
      </c>
      <c r="BC38" s="15">
        <v>0</v>
      </c>
      <c r="BD38" s="19">
        <v>0</v>
      </c>
      <c r="BE38" s="19">
        <v>0</v>
      </c>
      <c r="BF38" s="19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9">
        <v>0</v>
      </c>
      <c r="BM38" s="16">
        <v>0</v>
      </c>
      <c r="BN38" s="19">
        <v>0</v>
      </c>
      <c r="BO38" s="19">
        <v>0</v>
      </c>
      <c r="BP38" s="19">
        <v>0</v>
      </c>
      <c r="BQ38" s="19">
        <v>0</v>
      </c>
      <c r="BR38" s="16">
        <v>0</v>
      </c>
      <c r="BS38" s="19">
        <v>0</v>
      </c>
      <c r="BT38" s="19">
        <v>0</v>
      </c>
      <c r="BU38" s="19">
        <v>0</v>
      </c>
      <c r="BV38" s="16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6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6">
        <v>0</v>
      </c>
      <c r="CI38" s="19">
        <v>0</v>
      </c>
      <c r="CJ38" s="19">
        <v>0</v>
      </c>
      <c r="CK38" s="19">
        <v>0</v>
      </c>
      <c r="CL38" s="16">
        <v>0</v>
      </c>
      <c r="CM38" s="16">
        <v>0</v>
      </c>
      <c r="CN38" s="19">
        <v>0</v>
      </c>
      <c r="CO38" s="16">
        <v>0</v>
      </c>
      <c r="CP38" s="19">
        <v>1</v>
      </c>
      <c r="CQ38" s="19">
        <v>0</v>
      </c>
      <c r="CR38" s="19">
        <v>0</v>
      </c>
      <c r="CS38" s="19">
        <v>0</v>
      </c>
      <c r="CT38" s="19">
        <v>0</v>
      </c>
      <c r="CU38" s="19">
        <v>1</v>
      </c>
      <c r="CV38" s="19">
        <v>0</v>
      </c>
      <c r="CW38" s="17">
        <v>0</v>
      </c>
      <c r="CX38" s="17">
        <v>0</v>
      </c>
      <c r="CY38" s="19">
        <v>0</v>
      </c>
      <c r="CZ38" s="19">
        <v>0</v>
      </c>
      <c r="DA38" s="19">
        <v>0</v>
      </c>
      <c r="DB38" s="19">
        <v>0</v>
      </c>
      <c r="DC38" s="16">
        <v>0</v>
      </c>
    </row>
    <row r="39" spans="1:107" x14ac:dyDescent="0.25">
      <c r="A39" t="s">
        <v>130</v>
      </c>
      <c r="B39" s="6" t="s">
        <v>94</v>
      </c>
      <c r="C39" s="18">
        <v>500</v>
      </c>
      <c r="D39" s="6">
        <v>408</v>
      </c>
      <c r="E39" s="6" t="s">
        <v>92</v>
      </c>
      <c r="F39" s="6">
        <v>2010</v>
      </c>
      <c r="G39" s="12" t="s">
        <v>93</v>
      </c>
      <c r="H39" s="6">
        <v>2</v>
      </c>
      <c r="I39" s="6">
        <v>221</v>
      </c>
      <c r="J39" s="33">
        <v>24000</v>
      </c>
      <c r="K39" s="13">
        <v>1.8</v>
      </c>
      <c r="L39" s="13">
        <v>16.2</v>
      </c>
      <c r="M39" s="6">
        <v>1</v>
      </c>
      <c r="N39" s="13">
        <v>1</v>
      </c>
      <c r="O39" s="13">
        <v>0</v>
      </c>
      <c r="P39" s="6">
        <v>0</v>
      </c>
      <c r="Q39" s="13">
        <v>520</v>
      </c>
      <c r="R39" s="14">
        <v>150</v>
      </c>
      <c r="S39">
        <v>4</v>
      </c>
      <c r="T39">
        <v>1</v>
      </c>
      <c r="U39">
        <v>3</v>
      </c>
      <c r="V39">
        <v>0</v>
      </c>
      <c r="W39">
        <v>0</v>
      </c>
      <c r="X39">
        <v>0</v>
      </c>
      <c r="Y39">
        <v>1</v>
      </c>
      <c r="Z39">
        <v>2</v>
      </c>
      <c r="AA39">
        <v>1</v>
      </c>
      <c r="AB39">
        <v>0</v>
      </c>
      <c r="AC39">
        <v>1</v>
      </c>
      <c r="AD39">
        <v>0</v>
      </c>
      <c r="AE39">
        <v>3</v>
      </c>
      <c r="AF39">
        <v>0</v>
      </c>
      <c r="AG39">
        <v>0</v>
      </c>
      <c r="AH39" s="19">
        <v>0</v>
      </c>
      <c r="AI39" s="19">
        <v>0</v>
      </c>
      <c r="AJ39" s="19">
        <v>0</v>
      </c>
      <c r="AK39" s="19">
        <v>0</v>
      </c>
      <c r="AL39" s="15">
        <v>0</v>
      </c>
      <c r="AM39" s="19">
        <v>0</v>
      </c>
      <c r="AN39" s="15">
        <v>0</v>
      </c>
      <c r="AO39" s="19">
        <v>0</v>
      </c>
      <c r="AP39" s="16">
        <v>0</v>
      </c>
      <c r="AQ39" s="19">
        <v>0</v>
      </c>
      <c r="AR39" s="15">
        <v>0</v>
      </c>
      <c r="AS39" s="19">
        <v>0</v>
      </c>
      <c r="AT39" s="19">
        <v>1</v>
      </c>
      <c r="AU39" s="19">
        <v>0</v>
      </c>
      <c r="AV39" s="15">
        <v>0</v>
      </c>
      <c r="AW39" s="19">
        <v>0</v>
      </c>
      <c r="AX39" s="19">
        <v>0</v>
      </c>
      <c r="AY39" s="15">
        <v>0</v>
      </c>
      <c r="AZ39" s="15">
        <v>0</v>
      </c>
      <c r="BA39" s="15">
        <v>0</v>
      </c>
      <c r="BB39" s="19">
        <v>0</v>
      </c>
      <c r="BC39" s="15">
        <v>0</v>
      </c>
      <c r="BD39" s="19">
        <v>0</v>
      </c>
      <c r="BE39" s="19">
        <v>0</v>
      </c>
      <c r="BF39" s="19">
        <v>1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9">
        <v>0</v>
      </c>
      <c r="BM39" s="16">
        <v>0</v>
      </c>
      <c r="BN39" s="19">
        <v>0</v>
      </c>
      <c r="BO39" s="19">
        <v>0</v>
      </c>
      <c r="BP39" s="19">
        <v>0</v>
      </c>
      <c r="BQ39" s="19">
        <v>0</v>
      </c>
      <c r="BR39" s="16">
        <v>0</v>
      </c>
      <c r="BS39" s="19">
        <v>0</v>
      </c>
      <c r="BT39" s="19">
        <v>0</v>
      </c>
      <c r="BU39" s="19">
        <v>0</v>
      </c>
      <c r="BV39" s="16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6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1</v>
      </c>
      <c r="CH39" s="16">
        <v>0</v>
      </c>
      <c r="CI39" s="19">
        <v>0</v>
      </c>
      <c r="CJ39" s="19">
        <v>0</v>
      </c>
      <c r="CK39" s="19">
        <v>0</v>
      </c>
      <c r="CL39" s="16">
        <v>0</v>
      </c>
      <c r="CM39" s="16">
        <v>0</v>
      </c>
      <c r="CN39" s="19">
        <v>0</v>
      </c>
      <c r="CO39" s="16">
        <v>0</v>
      </c>
      <c r="CP39" s="19">
        <v>1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7">
        <v>0</v>
      </c>
      <c r="CX39" s="17">
        <v>0</v>
      </c>
      <c r="CY39" s="19">
        <v>0</v>
      </c>
      <c r="CZ39" s="19">
        <v>0</v>
      </c>
      <c r="DA39" s="19">
        <v>0</v>
      </c>
      <c r="DB39" s="19">
        <v>0</v>
      </c>
      <c r="DC39" s="16">
        <v>0</v>
      </c>
    </row>
    <row r="40" spans="1:107" x14ac:dyDescent="0.25">
      <c r="A40" t="s">
        <v>131</v>
      </c>
      <c r="B40" s="6" t="s">
        <v>99</v>
      </c>
      <c r="C40" s="18">
        <v>1000</v>
      </c>
      <c r="D40" s="6">
        <v>907</v>
      </c>
      <c r="E40" s="6" t="s">
        <v>92</v>
      </c>
      <c r="F40" s="6">
        <v>2010</v>
      </c>
      <c r="G40" s="12" t="s">
        <v>93</v>
      </c>
      <c r="H40" s="6">
        <v>1</v>
      </c>
      <c r="I40" s="6">
        <v>240</v>
      </c>
      <c r="J40" s="33">
        <v>24000</v>
      </c>
      <c r="K40" s="13">
        <v>9.48</v>
      </c>
      <c r="L40" s="13">
        <v>22.12</v>
      </c>
      <c r="M40" s="6">
        <v>1</v>
      </c>
      <c r="N40" s="13">
        <v>0</v>
      </c>
      <c r="O40" s="13">
        <v>1</v>
      </c>
      <c r="P40" s="6">
        <v>0</v>
      </c>
      <c r="Q40" s="13">
        <v>10</v>
      </c>
      <c r="R40" s="14">
        <v>470</v>
      </c>
      <c r="S40">
        <v>3</v>
      </c>
      <c r="T40">
        <v>1</v>
      </c>
      <c r="U40">
        <v>2</v>
      </c>
      <c r="V40">
        <v>0</v>
      </c>
      <c r="W40">
        <v>0</v>
      </c>
      <c r="X40">
        <v>1</v>
      </c>
      <c r="Y40">
        <v>1</v>
      </c>
      <c r="Z40">
        <v>0</v>
      </c>
      <c r="AA40">
        <v>1</v>
      </c>
      <c r="AB40">
        <v>0</v>
      </c>
      <c r="AC40">
        <v>2</v>
      </c>
      <c r="AD40">
        <v>1</v>
      </c>
      <c r="AE40">
        <v>0</v>
      </c>
      <c r="AF40">
        <v>0</v>
      </c>
      <c r="AG40">
        <v>0</v>
      </c>
      <c r="AH40" s="19">
        <v>0</v>
      </c>
      <c r="AI40" s="19">
        <v>0</v>
      </c>
      <c r="AJ40" s="19">
        <v>0</v>
      </c>
      <c r="AK40" s="19">
        <v>0</v>
      </c>
      <c r="AL40" s="15">
        <v>0</v>
      </c>
      <c r="AM40" s="19">
        <v>0</v>
      </c>
      <c r="AN40" s="15">
        <v>0</v>
      </c>
      <c r="AO40" s="19">
        <v>0</v>
      </c>
      <c r="AP40" s="16">
        <v>0</v>
      </c>
      <c r="AQ40" s="19">
        <v>0</v>
      </c>
      <c r="AR40" s="15">
        <v>0</v>
      </c>
      <c r="AS40" s="19">
        <v>0</v>
      </c>
      <c r="AT40" s="19">
        <v>0</v>
      </c>
      <c r="AU40" s="19">
        <v>0</v>
      </c>
      <c r="AV40" s="15">
        <v>0</v>
      </c>
      <c r="AW40" s="19">
        <v>0</v>
      </c>
      <c r="AX40" s="19">
        <v>0</v>
      </c>
      <c r="AY40" s="15">
        <v>0</v>
      </c>
      <c r="AZ40" s="15">
        <v>0</v>
      </c>
      <c r="BA40" s="15">
        <v>0</v>
      </c>
      <c r="BB40" s="19">
        <v>0</v>
      </c>
      <c r="BC40" s="15">
        <v>0</v>
      </c>
      <c r="BD40" s="19">
        <v>0</v>
      </c>
      <c r="BE40" s="19">
        <v>0</v>
      </c>
      <c r="BF40" s="19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9">
        <v>0</v>
      </c>
      <c r="BM40" s="16">
        <v>0</v>
      </c>
      <c r="BN40" s="19">
        <v>0</v>
      </c>
      <c r="BO40" s="19">
        <v>0</v>
      </c>
      <c r="BP40" s="19">
        <v>0</v>
      </c>
      <c r="BQ40" s="19">
        <v>0</v>
      </c>
      <c r="BR40" s="16">
        <v>0</v>
      </c>
      <c r="BS40" s="19">
        <v>0</v>
      </c>
      <c r="BT40" s="19">
        <v>0</v>
      </c>
      <c r="BU40" s="19">
        <v>0</v>
      </c>
      <c r="BV40" s="16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6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6">
        <v>0</v>
      </c>
      <c r="CI40" s="19">
        <v>0</v>
      </c>
      <c r="CJ40" s="19">
        <v>0</v>
      </c>
      <c r="CK40" s="19">
        <v>1</v>
      </c>
      <c r="CL40" s="16">
        <v>0</v>
      </c>
      <c r="CM40" s="16">
        <v>0</v>
      </c>
      <c r="CN40" s="19">
        <v>0</v>
      </c>
      <c r="CO40" s="16">
        <v>0</v>
      </c>
      <c r="CP40" s="19">
        <v>1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7">
        <v>0</v>
      </c>
      <c r="CX40" s="17">
        <v>0</v>
      </c>
      <c r="CY40" s="19">
        <v>0</v>
      </c>
      <c r="CZ40" s="19">
        <v>0</v>
      </c>
      <c r="DA40" s="19">
        <v>0</v>
      </c>
      <c r="DB40" s="19">
        <v>0</v>
      </c>
      <c r="DC40" s="16">
        <v>0</v>
      </c>
    </row>
    <row r="41" spans="1:107" x14ac:dyDescent="0.25">
      <c r="A41" t="s">
        <v>132</v>
      </c>
      <c r="B41" s="6" t="s">
        <v>91</v>
      </c>
      <c r="C41" s="18">
        <v>25</v>
      </c>
      <c r="D41" s="6">
        <v>25</v>
      </c>
      <c r="E41" s="6" t="s">
        <v>92</v>
      </c>
      <c r="F41" s="6">
        <v>2010</v>
      </c>
      <c r="G41" s="12" t="s">
        <v>93</v>
      </c>
      <c r="H41" s="6">
        <v>3</v>
      </c>
      <c r="I41" s="6">
        <v>249</v>
      </c>
      <c r="J41" s="33">
        <v>24000</v>
      </c>
      <c r="K41" s="13">
        <v>14.868</v>
      </c>
      <c r="L41" s="13">
        <v>1.6519999999999997</v>
      </c>
      <c r="M41" s="6">
        <v>1</v>
      </c>
      <c r="N41" s="13">
        <v>1</v>
      </c>
      <c r="O41" s="13">
        <v>0</v>
      </c>
      <c r="P41" s="6">
        <v>0</v>
      </c>
      <c r="Q41" s="13">
        <v>120</v>
      </c>
      <c r="R41" s="14">
        <v>540</v>
      </c>
      <c r="S41">
        <v>6</v>
      </c>
      <c r="T41">
        <v>3</v>
      </c>
      <c r="U41">
        <v>3</v>
      </c>
      <c r="V41">
        <v>0</v>
      </c>
      <c r="W41">
        <v>0</v>
      </c>
      <c r="X41">
        <v>1</v>
      </c>
      <c r="Y41">
        <v>2</v>
      </c>
      <c r="Z41">
        <v>2</v>
      </c>
      <c r="AA41">
        <v>1</v>
      </c>
      <c r="AB41">
        <v>0</v>
      </c>
      <c r="AC41">
        <v>2</v>
      </c>
      <c r="AD41">
        <v>3</v>
      </c>
      <c r="AE41">
        <v>1</v>
      </c>
      <c r="AF41">
        <v>0</v>
      </c>
      <c r="AG41">
        <v>1</v>
      </c>
      <c r="AH41" s="19">
        <v>0</v>
      </c>
      <c r="AI41" s="19">
        <v>0</v>
      </c>
      <c r="AJ41" s="19">
        <v>0</v>
      </c>
      <c r="AK41" s="19">
        <v>0</v>
      </c>
      <c r="AL41" s="15">
        <v>0</v>
      </c>
      <c r="AM41" s="19">
        <v>0</v>
      </c>
      <c r="AN41" s="15">
        <v>0</v>
      </c>
      <c r="AO41" s="19">
        <v>0</v>
      </c>
      <c r="AP41" s="16">
        <v>0</v>
      </c>
      <c r="AQ41" s="19">
        <v>0</v>
      </c>
      <c r="AR41" s="15">
        <v>0</v>
      </c>
      <c r="AS41" s="19">
        <v>0</v>
      </c>
      <c r="AT41" s="19">
        <v>0</v>
      </c>
      <c r="AU41" s="19">
        <v>0</v>
      </c>
      <c r="AV41" s="15">
        <v>0</v>
      </c>
      <c r="AW41" s="19">
        <v>0</v>
      </c>
      <c r="AX41" s="19">
        <v>0</v>
      </c>
      <c r="AY41" s="15">
        <v>0</v>
      </c>
      <c r="AZ41" s="15">
        <v>0</v>
      </c>
      <c r="BA41" s="15">
        <v>0</v>
      </c>
      <c r="BB41" s="19">
        <v>0</v>
      </c>
      <c r="BC41" s="15">
        <v>0</v>
      </c>
      <c r="BD41" s="19">
        <v>0</v>
      </c>
      <c r="BE41" s="19">
        <v>0</v>
      </c>
      <c r="BF41" s="19">
        <v>1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9">
        <v>0</v>
      </c>
      <c r="BM41" s="16">
        <v>0</v>
      </c>
      <c r="BN41" s="19">
        <v>0</v>
      </c>
      <c r="BO41" s="19">
        <v>0</v>
      </c>
      <c r="BP41" s="19">
        <v>0</v>
      </c>
      <c r="BQ41" s="19">
        <v>0</v>
      </c>
      <c r="BR41" s="16">
        <v>0</v>
      </c>
      <c r="BS41" s="19">
        <v>1</v>
      </c>
      <c r="BT41" s="19">
        <v>0</v>
      </c>
      <c r="BU41" s="19">
        <v>0</v>
      </c>
      <c r="BV41" s="16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6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6">
        <v>0</v>
      </c>
      <c r="CI41" s="19">
        <v>0</v>
      </c>
      <c r="CJ41" s="19">
        <v>0</v>
      </c>
      <c r="CK41" s="19">
        <v>1</v>
      </c>
      <c r="CL41" s="16">
        <v>0</v>
      </c>
      <c r="CM41" s="16">
        <v>0</v>
      </c>
      <c r="CN41" s="19">
        <v>0</v>
      </c>
      <c r="CO41" s="16">
        <v>0</v>
      </c>
      <c r="CP41" s="19">
        <v>1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1</v>
      </c>
      <c r="CW41" s="17">
        <v>0</v>
      </c>
      <c r="CX41" s="17">
        <v>0</v>
      </c>
      <c r="CY41" s="19">
        <v>0</v>
      </c>
      <c r="CZ41" s="19">
        <v>0</v>
      </c>
      <c r="DA41" s="19">
        <v>1</v>
      </c>
      <c r="DB41" s="19">
        <v>0</v>
      </c>
      <c r="DC41" s="16">
        <v>0</v>
      </c>
    </row>
    <row r="42" spans="1:107" x14ac:dyDescent="0.25">
      <c r="A42" t="s">
        <v>133</v>
      </c>
      <c r="B42" s="6" t="s">
        <v>96</v>
      </c>
      <c r="C42" s="18">
        <v>125</v>
      </c>
      <c r="D42" s="6">
        <v>82</v>
      </c>
      <c r="E42" s="6" t="s">
        <v>92</v>
      </c>
      <c r="F42" s="6">
        <v>2010</v>
      </c>
      <c r="G42" s="12" t="s">
        <v>93</v>
      </c>
      <c r="H42" s="6">
        <v>3</v>
      </c>
      <c r="I42" s="6">
        <v>247</v>
      </c>
      <c r="J42" s="33">
        <v>24000</v>
      </c>
      <c r="K42" s="13">
        <v>10.135999999999999</v>
      </c>
      <c r="L42" s="13">
        <v>4.3440000000000012</v>
      </c>
      <c r="M42" s="6">
        <v>1</v>
      </c>
      <c r="N42" s="13">
        <v>1</v>
      </c>
      <c r="O42" s="13">
        <v>0</v>
      </c>
      <c r="P42" s="6">
        <v>0</v>
      </c>
      <c r="Q42" s="13">
        <v>100</v>
      </c>
      <c r="R42" s="14">
        <v>330</v>
      </c>
      <c r="S42">
        <v>4</v>
      </c>
      <c r="T42">
        <v>1</v>
      </c>
      <c r="U42">
        <v>3</v>
      </c>
      <c r="V42">
        <v>0</v>
      </c>
      <c r="W42">
        <v>0</v>
      </c>
      <c r="X42">
        <v>2</v>
      </c>
      <c r="Y42">
        <v>1</v>
      </c>
      <c r="Z42">
        <v>0</v>
      </c>
      <c r="AA42">
        <v>1</v>
      </c>
      <c r="AB42">
        <v>0</v>
      </c>
      <c r="AC42">
        <v>3</v>
      </c>
      <c r="AD42">
        <v>1</v>
      </c>
      <c r="AE42">
        <v>0</v>
      </c>
      <c r="AF42">
        <v>0</v>
      </c>
      <c r="AG42">
        <v>0</v>
      </c>
      <c r="AH42" s="19">
        <v>0</v>
      </c>
      <c r="AI42" s="19">
        <v>0</v>
      </c>
      <c r="AJ42" s="19">
        <v>0</v>
      </c>
      <c r="AK42" s="19">
        <v>1</v>
      </c>
      <c r="AL42" s="15">
        <v>0</v>
      </c>
      <c r="AM42" s="19">
        <v>0</v>
      </c>
      <c r="AN42" s="15">
        <v>0</v>
      </c>
      <c r="AO42" s="19">
        <v>0</v>
      </c>
      <c r="AP42" s="16">
        <v>0</v>
      </c>
      <c r="AQ42" s="19">
        <v>0</v>
      </c>
      <c r="AR42" s="15">
        <v>0</v>
      </c>
      <c r="AS42" s="19">
        <v>0</v>
      </c>
      <c r="AT42" s="19">
        <v>0</v>
      </c>
      <c r="AU42" s="19">
        <v>0</v>
      </c>
      <c r="AV42" s="15">
        <v>0</v>
      </c>
      <c r="AW42" s="19">
        <v>0</v>
      </c>
      <c r="AX42" s="19">
        <v>0</v>
      </c>
      <c r="AY42" s="15">
        <v>0</v>
      </c>
      <c r="AZ42" s="15">
        <v>0</v>
      </c>
      <c r="BA42" s="15">
        <v>0</v>
      </c>
      <c r="BB42" s="19">
        <v>0</v>
      </c>
      <c r="BC42" s="15">
        <v>0</v>
      </c>
      <c r="BD42" s="19">
        <v>0</v>
      </c>
      <c r="BE42" s="19">
        <v>0</v>
      </c>
      <c r="BF42" s="19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9">
        <v>0</v>
      </c>
      <c r="BM42" s="16">
        <v>0</v>
      </c>
      <c r="BN42" s="19">
        <v>0</v>
      </c>
      <c r="BO42" s="19">
        <v>1</v>
      </c>
      <c r="BP42" s="19">
        <v>0</v>
      </c>
      <c r="BQ42" s="19">
        <v>0</v>
      </c>
      <c r="BR42" s="16">
        <v>0</v>
      </c>
      <c r="BS42" s="19">
        <v>0</v>
      </c>
      <c r="BT42" s="19">
        <v>0</v>
      </c>
      <c r="BU42" s="19">
        <v>0</v>
      </c>
      <c r="BV42" s="16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6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6">
        <v>0</v>
      </c>
      <c r="CI42" s="19">
        <v>0</v>
      </c>
      <c r="CJ42" s="19">
        <v>0</v>
      </c>
      <c r="CK42" s="19">
        <v>1</v>
      </c>
      <c r="CL42" s="16">
        <v>0</v>
      </c>
      <c r="CM42" s="16">
        <v>0</v>
      </c>
      <c r="CN42" s="19">
        <v>0</v>
      </c>
      <c r="CO42" s="16">
        <v>0</v>
      </c>
      <c r="CP42" s="19">
        <v>1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7">
        <v>0</v>
      </c>
      <c r="CX42" s="17">
        <v>0</v>
      </c>
      <c r="CY42" s="19">
        <v>0</v>
      </c>
      <c r="CZ42" s="19">
        <v>0</v>
      </c>
      <c r="DA42" s="19">
        <v>0</v>
      </c>
      <c r="DB42" s="19">
        <v>0</v>
      </c>
      <c r="DC42" s="16">
        <v>0</v>
      </c>
    </row>
    <row r="43" spans="1:107" x14ac:dyDescent="0.25">
      <c r="A43" t="s">
        <v>134</v>
      </c>
      <c r="B43" s="6" t="s">
        <v>94</v>
      </c>
      <c r="C43" s="18">
        <v>500</v>
      </c>
      <c r="D43" s="6">
        <v>566</v>
      </c>
      <c r="E43" s="6" t="s">
        <v>92</v>
      </c>
      <c r="F43" s="6">
        <v>2010</v>
      </c>
      <c r="G43" s="12" t="s">
        <v>93</v>
      </c>
      <c r="H43" s="6">
        <v>2</v>
      </c>
      <c r="I43" s="6">
        <v>246</v>
      </c>
      <c r="J43" s="33">
        <v>24000</v>
      </c>
      <c r="K43" s="13">
        <v>22.8</v>
      </c>
      <c r="L43" s="13">
        <v>0</v>
      </c>
      <c r="M43" s="6">
        <v>1</v>
      </c>
      <c r="N43" s="13">
        <v>1</v>
      </c>
      <c r="O43" s="13">
        <v>0</v>
      </c>
      <c r="P43" s="6">
        <v>0</v>
      </c>
      <c r="Q43" s="13">
        <v>500</v>
      </c>
      <c r="R43" s="14">
        <v>220</v>
      </c>
      <c r="S43">
        <v>7</v>
      </c>
      <c r="T43">
        <v>3</v>
      </c>
      <c r="U43">
        <v>1</v>
      </c>
      <c r="V43">
        <v>2</v>
      </c>
      <c r="W43">
        <v>1</v>
      </c>
      <c r="X43">
        <v>3</v>
      </c>
      <c r="Y43">
        <v>1</v>
      </c>
      <c r="Z43">
        <v>1</v>
      </c>
      <c r="AA43">
        <v>1</v>
      </c>
      <c r="AB43">
        <v>1</v>
      </c>
      <c r="AC43">
        <v>2</v>
      </c>
      <c r="AD43">
        <v>4</v>
      </c>
      <c r="AE43">
        <v>1</v>
      </c>
      <c r="AF43">
        <v>0</v>
      </c>
      <c r="AG43">
        <v>1</v>
      </c>
      <c r="AH43" s="19">
        <v>0</v>
      </c>
      <c r="AI43" s="19">
        <v>0</v>
      </c>
      <c r="AJ43" s="19">
        <v>0</v>
      </c>
      <c r="AK43" s="19">
        <v>0</v>
      </c>
      <c r="AL43" s="15">
        <v>0</v>
      </c>
      <c r="AM43" s="19">
        <v>0</v>
      </c>
      <c r="AN43" s="15">
        <v>0</v>
      </c>
      <c r="AO43" s="19">
        <v>0</v>
      </c>
      <c r="AP43" s="16">
        <v>0</v>
      </c>
      <c r="AQ43" s="19">
        <v>0</v>
      </c>
      <c r="AR43" s="15">
        <v>0</v>
      </c>
      <c r="AS43" s="19">
        <v>0</v>
      </c>
      <c r="AT43" s="19">
        <v>0</v>
      </c>
      <c r="AU43" s="19">
        <v>0</v>
      </c>
      <c r="AV43" s="15">
        <v>0</v>
      </c>
      <c r="AW43" s="19">
        <v>0</v>
      </c>
      <c r="AX43" s="19">
        <v>0</v>
      </c>
      <c r="AY43" s="15">
        <v>0</v>
      </c>
      <c r="AZ43" s="15">
        <v>0</v>
      </c>
      <c r="BA43" s="15">
        <v>0</v>
      </c>
      <c r="BB43" s="19">
        <v>0</v>
      </c>
      <c r="BC43" s="15">
        <v>0</v>
      </c>
      <c r="BD43" s="19">
        <v>0</v>
      </c>
      <c r="BE43" s="19">
        <v>0</v>
      </c>
      <c r="BF43" s="19">
        <v>1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9">
        <v>0</v>
      </c>
      <c r="BM43" s="16">
        <v>0</v>
      </c>
      <c r="BN43" s="19">
        <v>0</v>
      </c>
      <c r="BO43" s="19">
        <v>0</v>
      </c>
      <c r="BP43" s="19">
        <v>0</v>
      </c>
      <c r="BQ43" s="19">
        <v>0</v>
      </c>
      <c r="BR43" s="16">
        <v>0</v>
      </c>
      <c r="BS43" s="19">
        <v>0</v>
      </c>
      <c r="BT43" s="19">
        <v>0</v>
      </c>
      <c r="BU43" s="19">
        <v>0</v>
      </c>
      <c r="BV43" s="16">
        <v>0</v>
      </c>
      <c r="BW43" s="19">
        <v>0</v>
      </c>
      <c r="BX43" s="19">
        <v>0</v>
      </c>
      <c r="BY43" s="19">
        <v>1</v>
      </c>
      <c r="BZ43" s="19">
        <v>1</v>
      </c>
      <c r="CA43" s="19">
        <v>0</v>
      </c>
      <c r="CB43" s="16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6">
        <v>0</v>
      </c>
      <c r="CI43" s="19">
        <v>0</v>
      </c>
      <c r="CJ43" s="19">
        <v>1</v>
      </c>
      <c r="CK43" s="19">
        <v>1</v>
      </c>
      <c r="CL43" s="16">
        <v>0</v>
      </c>
      <c r="CM43" s="16">
        <v>0</v>
      </c>
      <c r="CN43" s="19">
        <v>0</v>
      </c>
      <c r="CO43" s="16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7">
        <v>0</v>
      </c>
      <c r="CX43" s="17">
        <v>0</v>
      </c>
      <c r="CY43" s="19">
        <v>1</v>
      </c>
      <c r="CZ43" s="19">
        <v>0</v>
      </c>
      <c r="DA43" s="19">
        <v>1</v>
      </c>
      <c r="DB43" s="19">
        <v>0</v>
      </c>
      <c r="DC43" s="16">
        <v>0</v>
      </c>
    </row>
    <row r="44" spans="1:107" x14ac:dyDescent="0.25">
      <c r="A44" t="s">
        <v>135</v>
      </c>
      <c r="B44" s="6" t="s">
        <v>99</v>
      </c>
      <c r="C44" s="18">
        <v>1000</v>
      </c>
      <c r="D44" s="6">
        <v>882</v>
      </c>
      <c r="E44" s="6" t="s">
        <v>92</v>
      </c>
      <c r="F44" s="6">
        <v>2010</v>
      </c>
      <c r="G44" s="12" t="s">
        <v>93</v>
      </c>
      <c r="H44" s="6">
        <v>1</v>
      </c>
      <c r="I44" s="6">
        <v>250.5</v>
      </c>
      <c r="J44" s="33">
        <v>24000</v>
      </c>
      <c r="K44" s="13">
        <v>10.46</v>
      </c>
      <c r="L44" s="13">
        <v>0</v>
      </c>
      <c r="M44" s="6">
        <v>1</v>
      </c>
      <c r="N44" s="13">
        <v>1</v>
      </c>
      <c r="O44" s="13">
        <v>0</v>
      </c>
      <c r="P44" s="6">
        <v>0</v>
      </c>
      <c r="Q44" s="13">
        <v>120</v>
      </c>
      <c r="R44" s="14">
        <v>510</v>
      </c>
      <c r="S44">
        <v>4</v>
      </c>
      <c r="T44">
        <v>2</v>
      </c>
      <c r="U44">
        <v>2</v>
      </c>
      <c r="V44">
        <v>0</v>
      </c>
      <c r="W44">
        <v>0</v>
      </c>
      <c r="X44">
        <v>1</v>
      </c>
      <c r="Y44">
        <v>1</v>
      </c>
      <c r="Z44">
        <v>0</v>
      </c>
      <c r="AA44">
        <v>2</v>
      </c>
      <c r="AB44">
        <v>0</v>
      </c>
      <c r="AC44">
        <v>3</v>
      </c>
      <c r="AD44">
        <v>1</v>
      </c>
      <c r="AE44">
        <v>0</v>
      </c>
      <c r="AF44">
        <v>0</v>
      </c>
      <c r="AG44">
        <v>2</v>
      </c>
      <c r="AH44" s="19">
        <v>0</v>
      </c>
      <c r="AI44" s="19">
        <v>0</v>
      </c>
      <c r="AJ44" s="19">
        <v>0</v>
      </c>
      <c r="AK44" s="19">
        <v>0</v>
      </c>
      <c r="AL44" s="15">
        <v>0</v>
      </c>
      <c r="AM44" s="19">
        <v>0</v>
      </c>
      <c r="AN44" s="15">
        <v>0</v>
      </c>
      <c r="AO44" s="19">
        <v>0</v>
      </c>
      <c r="AP44" s="16">
        <v>0</v>
      </c>
      <c r="AQ44" s="19">
        <v>0</v>
      </c>
      <c r="AR44" s="15">
        <v>0</v>
      </c>
      <c r="AS44" s="19">
        <v>0</v>
      </c>
      <c r="AT44" s="19">
        <v>0</v>
      </c>
      <c r="AU44" s="19">
        <v>0</v>
      </c>
      <c r="AV44" s="15">
        <v>0</v>
      </c>
      <c r="AW44" s="19">
        <v>0</v>
      </c>
      <c r="AX44" s="19">
        <v>0</v>
      </c>
      <c r="AY44" s="15">
        <v>0</v>
      </c>
      <c r="AZ44" s="15">
        <v>0</v>
      </c>
      <c r="BA44" s="15">
        <v>0</v>
      </c>
      <c r="BB44" s="19">
        <v>0</v>
      </c>
      <c r="BC44" s="15">
        <v>0</v>
      </c>
      <c r="BD44" s="19">
        <v>0</v>
      </c>
      <c r="BE44" s="19">
        <v>0</v>
      </c>
      <c r="BF44" s="19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9">
        <v>0</v>
      </c>
      <c r="BM44" s="16">
        <v>0</v>
      </c>
      <c r="BN44" s="19">
        <v>0</v>
      </c>
      <c r="BO44" s="19">
        <v>0</v>
      </c>
      <c r="BP44" s="19">
        <v>0</v>
      </c>
      <c r="BQ44" s="19">
        <v>0</v>
      </c>
      <c r="BR44" s="16">
        <v>0</v>
      </c>
      <c r="BS44" s="19">
        <v>0</v>
      </c>
      <c r="BT44" s="19">
        <v>0</v>
      </c>
      <c r="BU44" s="19">
        <v>0</v>
      </c>
      <c r="BV44" s="16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6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6">
        <v>0</v>
      </c>
      <c r="CI44" s="19">
        <v>0</v>
      </c>
      <c r="CJ44" s="19">
        <v>1</v>
      </c>
      <c r="CK44" s="19">
        <v>0</v>
      </c>
      <c r="CL44" s="16">
        <v>0</v>
      </c>
      <c r="CM44" s="16">
        <v>0</v>
      </c>
      <c r="CN44" s="19">
        <v>0</v>
      </c>
      <c r="CO44" s="16">
        <v>0</v>
      </c>
      <c r="CP44" s="19">
        <v>1</v>
      </c>
      <c r="CQ44" s="19">
        <v>1</v>
      </c>
      <c r="CR44" s="19">
        <v>0</v>
      </c>
      <c r="CS44" s="19">
        <v>0</v>
      </c>
      <c r="CT44" s="19">
        <v>0</v>
      </c>
      <c r="CU44" s="19">
        <v>0</v>
      </c>
      <c r="CV44" s="19">
        <v>1</v>
      </c>
      <c r="CW44" s="17">
        <v>0</v>
      </c>
      <c r="CX44" s="17">
        <v>0</v>
      </c>
      <c r="CY44" s="19">
        <v>0</v>
      </c>
      <c r="CZ44" s="19">
        <v>0</v>
      </c>
      <c r="DA44" s="19">
        <v>0</v>
      </c>
      <c r="DB44" s="19">
        <v>0</v>
      </c>
      <c r="DC44" s="16">
        <v>0</v>
      </c>
    </row>
    <row r="45" spans="1:107" x14ac:dyDescent="0.25">
      <c r="A45" t="s">
        <v>136</v>
      </c>
      <c r="B45" s="6" t="s">
        <v>91</v>
      </c>
      <c r="C45" s="18">
        <v>25</v>
      </c>
      <c r="D45" s="6">
        <v>24</v>
      </c>
      <c r="E45" s="6" t="s">
        <v>92</v>
      </c>
      <c r="F45" s="6">
        <v>2010</v>
      </c>
      <c r="G45" s="12" t="s">
        <v>93</v>
      </c>
      <c r="H45" s="6">
        <v>3</v>
      </c>
      <c r="I45" s="6">
        <v>233</v>
      </c>
      <c r="J45" s="33">
        <v>24000</v>
      </c>
      <c r="K45" s="13">
        <v>12.407999999999999</v>
      </c>
      <c r="L45" s="13">
        <v>28.951999999999998</v>
      </c>
      <c r="M45" s="6">
        <v>0</v>
      </c>
      <c r="N45" s="13">
        <v>1</v>
      </c>
      <c r="O45" s="13">
        <v>0</v>
      </c>
      <c r="P45" s="6">
        <v>0</v>
      </c>
      <c r="Q45" s="13">
        <v>470</v>
      </c>
      <c r="R45" s="14">
        <v>1390</v>
      </c>
      <c r="S45">
        <v>3</v>
      </c>
      <c r="T45">
        <v>1</v>
      </c>
      <c r="U45">
        <v>2</v>
      </c>
      <c r="V45">
        <v>0</v>
      </c>
      <c r="W45">
        <v>0</v>
      </c>
      <c r="X45">
        <v>2</v>
      </c>
      <c r="Y45">
        <v>1</v>
      </c>
      <c r="Z45">
        <v>0</v>
      </c>
      <c r="AA45">
        <v>0</v>
      </c>
      <c r="AB45">
        <v>0</v>
      </c>
      <c r="AC45">
        <v>2</v>
      </c>
      <c r="AD45">
        <v>1</v>
      </c>
      <c r="AE45">
        <v>0</v>
      </c>
      <c r="AF45">
        <v>0</v>
      </c>
      <c r="AG45">
        <v>0</v>
      </c>
      <c r="AH45" s="19">
        <v>0</v>
      </c>
      <c r="AI45" s="19">
        <v>0</v>
      </c>
      <c r="AJ45" s="19">
        <v>0</v>
      </c>
      <c r="AK45" s="19">
        <v>1</v>
      </c>
      <c r="AL45" s="15">
        <v>0</v>
      </c>
      <c r="AM45" s="19">
        <v>0</v>
      </c>
      <c r="AN45" s="15">
        <v>0</v>
      </c>
      <c r="AO45" s="19">
        <v>0</v>
      </c>
      <c r="AP45" s="16">
        <v>0</v>
      </c>
      <c r="AQ45" s="19">
        <v>0</v>
      </c>
      <c r="AR45" s="15">
        <v>0</v>
      </c>
      <c r="AS45" s="19">
        <v>0</v>
      </c>
      <c r="AT45" s="19">
        <v>0</v>
      </c>
      <c r="AU45" s="19">
        <v>0</v>
      </c>
      <c r="AV45" s="15">
        <v>0</v>
      </c>
      <c r="AW45" s="19">
        <v>0</v>
      </c>
      <c r="AX45" s="19">
        <v>0</v>
      </c>
      <c r="AY45" s="15">
        <v>0</v>
      </c>
      <c r="AZ45" s="15">
        <v>0</v>
      </c>
      <c r="BA45" s="15">
        <v>0</v>
      </c>
      <c r="BB45" s="19">
        <v>0</v>
      </c>
      <c r="BC45" s="15">
        <v>0</v>
      </c>
      <c r="BD45" s="19">
        <v>0</v>
      </c>
      <c r="BE45" s="19">
        <v>0</v>
      </c>
      <c r="BF45" s="19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9">
        <v>0</v>
      </c>
      <c r="BM45" s="16">
        <v>0</v>
      </c>
      <c r="BN45" s="19">
        <v>0</v>
      </c>
      <c r="BO45" s="19">
        <v>1</v>
      </c>
      <c r="BP45" s="19">
        <v>0</v>
      </c>
      <c r="BQ45" s="19">
        <v>0</v>
      </c>
      <c r="BR45" s="16">
        <v>0</v>
      </c>
      <c r="BS45" s="19">
        <v>0</v>
      </c>
      <c r="BT45" s="19">
        <v>0</v>
      </c>
      <c r="BU45" s="19">
        <v>0</v>
      </c>
      <c r="BV45" s="16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6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6">
        <v>0</v>
      </c>
      <c r="CI45" s="19">
        <v>0</v>
      </c>
      <c r="CJ45" s="19">
        <v>0</v>
      </c>
      <c r="CK45" s="19">
        <v>1</v>
      </c>
      <c r="CL45" s="16">
        <v>0</v>
      </c>
      <c r="CM45" s="16">
        <v>0</v>
      </c>
      <c r="CN45" s="19">
        <v>0</v>
      </c>
      <c r="CO45" s="16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7">
        <v>0</v>
      </c>
      <c r="CX45" s="17">
        <v>0</v>
      </c>
      <c r="CY45" s="19">
        <v>0</v>
      </c>
      <c r="CZ45" s="19">
        <v>0</v>
      </c>
      <c r="DA45" s="19">
        <v>0</v>
      </c>
      <c r="DB45" s="19">
        <v>0</v>
      </c>
      <c r="DC45" s="16">
        <v>0</v>
      </c>
    </row>
    <row r="46" spans="1:107" x14ac:dyDescent="0.25">
      <c r="A46" t="s">
        <v>137</v>
      </c>
      <c r="B46" s="6" t="s">
        <v>96</v>
      </c>
      <c r="C46" s="18">
        <v>125</v>
      </c>
      <c r="D46" s="6">
        <v>110</v>
      </c>
      <c r="E46" s="6" t="s">
        <v>92</v>
      </c>
      <c r="F46" s="6">
        <v>2010</v>
      </c>
      <c r="G46" s="12" t="s">
        <v>93</v>
      </c>
      <c r="H46" s="6">
        <v>3</v>
      </c>
      <c r="I46" s="6">
        <v>232</v>
      </c>
      <c r="J46" s="33">
        <v>24000</v>
      </c>
      <c r="K46" s="13">
        <v>15.564</v>
      </c>
      <c r="L46" s="13">
        <v>36.316000000000003</v>
      </c>
      <c r="M46" s="6">
        <v>0</v>
      </c>
      <c r="N46" s="13">
        <v>1</v>
      </c>
      <c r="O46" s="13">
        <v>1</v>
      </c>
      <c r="P46" s="6">
        <v>1</v>
      </c>
      <c r="Q46" s="13">
        <v>350</v>
      </c>
      <c r="R46" s="14">
        <v>1310</v>
      </c>
      <c r="S46">
        <v>4</v>
      </c>
      <c r="T46">
        <v>1</v>
      </c>
      <c r="U46">
        <v>3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3</v>
      </c>
      <c r="AD46">
        <v>1</v>
      </c>
      <c r="AE46">
        <v>0</v>
      </c>
      <c r="AF46">
        <v>0</v>
      </c>
      <c r="AG46">
        <v>0</v>
      </c>
      <c r="AH46" s="19">
        <v>0</v>
      </c>
      <c r="AI46" s="19">
        <v>0</v>
      </c>
      <c r="AJ46" s="19">
        <v>0</v>
      </c>
      <c r="AK46" s="19">
        <v>1</v>
      </c>
      <c r="AL46" s="15">
        <v>0</v>
      </c>
      <c r="AM46" s="19">
        <v>0</v>
      </c>
      <c r="AN46" s="15">
        <v>0</v>
      </c>
      <c r="AO46" s="19">
        <v>0</v>
      </c>
      <c r="AP46" s="16">
        <v>0</v>
      </c>
      <c r="AQ46" s="19">
        <v>0</v>
      </c>
      <c r="AR46" s="15">
        <v>0</v>
      </c>
      <c r="AS46" s="19">
        <v>0</v>
      </c>
      <c r="AT46" s="19">
        <v>0</v>
      </c>
      <c r="AU46" s="19">
        <v>0</v>
      </c>
      <c r="AV46" s="15">
        <v>0</v>
      </c>
      <c r="AW46" s="19">
        <v>0</v>
      </c>
      <c r="AX46" s="19">
        <v>0</v>
      </c>
      <c r="AY46" s="15">
        <v>0</v>
      </c>
      <c r="AZ46" s="15">
        <v>0</v>
      </c>
      <c r="BA46" s="15">
        <v>0</v>
      </c>
      <c r="BB46" s="19">
        <v>0</v>
      </c>
      <c r="BC46" s="15">
        <v>0</v>
      </c>
      <c r="BD46" s="19">
        <v>0</v>
      </c>
      <c r="BE46" s="19">
        <v>0</v>
      </c>
      <c r="BF46" s="19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9">
        <v>0</v>
      </c>
      <c r="BM46" s="16">
        <v>0</v>
      </c>
      <c r="BN46" s="19">
        <v>0</v>
      </c>
      <c r="BO46" s="19">
        <v>1</v>
      </c>
      <c r="BP46" s="19">
        <v>0</v>
      </c>
      <c r="BQ46" s="19">
        <v>0</v>
      </c>
      <c r="BR46" s="16">
        <v>0</v>
      </c>
      <c r="BS46" s="19">
        <v>0</v>
      </c>
      <c r="BT46" s="19">
        <v>0</v>
      </c>
      <c r="BU46" s="19">
        <v>0</v>
      </c>
      <c r="BV46" s="16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6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6">
        <v>0</v>
      </c>
      <c r="CI46" s="19">
        <v>0</v>
      </c>
      <c r="CJ46" s="19">
        <v>0</v>
      </c>
      <c r="CK46" s="19">
        <v>0</v>
      </c>
      <c r="CL46" s="16">
        <v>0</v>
      </c>
      <c r="CM46" s="16">
        <v>0</v>
      </c>
      <c r="CN46" s="19">
        <v>1</v>
      </c>
      <c r="CO46" s="16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7">
        <v>0</v>
      </c>
      <c r="CX46" s="17">
        <v>0</v>
      </c>
      <c r="CY46" s="19">
        <v>0</v>
      </c>
      <c r="CZ46" s="19">
        <v>0</v>
      </c>
      <c r="DA46" s="19">
        <v>1</v>
      </c>
      <c r="DB46" s="19">
        <v>0</v>
      </c>
      <c r="DC46" s="16">
        <v>0</v>
      </c>
    </row>
    <row r="47" spans="1:107" x14ac:dyDescent="0.25">
      <c r="A47" t="s">
        <v>138</v>
      </c>
      <c r="B47" s="6" t="s">
        <v>94</v>
      </c>
      <c r="C47" s="18">
        <v>500</v>
      </c>
      <c r="D47" s="6">
        <v>495</v>
      </c>
      <c r="E47" s="6" t="s">
        <v>92</v>
      </c>
      <c r="F47" s="6">
        <v>2010</v>
      </c>
      <c r="G47" s="12" t="s">
        <v>93</v>
      </c>
      <c r="H47" s="6">
        <v>2</v>
      </c>
      <c r="I47" s="6">
        <v>242</v>
      </c>
      <c r="J47" s="33">
        <v>24000</v>
      </c>
      <c r="K47" s="13">
        <v>3.7439999999999998</v>
      </c>
      <c r="L47" s="13">
        <v>33.695999999999998</v>
      </c>
      <c r="M47" s="6">
        <v>1</v>
      </c>
      <c r="N47" s="13">
        <v>0</v>
      </c>
      <c r="O47" s="13">
        <v>1</v>
      </c>
      <c r="P47" s="6">
        <v>0</v>
      </c>
      <c r="Q47" s="13">
        <v>240</v>
      </c>
      <c r="R47" s="14">
        <v>940</v>
      </c>
      <c r="S47">
        <v>7</v>
      </c>
      <c r="T47">
        <v>2</v>
      </c>
      <c r="U47">
        <v>5</v>
      </c>
      <c r="V47">
        <v>0</v>
      </c>
      <c r="W47">
        <v>0</v>
      </c>
      <c r="X47">
        <v>1</v>
      </c>
      <c r="Y47">
        <v>3</v>
      </c>
      <c r="Z47">
        <v>0</v>
      </c>
      <c r="AA47">
        <v>3</v>
      </c>
      <c r="AB47">
        <v>0</v>
      </c>
      <c r="AC47">
        <v>5</v>
      </c>
      <c r="AD47">
        <v>1</v>
      </c>
      <c r="AE47">
        <v>1</v>
      </c>
      <c r="AF47">
        <v>0</v>
      </c>
      <c r="AG47">
        <v>2</v>
      </c>
      <c r="AH47" s="19">
        <v>0</v>
      </c>
      <c r="AI47" s="19">
        <v>0</v>
      </c>
      <c r="AJ47" s="19">
        <v>0</v>
      </c>
      <c r="AK47" s="19">
        <v>0</v>
      </c>
      <c r="AL47" s="15">
        <v>0</v>
      </c>
      <c r="AM47" s="19">
        <v>0</v>
      </c>
      <c r="AN47" s="15">
        <v>0</v>
      </c>
      <c r="AO47" s="19">
        <v>0</v>
      </c>
      <c r="AP47" s="16">
        <v>0</v>
      </c>
      <c r="AQ47" s="19">
        <v>0</v>
      </c>
      <c r="AR47" s="15">
        <v>0</v>
      </c>
      <c r="AS47" s="19">
        <v>0</v>
      </c>
      <c r="AT47" s="19">
        <v>0</v>
      </c>
      <c r="AU47" s="19">
        <v>0</v>
      </c>
      <c r="AV47" s="15">
        <v>0</v>
      </c>
      <c r="AW47" s="19">
        <v>0</v>
      </c>
      <c r="AX47" s="19">
        <v>0</v>
      </c>
      <c r="AY47" s="15">
        <v>0</v>
      </c>
      <c r="AZ47" s="15">
        <v>0</v>
      </c>
      <c r="BA47" s="15">
        <v>0</v>
      </c>
      <c r="BB47" s="19">
        <v>0</v>
      </c>
      <c r="BC47" s="15">
        <v>0</v>
      </c>
      <c r="BD47" s="19">
        <v>0</v>
      </c>
      <c r="BE47" s="19">
        <v>0</v>
      </c>
      <c r="BF47" s="19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9">
        <v>0</v>
      </c>
      <c r="BM47" s="16">
        <v>0</v>
      </c>
      <c r="BN47" s="19">
        <v>0</v>
      </c>
      <c r="BO47" s="19">
        <v>1</v>
      </c>
      <c r="BP47" s="19">
        <v>0</v>
      </c>
      <c r="BQ47" s="19">
        <v>0</v>
      </c>
      <c r="BR47" s="16">
        <v>0</v>
      </c>
      <c r="BS47" s="19">
        <v>0</v>
      </c>
      <c r="BT47" s="19">
        <v>0</v>
      </c>
      <c r="BU47" s="19">
        <v>0</v>
      </c>
      <c r="BV47" s="16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6">
        <v>0</v>
      </c>
      <c r="CC47" s="19">
        <v>0</v>
      </c>
      <c r="CD47" s="19">
        <v>1</v>
      </c>
      <c r="CE47" s="19">
        <v>0</v>
      </c>
      <c r="CF47" s="19">
        <v>0</v>
      </c>
      <c r="CG47" s="19">
        <v>0</v>
      </c>
      <c r="CH47" s="16">
        <v>0</v>
      </c>
      <c r="CI47" s="19">
        <v>0</v>
      </c>
      <c r="CJ47" s="19">
        <v>0</v>
      </c>
      <c r="CK47" s="19">
        <v>1</v>
      </c>
      <c r="CL47" s="16">
        <v>0</v>
      </c>
      <c r="CM47" s="16">
        <v>0</v>
      </c>
      <c r="CN47" s="19">
        <v>0</v>
      </c>
      <c r="CO47" s="16">
        <v>0</v>
      </c>
      <c r="CP47" s="19">
        <v>1</v>
      </c>
      <c r="CQ47" s="19">
        <v>1</v>
      </c>
      <c r="CR47" s="19">
        <v>0</v>
      </c>
      <c r="CS47" s="19">
        <v>0</v>
      </c>
      <c r="CT47" s="19">
        <v>0</v>
      </c>
      <c r="CU47" s="19">
        <v>1</v>
      </c>
      <c r="CV47" s="19">
        <v>1</v>
      </c>
      <c r="CW47" s="17">
        <v>0</v>
      </c>
      <c r="CX47" s="17">
        <v>0</v>
      </c>
      <c r="CY47" s="19">
        <v>0</v>
      </c>
      <c r="CZ47" s="19">
        <v>0</v>
      </c>
      <c r="DA47" s="19">
        <v>0</v>
      </c>
      <c r="DB47" s="19">
        <v>0</v>
      </c>
      <c r="DC47" s="16">
        <v>0</v>
      </c>
    </row>
    <row r="48" spans="1:107" x14ac:dyDescent="0.25">
      <c r="A48" t="s">
        <v>139</v>
      </c>
      <c r="B48" s="6" t="s">
        <v>99</v>
      </c>
      <c r="C48" s="18">
        <v>1000</v>
      </c>
      <c r="D48" s="6">
        <v>1010</v>
      </c>
      <c r="E48" s="6" t="s">
        <v>92</v>
      </c>
      <c r="F48" s="6">
        <v>2010</v>
      </c>
      <c r="G48" s="12" t="s">
        <v>93</v>
      </c>
      <c r="H48" s="6">
        <v>1</v>
      </c>
      <c r="I48" s="6">
        <v>253</v>
      </c>
      <c r="J48" s="33">
        <v>24000</v>
      </c>
      <c r="K48" s="13">
        <v>3.548</v>
      </c>
      <c r="L48" s="13">
        <v>31.931999999999999</v>
      </c>
      <c r="M48" s="6">
        <v>1</v>
      </c>
      <c r="N48" s="13">
        <v>0</v>
      </c>
      <c r="O48" s="13">
        <v>1</v>
      </c>
      <c r="P48" s="6">
        <v>0</v>
      </c>
      <c r="Q48" s="13">
        <v>210</v>
      </c>
      <c r="R48" s="14">
        <v>460</v>
      </c>
      <c r="S48">
        <v>6</v>
      </c>
      <c r="T48">
        <v>2</v>
      </c>
      <c r="U48">
        <v>3</v>
      </c>
      <c r="V48">
        <v>0</v>
      </c>
      <c r="W48">
        <v>1</v>
      </c>
      <c r="X48">
        <v>2</v>
      </c>
      <c r="Y48">
        <v>1</v>
      </c>
      <c r="Z48">
        <v>3</v>
      </c>
      <c r="AA48">
        <v>0</v>
      </c>
      <c r="AB48">
        <v>0</v>
      </c>
      <c r="AC48">
        <v>1</v>
      </c>
      <c r="AD48">
        <v>3</v>
      </c>
      <c r="AE48">
        <v>2</v>
      </c>
      <c r="AF48">
        <v>0</v>
      </c>
      <c r="AG48">
        <v>0</v>
      </c>
      <c r="AH48" s="19">
        <v>0</v>
      </c>
      <c r="AI48" s="19">
        <v>0</v>
      </c>
      <c r="AJ48" s="19">
        <v>0</v>
      </c>
      <c r="AK48" s="19">
        <v>0</v>
      </c>
      <c r="AL48" s="15">
        <v>0</v>
      </c>
      <c r="AM48" s="19">
        <v>0</v>
      </c>
      <c r="AN48" s="15">
        <v>0</v>
      </c>
      <c r="AO48" s="19">
        <v>0</v>
      </c>
      <c r="AP48" s="16">
        <v>0</v>
      </c>
      <c r="AQ48" s="19">
        <v>0</v>
      </c>
      <c r="AR48" s="15">
        <v>0</v>
      </c>
      <c r="AS48" s="19">
        <v>1</v>
      </c>
      <c r="AT48" s="19">
        <v>0</v>
      </c>
      <c r="AU48" s="19">
        <v>1</v>
      </c>
      <c r="AV48" s="15">
        <v>0</v>
      </c>
      <c r="AW48" s="19">
        <v>0</v>
      </c>
      <c r="AX48" s="19">
        <v>0</v>
      </c>
      <c r="AY48" s="15">
        <v>0</v>
      </c>
      <c r="AZ48" s="15">
        <v>0</v>
      </c>
      <c r="BA48" s="15">
        <v>0</v>
      </c>
      <c r="BB48" s="19">
        <v>0</v>
      </c>
      <c r="BC48" s="15">
        <v>0</v>
      </c>
      <c r="BD48" s="19">
        <v>0</v>
      </c>
      <c r="BE48" s="19">
        <v>0</v>
      </c>
      <c r="BF48" s="19">
        <v>1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9">
        <v>0</v>
      </c>
      <c r="BM48" s="16">
        <v>0</v>
      </c>
      <c r="BN48" s="19">
        <v>0</v>
      </c>
      <c r="BO48" s="19">
        <v>0</v>
      </c>
      <c r="BP48" s="19">
        <v>0</v>
      </c>
      <c r="BQ48" s="19">
        <v>0</v>
      </c>
      <c r="BR48" s="16">
        <v>0</v>
      </c>
      <c r="BS48" s="19">
        <v>0</v>
      </c>
      <c r="BT48" s="19">
        <v>0</v>
      </c>
      <c r="BU48" s="19">
        <v>0</v>
      </c>
      <c r="BV48" s="16">
        <v>0</v>
      </c>
      <c r="BW48" s="19">
        <v>0</v>
      </c>
      <c r="BX48" s="19">
        <v>0</v>
      </c>
      <c r="BY48" s="19">
        <v>1</v>
      </c>
      <c r="BZ48" s="19">
        <v>0</v>
      </c>
      <c r="CA48" s="19">
        <v>0</v>
      </c>
      <c r="CB48" s="16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6">
        <v>0</v>
      </c>
      <c r="CI48" s="19">
        <v>0</v>
      </c>
      <c r="CJ48" s="19">
        <v>0</v>
      </c>
      <c r="CK48" s="19">
        <v>1</v>
      </c>
      <c r="CL48" s="16">
        <v>0</v>
      </c>
      <c r="CM48" s="16">
        <v>0</v>
      </c>
      <c r="CN48" s="19">
        <v>0</v>
      </c>
      <c r="CO48" s="16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7">
        <v>0</v>
      </c>
      <c r="CX48" s="17">
        <v>0</v>
      </c>
      <c r="CY48" s="19">
        <v>0</v>
      </c>
      <c r="CZ48" s="19">
        <v>0</v>
      </c>
      <c r="DA48" s="19">
        <v>1</v>
      </c>
      <c r="DB48" s="19">
        <v>0</v>
      </c>
      <c r="DC48" s="16">
        <v>0</v>
      </c>
    </row>
    <row r="49" spans="1:107" x14ac:dyDescent="0.25">
      <c r="A49" t="s">
        <v>140</v>
      </c>
      <c r="B49" s="6" t="s">
        <v>91</v>
      </c>
      <c r="C49" s="18">
        <v>25</v>
      </c>
      <c r="D49" s="6">
        <v>26</v>
      </c>
      <c r="E49" s="6" t="s">
        <v>92</v>
      </c>
      <c r="F49" s="6">
        <v>2010</v>
      </c>
      <c r="G49" s="12" t="s">
        <v>93</v>
      </c>
      <c r="H49" s="6">
        <v>4</v>
      </c>
      <c r="I49" s="6">
        <v>214</v>
      </c>
      <c r="J49" s="33">
        <v>24000</v>
      </c>
      <c r="K49" s="13">
        <v>0</v>
      </c>
      <c r="L49" s="13">
        <v>35.6</v>
      </c>
      <c r="M49" s="6">
        <v>1</v>
      </c>
      <c r="N49" s="13">
        <v>0</v>
      </c>
      <c r="O49" s="13">
        <v>1</v>
      </c>
      <c r="P49" s="6">
        <v>0</v>
      </c>
      <c r="Q49" s="13">
        <v>1350</v>
      </c>
      <c r="R49" s="14">
        <v>1000</v>
      </c>
      <c r="S49">
        <v>2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 s="19">
        <v>0</v>
      </c>
      <c r="AI49" s="19">
        <v>0</v>
      </c>
      <c r="AJ49" s="19">
        <v>0</v>
      </c>
      <c r="AK49" s="19">
        <v>0</v>
      </c>
      <c r="AL49" s="15">
        <v>0</v>
      </c>
      <c r="AM49" s="19">
        <v>0</v>
      </c>
      <c r="AN49" s="15">
        <v>0</v>
      </c>
      <c r="AO49" s="19">
        <v>0</v>
      </c>
      <c r="AP49" s="16">
        <v>0</v>
      </c>
      <c r="AQ49" s="19">
        <v>0</v>
      </c>
      <c r="AR49" s="15">
        <v>0</v>
      </c>
      <c r="AS49" s="19">
        <v>0</v>
      </c>
      <c r="AT49" s="19">
        <v>0</v>
      </c>
      <c r="AU49" s="19">
        <v>0</v>
      </c>
      <c r="AV49" s="15">
        <v>0</v>
      </c>
      <c r="AW49" s="19">
        <v>0</v>
      </c>
      <c r="AX49" s="19">
        <v>0</v>
      </c>
      <c r="AY49" s="15">
        <v>0</v>
      </c>
      <c r="AZ49" s="15">
        <v>0</v>
      </c>
      <c r="BA49" s="15">
        <v>0</v>
      </c>
      <c r="BB49" s="19">
        <v>0</v>
      </c>
      <c r="BC49" s="15">
        <v>0</v>
      </c>
      <c r="BD49" s="19">
        <v>0</v>
      </c>
      <c r="BE49" s="19">
        <v>0</v>
      </c>
      <c r="BF49" s="19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9">
        <v>0</v>
      </c>
      <c r="BM49" s="16">
        <v>0</v>
      </c>
      <c r="BN49" s="19">
        <v>0</v>
      </c>
      <c r="BO49" s="19">
        <v>1</v>
      </c>
      <c r="BP49" s="19">
        <v>0</v>
      </c>
      <c r="BQ49" s="19">
        <v>0</v>
      </c>
      <c r="BR49" s="16">
        <v>0</v>
      </c>
      <c r="BS49" s="19">
        <v>0</v>
      </c>
      <c r="BT49" s="19">
        <v>0</v>
      </c>
      <c r="BU49" s="19">
        <v>0</v>
      </c>
      <c r="BV49" s="16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6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6">
        <v>0</v>
      </c>
      <c r="CI49" s="19">
        <v>0</v>
      </c>
      <c r="CJ49" s="19">
        <v>0</v>
      </c>
      <c r="CK49" s="19">
        <v>1</v>
      </c>
      <c r="CL49" s="16">
        <v>0</v>
      </c>
      <c r="CM49" s="16">
        <v>0</v>
      </c>
      <c r="CN49" s="19">
        <v>0</v>
      </c>
      <c r="CO49" s="16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7">
        <v>0</v>
      </c>
      <c r="CX49" s="17">
        <v>0</v>
      </c>
      <c r="CY49" s="19">
        <v>0</v>
      </c>
      <c r="CZ49" s="19">
        <v>0</v>
      </c>
      <c r="DA49" s="19">
        <v>0</v>
      </c>
      <c r="DB49" s="19">
        <v>0</v>
      </c>
      <c r="DC49" s="16">
        <v>0</v>
      </c>
    </row>
    <row r="50" spans="1:107" x14ac:dyDescent="0.25">
      <c r="A50" t="s">
        <v>141</v>
      </c>
      <c r="B50" s="6" t="s">
        <v>96</v>
      </c>
      <c r="C50" s="18">
        <v>125</v>
      </c>
      <c r="D50" s="6">
        <v>113</v>
      </c>
      <c r="E50" s="6" t="s">
        <v>92</v>
      </c>
      <c r="F50" s="6">
        <v>2010</v>
      </c>
      <c r="G50" s="12" t="s">
        <v>93</v>
      </c>
      <c r="H50" s="6">
        <v>3</v>
      </c>
      <c r="I50" s="6">
        <v>214</v>
      </c>
      <c r="J50" s="33">
        <v>24000</v>
      </c>
      <c r="K50" s="13">
        <v>0</v>
      </c>
      <c r="L50" s="13">
        <v>48.96</v>
      </c>
      <c r="M50" s="6">
        <v>1</v>
      </c>
      <c r="N50" s="13">
        <v>0</v>
      </c>
      <c r="O50" s="13">
        <v>1</v>
      </c>
      <c r="P50" s="6">
        <v>0</v>
      </c>
      <c r="Q50" s="13">
        <v>1420</v>
      </c>
      <c r="R50" s="14">
        <v>910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 s="19">
        <v>0</v>
      </c>
      <c r="AI50" s="19">
        <v>0</v>
      </c>
      <c r="AJ50" s="19">
        <v>0</v>
      </c>
      <c r="AK50" s="19">
        <v>0</v>
      </c>
      <c r="AL50" s="15">
        <v>0</v>
      </c>
      <c r="AM50" s="19">
        <v>0</v>
      </c>
      <c r="AN50" s="15">
        <v>0</v>
      </c>
      <c r="AO50" s="19">
        <v>0</v>
      </c>
      <c r="AP50" s="16">
        <v>0</v>
      </c>
      <c r="AQ50" s="19">
        <v>0</v>
      </c>
      <c r="AR50" s="15">
        <v>0</v>
      </c>
      <c r="AS50" s="19">
        <v>0</v>
      </c>
      <c r="AT50" s="19">
        <v>0</v>
      </c>
      <c r="AU50" s="19">
        <v>0</v>
      </c>
      <c r="AV50" s="15">
        <v>0</v>
      </c>
      <c r="AW50" s="19">
        <v>0</v>
      </c>
      <c r="AX50" s="19">
        <v>0</v>
      </c>
      <c r="AY50" s="15">
        <v>0</v>
      </c>
      <c r="AZ50" s="15">
        <v>0</v>
      </c>
      <c r="BA50" s="15">
        <v>0</v>
      </c>
      <c r="BB50" s="19">
        <v>0</v>
      </c>
      <c r="BC50" s="15">
        <v>0</v>
      </c>
      <c r="BD50" s="19">
        <v>0</v>
      </c>
      <c r="BE50" s="19">
        <v>0</v>
      </c>
      <c r="BF50" s="19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9">
        <v>0</v>
      </c>
      <c r="BM50" s="16">
        <v>0</v>
      </c>
      <c r="BN50" s="19">
        <v>0</v>
      </c>
      <c r="BO50" s="19">
        <v>0</v>
      </c>
      <c r="BP50" s="19">
        <v>0</v>
      </c>
      <c r="BQ50" s="19">
        <v>0</v>
      </c>
      <c r="BR50" s="16">
        <v>0</v>
      </c>
      <c r="BS50" s="19">
        <v>0</v>
      </c>
      <c r="BT50" s="19">
        <v>0</v>
      </c>
      <c r="BU50" s="19">
        <v>0</v>
      </c>
      <c r="BV50" s="16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6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6">
        <v>0</v>
      </c>
      <c r="CI50" s="19">
        <v>0</v>
      </c>
      <c r="CJ50" s="19">
        <v>0</v>
      </c>
      <c r="CK50" s="19">
        <v>0</v>
      </c>
      <c r="CL50" s="16">
        <v>0</v>
      </c>
      <c r="CM50" s="16">
        <v>0</v>
      </c>
      <c r="CN50" s="19">
        <v>0</v>
      </c>
      <c r="CO50" s="16">
        <v>0</v>
      </c>
      <c r="CP50" s="19">
        <v>1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7">
        <v>0</v>
      </c>
      <c r="CX50" s="17">
        <v>0</v>
      </c>
      <c r="CY50" s="19">
        <v>0</v>
      </c>
      <c r="CZ50" s="19">
        <v>0</v>
      </c>
      <c r="DA50" s="19">
        <v>0</v>
      </c>
      <c r="DB50" s="19">
        <v>0</v>
      </c>
      <c r="DC50" s="16">
        <v>0</v>
      </c>
    </row>
    <row r="51" spans="1:107" x14ac:dyDescent="0.25">
      <c r="A51" t="s">
        <v>142</v>
      </c>
      <c r="B51" s="6" t="s">
        <v>94</v>
      </c>
      <c r="C51" s="18">
        <v>500</v>
      </c>
      <c r="D51" s="6">
        <v>486</v>
      </c>
      <c r="E51" s="6" t="s">
        <v>92</v>
      </c>
      <c r="F51" s="6">
        <v>2010</v>
      </c>
      <c r="G51" s="12" t="s">
        <v>93</v>
      </c>
      <c r="H51" s="6">
        <v>2</v>
      </c>
      <c r="I51" s="6">
        <v>214</v>
      </c>
      <c r="J51" s="33">
        <v>24000</v>
      </c>
      <c r="K51" s="13">
        <v>0</v>
      </c>
      <c r="L51" s="13">
        <v>41</v>
      </c>
      <c r="M51" s="6">
        <v>1</v>
      </c>
      <c r="N51" s="13">
        <v>0</v>
      </c>
      <c r="O51" s="13">
        <v>1</v>
      </c>
      <c r="P51" s="6">
        <v>0</v>
      </c>
      <c r="Q51" s="13">
        <v>1500</v>
      </c>
      <c r="R51" s="14">
        <v>570</v>
      </c>
      <c r="S51">
        <v>3</v>
      </c>
      <c r="T51">
        <v>1</v>
      </c>
      <c r="U51">
        <v>2</v>
      </c>
      <c r="V51">
        <v>0</v>
      </c>
      <c r="W51">
        <v>0</v>
      </c>
      <c r="X51">
        <v>1</v>
      </c>
      <c r="Y51">
        <v>2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0</v>
      </c>
      <c r="AG51">
        <v>0</v>
      </c>
      <c r="AH51" s="19">
        <v>0</v>
      </c>
      <c r="AI51" s="19">
        <v>0</v>
      </c>
      <c r="AJ51" s="19">
        <v>0</v>
      </c>
      <c r="AK51" s="19">
        <v>0</v>
      </c>
      <c r="AL51" s="15">
        <v>0</v>
      </c>
      <c r="AM51" s="19">
        <v>0</v>
      </c>
      <c r="AN51" s="15">
        <v>0</v>
      </c>
      <c r="AO51" s="19">
        <v>0</v>
      </c>
      <c r="AP51" s="16">
        <v>0</v>
      </c>
      <c r="AQ51" s="19">
        <v>0</v>
      </c>
      <c r="AR51" s="15">
        <v>0</v>
      </c>
      <c r="AS51" s="19">
        <v>0</v>
      </c>
      <c r="AT51" s="19">
        <v>0</v>
      </c>
      <c r="AU51" s="19">
        <v>0</v>
      </c>
      <c r="AV51" s="15">
        <v>0</v>
      </c>
      <c r="AW51" s="19">
        <v>0</v>
      </c>
      <c r="AX51" s="19">
        <v>0</v>
      </c>
      <c r="AY51" s="15">
        <v>0</v>
      </c>
      <c r="AZ51" s="15">
        <v>0</v>
      </c>
      <c r="BA51" s="15">
        <v>0</v>
      </c>
      <c r="BB51" s="19">
        <v>0</v>
      </c>
      <c r="BC51" s="15">
        <v>0</v>
      </c>
      <c r="BD51" s="19">
        <v>0</v>
      </c>
      <c r="BE51" s="19">
        <v>0</v>
      </c>
      <c r="BF51" s="19">
        <v>1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9">
        <v>0</v>
      </c>
      <c r="BM51" s="16">
        <v>0</v>
      </c>
      <c r="BN51" s="19">
        <v>0</v>
      </c>
      <c r="BO51" s="19">
        <v>1</v>
      </c>
      <c r="BP51" s="19">
        <v>0</v>
      </c>
      <c r="BQ51" s="19">
        <v>0</v>
      </c>
      <c r="BR51" s="16">
        <v>0</v>
      </c>
      <c r="BS51" s="19">
        <v>0</v>
      </c>
      <c r="BT51" s="19">
        <v>0</v>
      </c>
      <c r="BU51" s="19">
        <v>0</v>
      </c>
      <c r="BV51" s="16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6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6">
        <v>0</v>
      </c>
      <c r="CI51" s="19">
        <v>0</v>
      </c>
      <c r="CJ51" s="19">
        <v>0</v>
      </c>
      <c r="CK51" s="19">
        <v>1</v>
      </c>
      <c r="CL51" s="16">
        <v>0</v>
      </c>
      <c r="CM51" s="16">
        <v>0</v>
      </c>
      <c r="CN51" s="19">
        <v>0</v>
      </c>
      <c r="CO51" s="16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7">
        <v>0</v>
      </c>
      <c r="CX51" s="17">
        <v>0</v>
      </c>
      <c r="CY51" s="19">
        <v>0</v>
      </c>
      <c r="CZ51" s="19">
        <v>0</v>
      </c>
      <c r="DA51" s="19">
        <v>0</v>
      </c>
      <c r="DB51" s="19">
        <v>0</v>
      </c>
      <c r="DC51" s="16">
        <v>0</v>
      </c>
    </row>
    <row r="52" spans="1:107" x14ac:dyDescent="0.25">
      <c r="A52" t="s">
        <v>143</v>
      </c>
      <c r="B52" s="6" t="s">
        <v>99</v>
      </c>
      <c r="C52" s="18">
        <v>1000</v>
      </c>
      <c r="D52" s="6">
        <v>1155</v>
      </c>
      <c r="E52" s="6" t="s">
        <v>92</v>
      </c>
      <c r="F52" s="6">
        <v>2010</v>
      </c>
      <c r="G52" s="12" t="s">
        <v>93</v>
      </c>
      <c r="H52" s="6">
        <v>1</v>
      </c>
      <c r="I52" s="6">
        <v>218.5</v>
      </c>
      <c r="J52" s="33">
        <v>24000</v>
      </c>
      <c r="K52" s="13">
        <v>0</v>
      </c>
      <c r="L52" s="13">
        <v>23</v>
      </c>
      <c r="M52" s="6">
        <v>1</v>
      </c>
      <c r="N52" s="13">
        <v>0</v>
      </c>
      <c r="O52" s="13">
        <v>1</v>
      </c>
      <c r="P52" s="6">
        <v>1</v>
      </c>
      <c r="Q52" s="13">
        <v>1030</v>
      </c>
      <c r="R52" s="14">
        <v>200</v>
      </c>
      <c r="S52">
        <v>7</v>
      </c>
      <c r="T52">
        <v>3</v>
      </c>
      <c r="U52">
        <v>4</v>
      </c>
      <c r="V52">
        <v>0</v>
      </c>
      <c r="W52">
        <v>0</v>
      </c>
      <c r="X52">
        <v>1</v>
      </c>
      <c r="Y52">
        <v>5</v>
      </c>
      <c r="Z52">
        <v>0</v>
      </c>
      <c r="AA52">
        <v>1</v>
      </c>
      <c r="AB52">
        <v>0</v>
      </c>
      <c r="AC52">
        <v>5</v>
      </c>
      <c r="AD52">
        <v>1</v>
      </c>
      <c r="AE52">
        <v>1</v>
      </c>
      <c r="AF52">
        <v>0</v>
      </c>
      <c r="AG52">
        <v>1</v>
      </c>
      <c r="AH52" s="19">
        <v>0</v>
      </c>
      <c r="AI52" s="19">
        <v>0</v>
      </c>
      <c r="AJ52" s="19">
        <v>0</v>
      </c>
      <c r="AK52" s="19">
        <v>0</v>
      </c>
      <c r="AL52" s="15">
        <v>0</v>
      </c>
      <c r="AM52" s="19">
        <v>0</v>
      </c>
      <c r="AN52" s="15">
        <v>0</v>
      </c>
      <c r="AO52" s="19">
        <v>0</v>
      </c>
      <c r="AP52" s="16">
        <v>0</v>
      </c>
      <c r="AQ52" s="19">
        <v>0</v>
      </c>
      <c r="AR52" s="15">
        <v>0</v>
      </c>
      <c r="AS52" s="19">
        <v>0</v>
      </c>
      <c r="AT52" s="19">
        <v>0</v>
      </c>
      <c r="AU52" s="19">
        <v>0</v>
      </c>
      <c r="AV52" s="15">
        <v>0</v>
      </c>
      <c r="AW52" s="19">
        <v>0</v>
      </c>
      <c r="AX52" s="19">
        <v>0</v>
      </c>
      <c r="AY52" s="15">
        <v>0</v>
      </c>
      <c r="AZ52" s="15">
        <v>0</v>
      </c>
      <c r="BA52" s="15">
        <v>0</v>
      </c>
      <c r="BB52" s="19">
        <v>0</v>
      </c>
      <c r="BC52" s="15">
        <v>0</v>
      </c>
      <c r="BD52" s="19">
        <v>0</v>
      </c>
      <c r="BE52" s="19">
        <v>0</v>
      </c>
      <c r="BF52" s="19">
        <v>1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9">
        <v>0</v>
      </c>
      <c r="BM52" s="16">
        <v>0</v>
      </c>
      <c r="BN52" s="19">
        <v>0</v>
      </c>
      <c r="BO52" s="19">
        <v>0</v>
      </c>
      <c r="BP52" s="19">
        <v>1</v>
      </c>
      <c r="BQ52" s="19">
        <v>1</v>
      </c>
      <c r="BR52" s="16">
        <v>0</v>
      </c>
      <c r="BS52" s="19">
        <v>0</v>
      </c>
      <c r="BT52" s="19">
        <v>0</v>
      </c>
      <c r="BU52" s="19">
        <v>0</v>
      </c>
      <c r="BV52" s="16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6">
        <v>0</v>
      </c>
      <c r="CC52" s="19">
        <v>0</v>
      </c>
      <c r="CD52" s="19">
        <v>1</v>
      </c>
      <c r="CE52" s="19">
        <v>0</v>
      </c>
      <c r="CF52" s="19">
        <v>0</v>
      </c>
      <c r="CG52" s="19">
        <v>0</v>
      </c>
      <c r="CH52" s="16">
        <v>0</v>
      </c>
      <c r="CI52" s="19">
        <v>0</v>
      </c>
      <c r="CJ52" s="19">
        <v>0</v>
      </c>
      <c r="CK52" s="19">
        <v>1</v>
      </c>
      <c r="CL52" s="16">
        <v>0</v>
      </c>
      <c r="CM52" s="16">
        <v>0</v>
      </c>
      <c r="CN52" s="19">
        <v>0</v>
      </c>
      <c r="CO52" s="16">
        <v>0</v>
      </c>
      <c r="CP52" s="19">
        <v>0</v>
      </c>
      <c r="CQ52" s="19">
        <v>1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7">
        <v>0</v>
      </c>
      <c r="CX52" s="17">
        <v>0</v>
      </c>
      <c r="CY52" s="19">
        <v>0</v>
      </c>
      <c r="CZ52" s="19">
        <v>0</v>
      </c>
      <c r="DA52" s="19">
        <v>0</v>
      </c>
      <c r="DB52" s="19">
        <v>0</v>
      </c>
      <c r="DC52" s="16">
        <v>0</v>
      </c>
    </row>
    <row r="53" spans="1:107" x14ac:dyDescent="0.25">
      <c r="A53" t="s">
        <v>144</v>
      </c>
      <c r="B53" s="6" t="s">
        <v>91</v>
      </c>
      <c r="C53" s="18">
        <v>25</v>
      </c>
      <c r="D53" s="6">
        <v>25</v>
      </c>
      <c r="E53" s="6" t="s">
        <v>92</v>
      </c>
      <c r="F53" s="6">
        <v>2010</v>
      </c>
      <c r="G53" s="12" t="s">
        <v>93</v>
      </c>
      <c r="H53" s="6">
        <v>4</v>
      </c>
      <c r="I53" s="6">
        <v>210</v>
      </c>
      <c r="J53" s="33">
        <v>36000</v>
      </c>
      <c r="K53" s="13">
        <v>3.24</v>
      </c>
      <c r="L53" s="13">
        <v>29.16</v>
      </c>
      <c r="M53" s="6">
        <v>1</v>
      </c>
      <c r="N53" s="13">
        <v>0</v>
      </c>
      <c r="O53" s="13">
        <v>1</v>
      </c>
      <c r="P53" s="6">
        <v>0</v>
      </c>
      <c r="Q53" s="13">
        <v>1480</v>
      </c>
      <c r="R53" s="14">
        <v>120</v>
      </c>
      <c r="S53">
        <v>4</v>
      </c>
      <c r="T53">
        <v>1</v>
      </c>
      <c r="U53">
        <v>3</v>
      </c>
      <c r="V53">
        <v>0</v>
      </c>
      <c r="W53">
        <v>0</v>
      </c>
      <c r="X53">
        <v>0</v>
      </c>
      <c r="Y53">
        <v>2</v>
      </c>
      <c r="Z53">
        <v>1</v>
      </c>
      <c r="AA53">
        <v>1</v>
      </c>
      <c r="AB53">
        <v>0</v>
      </c>
      <c r="AC53">
        <v>3</v>
      </c>
      <c r="AD53">
        <v>1</v>
      </c>
      <c r="AE53">
        <v>0</v>
      </c>
      <c r="AF53">
        <v>0</v>
      </c>
      <c r="AG53">
        <v>1</v>
      </c>
      <c r="AH53" s="19">
        <v>0</v>
      </c>
      <c r="AI53" s="19">
        <v>0</v>
      </c>
      <c r="AJ53" s="19">
        <v>0</v>
      </c>
      <c r="AK53" s="19">
        <v>0</v>
      </c>
      <c r="AL53" s="15">
        <v>0</v>
      </c>
      <c r="AM53" s="19">
        <v>0</v>
      </c>
      <c r="AN53" s="15">
        <v>0</v>
      </c>
      <c r="AO53" s="19">
        <v>0</v>
      </c>
      <c r="AP53" s="16">
        <v>0</v>
      </c>
      <c r="AQ53" s="19">
        <v>0</v>
      </c>
      <c r="AR53" s="15">
        <v>0</v>
      </c>
      <c r="AS53" s="19">
        <v>0</v>
      </c>
      <c r="AT53" s="19">
        <v>0</v>
      </c>
      <c r="AU53" s="19">
        <v>0</v>
      </c>
      <c r="AV53" s="15">
        <v>0</v>
      </c>
      <c r="AW53" s="19">
        <v>0</v>
      </c>
      <c r="AX53" s="19">
        <v>0</v>
      </c>
      <c r="AY53" s="15">
        <v>0</v>
      </c>
      <c r="AZ53" s="15">
        <v>0</v>
      </c>
      <c r="BA53" s="15">
        <v>0</v>
      </c>
      <c r="BB53" s="19">
        <v>0</v>
      </c>
      <c r="BC53" s="15">
        <v>0</v>
      </c>
      <c r="BD53" s="19">
        <v>0</v>
      </c>
      <c r="BE53" s="19">
        <v>0</v>
      </c>
      <c r="BF53" s="19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9">
        <v>0</v>
      </c>
      <c r="BM53" s="16">
        <v>0</v>
      </c>
      <c r="BN53" s="19">
        <v>0</v>
      </c>
      <c r="BO53" s="19">
        <v>1</v>
      </c>
      <c r="BP53" s="19">
        <v>0</v>
      </c>
      <c r="BQ53" s="19">
        <v>0</v>
      </c>
      <c r="BR53" s="16">
        <v>0</v>
      </c>
      <c r="BS53" s="19">
        <v>0</v>
      </c>
      <c r="BT53" s="19">
        <v>0</v>
      </c>
      <c r="BU53" s="19">
        <v>0</v>
      </c>
      <c r="BV53" s="16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6">
        <v>0</v>
      </c>
      <c r="CC53" s="19">
        <v>0</v>
      </c>
      <c r="CD53" s="19">
        <v>1</v>
      </c>
      <c r="CE53" s="19">
        <v>0</v>
      </c>
      <c r="CF53" s="19">
        <v>0</v>
      </c>
      <c r="CG53" s="19">
        <v>0</v>
      </c>
      <c r="CH53" s="16">
        <v>0</v>
      </c>
      <c r="CI53" s="19">
        <v>0</v>
      </c>
      <c r="CJ53" s="19">
        <v>0</v>
      </c>
      <c r="CK53" s="19">
        <v>0</v>
      </c>
      <c r="CL53" s="16">
        <v>0</v>
      </c>
      <c r="CM53" s="16">
        <v>0</v>
      </c>
      <c r="CN53" s="19">
        <v>0</v>
      </c>
      <c r="CO53" s="16">
        <v>0</v>
      </c>
      <c r="CP53" s="19">
        <v>1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7">
        <v>0</v>
      </c>
      <c r="CX53" s="17">
        <v>0</v>
      </c>
      <c r="CY53" s="19">
        <v>0</v>
      </c>
      <c r="CZ53" s="19">
        <v>0</v>
      </c>
      <c r="DA53" s="19">
        <v>1</v>
      </c>
      <c r="DB53" s="19">
        <v>0</v>
      </c>
      <c r="DC53" s="16">
        <v>0</v>
      </c>
    </row>
    <row r="54" spans="1:107" x14ac:dyDescent="0.25">
      <c r="A54" t="s">
        <v>145</v>
      </c>
      <c r="B54" s="6" t="s">
        <v>96</v>
      </c>
      <c r="C54" s="18">
        <v>125</v>
      </c>
      <c r="D54" s="6">
        <v>104</v>
      </c>
      <c r="E54" s="6" t="s">
        <v>92</v>
      </c>
      <c r="F54" s="6">
        <v>2010</v>
      </c>
      <c r="G54" s="12" t="s">
        <v>93</v>
      </c>
      <c r="H54" s="6">
        <v>3</v>
      </c>
      <c r="I54" s="6">
        <v>211</v>
      </c>
      <c r="J54" s="33">
        <v>36000</v>
      </c>
      <c r="K54" s="13">
        <v>0</v>
      </c>
      <c r="L54" s="13">
        <v>39.799999999999997</v>
      </c>
      <c r="M54" s="6">
        <v>1</v>
      </c>
      <c r="N54" s="13">
        <v>0</v>
      </c>
      <c r="O54" s="13">
        <v>1</v>
      </c>
      <c r="P54" s="6">
        <v>0</v>
      </c>
      <c r="Q54" s="13">
        <v>1470</v>
      </c>
      <c r="R54" s="14">
        <v>250</v>
      </c>
      <c r="S54">
        <v>5</v>
      </c>
      <c r="T54">
        <v>3</v>
      </c>
      <c r="U54">
        <v>2</v>
      </c>
      <c r="V54">
        <v>0</v>
      </c>
      <c r="W54">
        <v>0</v>
      </c>
      <c r="X54">
        <v>2</v>
      </c>
      <c r="Y54">
        <v>3</v>
      </c>
      <c r="Z54">
        <v>0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0</v>
      </c>
      <c r="AG54">
        <v>2</v>
      </c>
      <c r="AH54" s="19">
        <v>1</v>
      </c>
      <c r="AI54" s="19">
        <v>0</v>
      </c>
      <c r="AJ54" s="19">
        <v>0</v>
      </c>
      <c r="AK54" s="19">
        <v>0</v>
      </c>
      <c r="AL54" s="15">
        <v>0</v>
      </c>
      <c r="AM54" s="19">
        <v>0</v>
      </c>
      <c r="AN54" s="15">
        <v>0</v>
      </c>
      <c r="AO54" s="19">
        <v>0</v>
      </c>
      <c r="AP54" s="16">
        <v>0</v>
      </c>
      <c r="AQ54" s="19">
        <v>0</v>
      </c>
      <c r="AR54" s="15">
        <v>0</v>
      </c>
      <c r="AS54" s="19">
        <v>0</v>
      </c>
      <c r="AT54" s="19">
        <v>0</v>
      </c>
      <c r="AU54" s="19">
        <v>0</v>
      </c>
      <c r="AV54" s="15">
        <v>0</v>
      </c>
      <c r="AW54" s="19">
        <v>0</v>
      </c>
      <c r="AX54" s="19">
        <v>0</v>
      </c>
      <c r="AY54" s="15">
        <v>0</v>
      </c>
      <c r="AZ54" s="15">
        <v>0</v>
      </c>
      <c r="BA54" s="15">
        <v>0</v>
      </c>
      <c r="BB54" s="19">
        <v>0</v>
      </c>
      <c r="BC54" s="15">
        <v>0</v>
      </c>
      <c r="BD54" s="19">
        <v>0</v>
      </c>
      <c r="BE54" s="19">
        <v>0</v>
      </c>
      <c r="BF54" s="19">
        <v>1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9">
        <v>0</v>
      </c>
      <c r="BM54" s="16">
        <v>0</v>
      </c>
      <c r="BN54" s="19">
        <v>0</v>
      </c>
      <c r="BO54" s="19">
        <v>0</v>
      </c>
      <c r="BP54" s="19">
        <v>0</v>
      </c>
      <c r="BQ54" s="19">
        <v>0</v>
      </c>
      <c r="BR54" s="16">
        <v>0</v>
      </c>
      <c r="BS54" s="19">
        <v>0</v>
      </c>
      <c r="BT54" s="19">
        <v>0</v>
      </c>
      <c r="BU54" s="19">
        <v>0</v>
      </c>
      <c r="BV54" s="16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6">
        <v>0</v>
      </c>
      <c r="CC54" s="19">
        <v>0</v>
      </c>
      <c r="CD54" s="19">
        <v>1</v>
      </c>
      <c r="CE54" s="19">
        <v>0</v>
      </c>
      <c r="CF54" s="19">
        <v>0</v>
      </c>
      <c r="CG54" s="19">
        <v>0</v>
      </c>
      <c r="CH54" s="16">
        <v>0</v>
      </c>
      <c r="CI54" s="19">
        <v>0</v>
      </c>
      <c r="CJ54" s="19">
        <v>0</v>
      </c>
      <c r="CK54" s="19">
        <v>1</v>
      </c>
      <c r="CL54" s="16">
        <v>0</v>
      </c>
      <c r="CM54" s="16">
        <v>0</v>
      </c>
      <c r="CN54" s="19">
        <v>0</v>
      </c>
      <c r="CO54" s="16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1</v>
      </c>
      <c r="CW54" s="17">
        <v>0</v>
      </c>
      <c r="CX54" s="17">
        <v>0</v>
      </c>
      <c r="CY54" s="19">
        <v>0</v>
      </c>
      <c r="CZ54" s="19">
        <v>0</v>
      </c>
      <c r="DA54" s="19">
        <v>0</v>
      </c>
      <c r="DB54" s="19">
        <v>0</v>
      </c>
      <c r="DC54" s="16">
        <v>0</v>
      </c>
    </row>
    <row r="55" spans="1:107" x14ac:dyDescent="0.25">
      <c r="A55" t="s">
        <v>146</v>
      </c>
      <c r="B55" s="6" t="s">
        <v>94</v>
      </c>
      <c r="C55" s="18">
        <v>500</v>
      </c>
      <c r="D55" s="6">
        <v>485</v>
      </c>
      <c r="E55" s="6" t="s">
        <v>92</v>
      </c>
      <c r="F55" s="6">
        <v>2010</v>
      </c>
      <c r="G55" s="12" t="s">
        <v>93</v>
      </c>
      <c r="H55" s="6">
        <v>2</v>
      </c>
      <c r="I55" s="6">
        <v>213</v>
      </c>
      <c r="J55" s="33">
        <v>36000</v>
      </c>
      <c r="K55" s="13">
        <v>0</v>
      </c>
      <c r="L55" s="13">
        <v>30.76</v>
      </c>
      <c r="M55" s="6">
        <v>1</v>
      </c>
      <c r="N55" s="13">
        <v>0</v>
      </c>
      <c r="O55" s="13">
        <v>1</v>
      </c>
      <c r="P55" s="6">
        <v>0</v>
      </c>
      <c r="Q55" s="13">
        <v>1310</v>
      </c>
      <c r="R55" s="14">
        <v>640</v>
      </c>
      <c r="S55">
        <v>4</v>
      </c>
      <c r="T55">
        <v>2</v>
      </c>
      <c r="U55">
        <v>2</v>
      </c>
      <c r="V55">
        <v>0</v>
      </c>
      <c r="W55">
        <v>0</v>
      </c>
      <c r="X55">
        <v>1</v>
      </c>
      <c r="Y55">
        <v>3</v>
      </c>
      <c r="Z55">
        <v>0</v>
      </c>
      <c r="AA55">
        <v>0</v>
      </c>
      <c r="AB55">
        <v>0</v>
      </c>
      <c r="AC55">
        <v>3</v>
      </c>
      <c r="AD55">
        <v>1</v>
      </c>
      <c r="AE55">
        <v>0</v>
      </c>
      <c r="AF55">
        <v>0</v>
      </c>
      <c r="AG55">
        <v>1</v>
      </c>
      <c r="AH55" s="19">
        <v>0</v>
      </c>
      <c r="AI55" s="19">
        <v>0</v>
      </c>
      <c r="AJ55" s="19">
        <v>0</v>
      </c>
      <c r="AK55" s="19">
        <v>0</v>
      </c>
      <c r="AL55" s="15">
        <v>0</v>
      </c>
      <c r="AM55" s="19">
        <v>0</v>
      </c>
      <c r="AN55" s="15">
        <v>0</v>
      </c>
      <c r="AO55" s="19">
        <v>0</v>
      </c>
      <c r="AP55" s="16">
        <v>0</v>
      </c>
      <c r="AQ55" s="19">
        <v>0</v>
      </c>
      <c r="AR55" s="15">
        <v>0</v>
      </c>
      <c r="AS55" s="19">
        <v>0</v>
      </c>
      <c r="AT55" s="19">
        <v>0</v>
      </c>
      <c r="AU55" s="19">
        <v>0</v>
      </c>
      <c r="AV55" s="15">
        <v>0</v>
      </c>
      <c r="AW55" s="19">
        <v>0</v>
      </c>
      <c r="AX55" s="19">
        <v>0</v>
      </c>
      <c r="AY55" s="15">
        <v>0</v>
      </c>
      <c r="AZ55" s="15">
        <v>0</v>
      </c>
      <c r="BA55" s="15">
        <v>0</v>
      </c>
      <c r="BB55" s="19">
        <v>0</v>
      </c>
      <c r="BC55" s="15">
        <v>0</v>
      </c>
      <c r="BD55" s="19">
        <v>0</v>
      </c>
      <c r="BE55" s="19">
        <v>0</v>
      </c>
      <c r="BF55" s="19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9">
        <v>0</v>
      </c>
      <c r="BM55" s="16">
        <v>0</v>
      </c>
      <c r="BN55" s="19">
        <v>0</v>
      </c>
      <c r="BO55" s="19">
        <v>1</v>
      </c>
      <c r="BP55" s="19">
        <v>0</v>
      </c>
      <c r="BQ55" s="19">
        <v>1</v>
      </c>
      <c r="BR55" s="16">
        <v>0</v>
      </c>
      <c r="BS55" s="19">
        <v>0</v>
      </c>
      <c r="BT55" s="19">
        <v>0</v>
      </c>
      <c r="BU55" s="19">
        <v>0</v>
      </c>
      <c r="BV55" s="16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6">
        <v>0</v>
      </c>
      <c r="CC55" s="19">
        <v>0</v>
      </c>
      <c r="CD55" s="19">
        <v>1</v>
      </c>
      <c r="CE55" s="19">
        <v>0</v>
      </c>
      <c r="CF55" s="19">
        <v>0</v>
      </c>
      <c r="CG55" s="19">
        <v>0</v>
      </c>
      <c r="CH55" s="16">
        <v>0</v>
      </c>
      <c r="CI55" s="19">
        <v>0</v>
      </c>
      <c r="CJ55" s="19">
        <v>0</v>
      </c>
      <c r="CK55" s="19">
        <v>1</v>
      </c>
      <c r="CL55" s="16">
        <v>0</v>
      </c>
      <c r="CM55" s="16">
        <v>0</v>
      </c>
      <c r="CN55" s="19">
        <v>0</v>
      </c>
      <c r="CO55" s="16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  <c r="CU55" s="19">
        <v>0</v>
      </c>
      <c r="CV55" s="19">
        <v>0</v>
      </c>
      <c r="CW55" s="17">
        <v>0</v>
      </c>
      <c r="CX55" s="17">
        <v>0</v>
      </c>
      <c r="CY55" s="19">
        <v>0</v>
      </c>
      <c r="CZ55" s="19">
        <v>0</v>
      </c>
      <c r="DA55" s="19">
        <v>0</v>
      </c>
      <c r="DB55" s="19">
        <v>0</v>
      </c>
      <c r="DC55" s="16">
        <v>0</v>
      </c>
    </row>
    <row r="56" spans="1:107" x14ac:dyDescent="0.25">
      <c r="A56" t="s">
        <v>147</v>
      </c>
      <c r="B56" s="6" t="s">
        <v>99</v>
      </c>
      <c r="C56" s="18">
        <v>1000</v>
      </c>
      <c r="D56" s="6">
        <v>887</v>
      </c>
      <c r="E56" s="6" t="s">
        <v>92</v>
      </c>
      <c r="F56" s="6">
        <v>2010</v>
      </c>
      <c r="G56" s="12" t="s">
        <v>93</v>
      </c>
      <c r="H56" s="6">
        <v>1</v>
      </c>
      <c r="I56" s="6">
        <v>215</v>
      </c>
      <c r="J56" s="33">
        <v>36000</v>
      </c>
      <c r="K56" s="13">
        <v>0</v>
      </c>
      <c r="L56" s="13">
        <v>41.6</v>
      </c>
      <c r="M56" s="6">
        <v>1</v>
      </c>
      <c r="N56" s="13">
        <v>0</v>
      </c>
      <c r="O56" s="13">
        <v>1</v>
      </c>
      <c r="P56" s="6">
        <v>0</v>
      </c>
      <c r="Q56" s="13">
        <v>1260</v>
      </c>
      <c r="R56" s="14">
        <v>1020</v>
      </c>
      <c r="S56">
        <v>4</v>
      </c>
      <c r="T56">
        <v>1</v>
      </c>
      <c r="U56">
        <v>3</v>
      </c>
      <c r="V56">
        <v>0</v>
      </c>
      <c r="W56">
        <v>0</v>
      </c>
      <c r="X56">
        <v>2</v>
      </c>
      <c r="Y56">
        <v>2</v>
      </c>
      <c r="Z56">
        <v>0</v>
      </c>
      <c r="AA56">
        <v>0</v>
      </c>
      <c r="AB56">
        <v>0</v>
      </c>
      <c r="AC56">
        <v>3</v>
      </c>
      <c r="AD56">
        <v>1</v>
      </c>
      <c r="AE56">
        <v>0</v>
      </c>
      <c r="AF56">
        <v>0</v>
      </c>
      <c r="AG56">
        <v>1</v>
      </c>
      <c r="AH56" s="19">
        <v>0</v>
      </c>
      <c r="AI56" s="19">
        <v>0</v>
      </c>
      <c r="AJ56" s="19">
        <v>0</v>
      </c>
      <c r="AK56" s="19">
        <v>1</v>
      </c>
      <c r="AL56" s="15">
        <v>0</v>
      </c>
      <c r="AM56" s="19">
        <v>0</v>
      </c>
      <c r="AN56" s="15">
        <v>0</v>
      </c>
      <c r="AO56" s="19">
        <v>0</v>
      </c>
      <c r="AP56" s="16">
        <v>0</v>
      </c>
      <c r="AQ56" s="19">
        <v>0</v>
      </c>
      <c r="AR56" s="15">
        <v>0</v>
      </c>
      <c r="AS56" s="19">
        <v>0</v>
      </c>
      <c r="AT56" s="19">
        <v>0</v>
      </c>
      <c r="AU56" s="19">
        <v>0</v>
      </c>
      <c r="AV56" s="15">
        <v>0</v>
      </c>
      <c r="AW56" s="19">
        <v>0</v>
      </c>
      <c r="AX56" s="19">
        <v>0</v>
      </c>
      <c r="AY56" s="15">
        <v>0</v>
      </c>
      <c r="AZ56" s="15">
        <v>0</v>
      </c>
      <c r="BA56" s="15">
        <v>0</v>
      </c>
      <c r="BB56" s="19">
        <v>0</v>
      </c>
      <c r="BC56" s="15">
        <v>0</v>
      </c>
      <c r="BD56" s="19">
        <v>0</v>
      </c>
      <c r="BE56" s="19">
        <v>0</v>
      </c>
      <c r="BF56" s="19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9">
        <v>0</v>
      </c>
      <c r="BM56" s="16">
        <v>0</v>
      </c>
      <c r="BN56" s="19">
        <v>0</v>
      </c>
      <c r="BO56" s="19">
        <v>1</v>
      </c>
      <c r="BP56" s="19">
        <v>0</v>
      </c>
      <c r="BQ56" s="19">
        <v>0</v>
      </c>
      <c r="BR56" s="16">
        <v>0</v>
      </c>
      <c r="BS56" s="19">
        <v>0</v>
      </c>
      <c r="BT56" s="19">
        <v>0</v>
      </c>
      <c r="BU56" s="19">
        <v>0</v>
      </c>
      <c r="BV56" s="16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6">
        <v>0</v>
      </c>
      <c r="CC56" s="19">
        <v>0</v>
      </c>
      <c r="CD56" s="19">
        <v>1</v>
      </c>
      <c r="CE56" s="19">
        <v>0</v>
      </c>
      <c r="CF56" s="19">
        <v>0</v>
      </c>
      <c r="CG56" s="19">
        <v>0</v>
      </c>
      <c r="CH56" s="16">
        <v>0</v>
      </c>
      <c r="CI56" s="19">
        <v>0</v>
      </c>
      <c r="CJ56" s="19">
        <v>0</v>
      </c>
      <c r="CK56" s="19">
        <v>1</v>
      </c>
      <c r="CL56" s="16">
        <v>0</v>
      </c>
      <c r="CM56" s="16">
        <v>0</v>
      </c>
      <c r="CN56" s="19">
        <v>0</v>
      </c>
      <c r="CO56" s="16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7">
        <v>0</v>
      </c>
      <c r="CX56" s="17">
        <v>0</v>
      </c>
      <c r="CY56" s="19">
        <v>0</v>
      </c>
      <c r="CZ56" s="19">
        <v>0</v>
      </c>
      <c r="DA56" s="19">
        <v>0</v>
      </c>
      <c r="DB56" s="19">
        <v>0</v>
      </c>
      <c r="DC56" s="16">
        <v>0</v>
      </c>
    </row>
    <row r="57" spans="1:107" x14ac:dyDescent="0.25">
      <c r="A57" t="s">
        <v>148</v>
      </c>
      <c r="B57" s="6" t="s">
        <v>91</v>
      </c>
      <c r="C57" s="18">
        <v>25</v>
      </c>
      <c r="D57" s="6">
        <v>21</v>
      </c>
      <c r="E57" s="6" t="s">
        <v>92</v>
      </c>
      <c r="F57" s="6">
        <v>2010</v>
      </c>
      <c r="G57" s="12" t="s">
        <v>93</v>
      </c>
      <c r="H57" s="6">
        <v>4</v>
      </c>
      <c r="I57" s="6">
        <v>220.5</v>
      </c>
      <c r="J57" s="33">
        <v>30000</v>
      </c>
      <c r="K57" s="13">
        <v>16.704000000000001</v>
      </c>
      <c r="L57" s="13">
        <v>4.1759999999999993</v>
      </c>
      <c r="M57" s="6">
        <v>1</v>
      </c>
      <c r="N57" s="13">
        <v>0</v>
      </c>
      <c r="O57" s="13">
        <v>0</v>
      </c>
      <c r="P57" s="6">
        <v>0</v>
      </c>
      <c r="Q57" s="13">
        <v>610</v>
      </c>
      <c r="R57" s="14">
        <v>680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s="19">
        <v>0</v>
      </c>
      <c r="AI57" s="19">
        <v>0</v>
      </c>
      <c r="AJ57" s="19">
        <v>0</v>
      </c>
      <c r="AK57" s="19">
        <v>0</v>
      </c>
      <c r="AL57" s="15">
        <v>0</v>
      </c>
      <c r="AM57" s="19">
        <v>0</v>
      </c>
      <c r="AN57" s="15">
        <v>0</v>
      </c>
      <c r="AO57" s="19">
        <v>0</v>
      </c>
      <c r="AP57" s="16">
        <v>0</v>
      </c>
      <c r="AQ57" s="19">
        <v>0</v>
      </c>
      <c r="AR57" s="15">
        <v>0</v>
      </c>
      <c r="AS57" s="19">
        <v>0</v>
      </c>
      <c r="AT57" s="19">
        <v>0</v>
      </c>
      <c r="AU57" s="19">
        <v>0</v>
      </c>
      <c r="AV57" s="15">
        <v>0</v>
      </c>
      <c r="AW57" s="19">
        <v>0</v>
      </c>
      <c r="AX57" s="19">
        <v>0</v>
      </c>
      <c r="AY57" s="15">
        <v>0</v>
      </c>
      <c r="AZ57" s="15">
        <v>0</v>
      </c>
      <c r="BA57" s="15">
        <v>0</v>
      </c>
      <c r="BB57" s="19">
        <v>0</v>
      </c>
      <c r="BC57" s="15">
        <v>0</v>
      </c>
      <c r="BD57" s="19">
        <v>0</v>
      </c>
      <c r="BE57" s="19">
        <v>0</v>
      </c>
      <c r="BF57" s="19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9">
        <v>0</v>
      </c>
      <c r="BM57" s="16">
        <v>0</v>
      </c>
      <c r="BN57" s="19">
        <v>0</v>
      </c>
      <c r="BO57" s="19">
        <v>0</v>
      </c>
      <c r="BP57" s="19">
        <v>0</v>
      </c>
      <c r="BQ57" s="19">
        <v>0</v>
      </c>
      <c r="BR57" s="16">
        <v>0</v>
      </c>
      <c r="BS57" s="19">
        <v>0</v>
      </c>
      <c r="BT57" s="19">
        <v>0</v>
      </c>
      <c r="BU57" s="19">
        <v>0</v>
      </c>
      <c r="BV57" s="16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6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6">
        <v>0</v>
      </c>
      <c r="CI57" s="19">
        <v>0</v>
      </c>
      <c r="CJ57" s="19">
        <v>0</v>
      </c>
      <c r="CK57" s="19">
        <v>0</v>
      </c>
      <c r="CL57" s="16">
        <v>0</v>
      </c>
      <c r="CM57" s="16">
        <v>0</v>
      </c>
      <c r="CN57" s="19">
        <v>0</v>
      </c>
      <c r="CO57" s="16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7">
        <v>0</v>
      </c>
      <c r="CX57" s="17">
        <v>0</v>
      </c>
      <c r="CY57" s="19">
        <v>0</v>
      </c>
      <c r="CZ57" s="19">
        <v>0</v>
      </c>
      <c r="DA57" s="19">
        <v>0</v>
      </c>
      <c r="DB57" s="19">
        <v>0</v>
      </c>
      <c r="DC57" s="16">
        <v>0</v>
      </c>
    </row>
    <row r="58" spans="1:107" x14ac:dyDescent="0.25">
      <c r="A58" t="s">
        <v>149</v>
      </c>
      <c r="B58" s="6" t="s">
        <v>96</v>
      </c>
      <c r="C58" s="18">
        <v>125</v>
      </c>
      <c r="D58" s="6">
        <v>131</v>
      </c>
      <c r="E58" s="6" t="s">
        <v>92</v>
      </c>
      <c r="F58" s="6">
        <v>2010</v>
      </c>
      <c r="G58" s="12" t="s">
        <v>93</v>
      </c>
      <c r="H58" s="6">
        <v>3</v>
      </c>
      <c r="I58" s="6">
        <v>215</v>
      </c>
      <c r="J58" s="33">
        <v>30000</v>
      </c>
      <c r="K58" s="13">
        <v>15.040000000000001</v>
      </c>
      <c r="L58" s="13">
        <v>3.7599999999999993</v>
      </c>
      <c r="M58" s="6">
        <v>1</v>
      </c>
      <c r="N58" s="13">
        <v>0</v>
      </c>
      <c r="O58" s="13">
        <v>0</v>
      </c>
      <c r="P58" s="6">
        <v>0</v>
      </c>
      <c r="Q58" s="13">
        <v>550</v>
      </c>
      <c r="R58" s="14">
        <v>600</v>
      </c>
      <c r="S58">
        <v>4</v>
      </c>
      <c r="T58">
        <v>1</v>
      </c>
      <c r="U58">
        <v>2</v>
      </c>
      <c r="V58">
        <v>1</v>
      </c>
      <c r="W58">
        <v>0</v>
      </c>
      <c r="X58">
        <v>1</v>
      </c>
      <c r="Y58">
        <v>2</v>
      </c>
      <c r="Z58">
        <v>0</v>
      </c>
      <c r="AA58">
        <v>1</v>
      </c>
      <c r="AB58">
        <v>0</v>
      </c>
      <c r="AC58">
        <v>3</v>
      </c>
      <c r="AD58">
        <v>1</v>
      </c>
      <c r="AE58">
        <v>0</v>
      </c>
      <c r="AF58">
        <v>0</v>
      </c>
      <c r="AG58">
        <v>1</v>
      </c>
      <c r="AH58" s="19">
        <v>0</v>
      </c>
      <c r="AI58" s="19">
        <v>0</v>
      </c>
      <c r="AJ58" s="19">
        <v>0</v>
      </c>
      <c r="AK58" s="19">
        <v>1</v>
      </c>
      <c r="AL58" s="15">
        <v>0</v>
      </c>
      <c r="AM58" s="19">
        <v>0</v>
      </c>
      <c r="AN58" s="15">
        <v>0</v>
      </c>
      <c r="AO58" s="19">
        <v>0</v>
      </c>
      <c r="AP58" s="16">
        <v>0</v>
      </c>
      <c r="AQ58" s="19">
        <v>0</v>
      </c>
      <c r="AR58" s="15">
        <v>0</v>
      </c>
      <c r="AS58" s="19">
        <v>0</v>
      </c>
      <c r="AT58" s="19">
        <v>0</v>
      </c>
      <c r="AU58" s="19">
        <v>0</v>
      </c>
      <c r="AV58" s="15">
        <v>0</v>
      </c>
      <c r="AW58" s="19">
        <v>0</v>
      </c>
      <c r="AX58" s="19">
        <v>0</v>
      </c>
      <c r="AY58" s="15">
        <v>0</v>
      </c>
      <c r="AZ58" s="15">
        <v>0</v>
      </c>
      <c r="BA58" s="15">
        <v>0</v>
      </c>
      <c r="BB58" s="19">
        <v>0</v>
      </c>
      <c r="BC58" s="15">
        <v>0</v>
      </c>
      <c r="BD58" s="19">
        <v>0</v>
      </c>
      <c r="BE58" s="19">
        <v>0</v>
      </c>
      <c r="BF58" s="19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9">
        <v>0</v>
      </c>
      <c r="BM58" s="16">
        <v>0</v>
      </c>
      <c r="BN58" s="19">
        <v>0</v>
      </c>
      <c r="BO58" s="19">
        <v>0</v>
      </c>
      <c r="BP58" s="19">
        <v>0</v>
      </c>
      <c r="BQ58" s="19">
        <v>1</v>
      </c>
      <c r="BR58" s="16">
        <v>0</v>
      </c>
      <c r="BS58" s="19">
        <v>0</v>
      </c>
      <c r="BT58" s="19">
        <v>0</v>
      </c>
      <c r="BU58" s="19">
        <v>0</v>
      </c>
      <c r="BV58" s="16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6">
        <v>0</v>
      </c>
      <c r="CC58" s="19">
        <v>0</v>
      </c>
      <c r="CD58" s="19">
        <v>1</v>
      </c>
      <c r="CE58" s="19">
        <v>0</v>
      </c>
      <c r="CF58" s="19">
        <v>0</v>
      </c>
      <c r="CG58" s="19">
        <v>0</v>
      </c>
      <c r="CH58" s="16">
        <v>0</v>
      </c>
      <c r="CI58" s="19">
        <v>0</v>
      </c>
      <c r="CJ58" s="19">
        <v>0</v>
      </c>
      <c r="CK58" s="19">
        <v>0</v>
      </c>
      <c r="CL58" s="16">
        <v>0</v>
      </c>
      <c r="CM58" s="16">
        <v>0</v>
      </c>
      <c r="CN58" s="19">
        <v>0</v>
      </c>
      <c r="CO58" s="16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7">
        <v>0</v>
      </c>
      <c r="CX58" s="17">
        <v>0</v>
      </c>
      <c r="CY58" s="19">
        <v>1</v>
      </c>
      <c r="CZ58" s="19">
        <v>0</v>
      </c>
      <c r="DA58" s="19">
        <v>0</v>
      </c>
      <c r="DB58" s="19">
        <v>0</v>
      </c>
      <c r="DC58" s="16">
        <v>0</v>
      </c>
    </row>
    <row r="59" spans="1:107" x14ac:dyDescent="0.25">
      <c r="A59" t="s">
        <v>150</v>
      </c>
      <c r="B59" s="6" t="s">
        <v>94</v>
      </c>
      <c r="C59" s="18">
        <v>500</v>
      </c>
      <c r="D59" s="6">
        <v>467</v>
      </c>
      <c r="E59" s="6" t="s">
        <v>92</v>
      </c>
      <c r="F59" s="6">
        <v>2010</v>
      </c>
      <c r="G59" s="12" t="s">
        <v>93</v>
      </c>
      <c r="H59" s="6">
        <v>2</v>
      </c>
      <c r="I59" s="6">
        <v>217.5</v>
      </c>
      <c r="J59" s="33">
        <v>30000</v>
      </c>
      <c r="K59" s="13">
        <v>14.8</v>
      </c>
      <c r="L59" s="13">
        <v>0</v>
      </c>
      <c r="M59" s="6">
        <v>1</v>
      </c>
      <c r="N59" s="13">
        <v>1</v>
      </c>
      <c r="O59" s="13">
        <v>0</v>
      </c>
      <c r="P59" s="6">
        <v>0</v>
      </c>
      <c r="Q59" s="13">
        <v>560</v>
      </c>
      <c r="R59" s="14">
        <v>270</v>
      </c>
      <c r="S59">
        <v>2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 s="19">
        <v>0</v>
      </c>
      <c r="AI59" s="19">
        <v>0</v>
      </c>
      <c r="AJ59" s="19">
        <v>0</v>
      </c>
      <c r="AK59" s="19">
        <v>0</v>
      </c>
      <c r="AL59" s="15">
        <v>0</v>
      </c>
      <c r="AM59" s="19">
        <v>0</v>
      </c>
      <c r="AN59" s="15">
        <v>0</v>
      </c>
      <c r="AO59" s="19">
        <v>0</v>
      </c>
      <c r="AP59" s="16">
        <v>0</v>
      </c>
      <c r="AQ59" s="19">
        <v>0</v>
      </c>
      <c r="AR59" s="15">
        <v>0</v>
      </c>
      <c r="AS59" s="19">
        <v>0</v>
      </c>
      <c r="AT59" s="19">
        <v>0</v>
      </c>
      <c r="AU59" s="19">
        <v>0</v>
      </c>
      <c r="AV59" s="15">
        <v>0</v>
      </c>
      <c r="AW59" s="19">
        <v>0</v>
      </c>
      <c r="AX59" s="19">
        <v>0</v>
      </c>
      <c r="AY59" s="15">
        <v>0</v>
      </c>
      <c r="AZ59" s="15">
        <v>0</v>
      </c>
      <c r="BA59" s="15">
        <v>0</v>
      </c>
      <c r="BB59" s="19">
        <v>0</v>
      </c>
      <c r="BC59" s="15">
        <v>0</v>
      </c>
      <c r="BD59" s="19">
        <v>0</v>
      </c>
      <c r="BE59" s="19">
        <v>0</v>
      </c>
      <c r="BF59" s="19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9">
        <v>0</v>
      </c>
      <c r="BM59" s="16">
        <v>0</v>
      </c>
      <c r="BN59" s="19">
        <v>0</v>
      </c>
      <c r="BO59" s="19">
        <v>0</v>
      </c>
      <c r="BP59" s="19">
        <v>0</v>
      </c>
      <c r="BQ59" s="19">
        <v>0</v>
      </c>
      <c r="BR59" s="16">
        <v>0</v>
      </c>
      <c r="BS59" s="19">
        <v>0</v>
      </c>
      <c r="BT59" s="19">
        <v>0</v>
      </c>
      <c r="BU59" s="19">
        <v>0</v>
      </c>
      <c r="BV59" s="16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6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6">
        <v>0</v>
      </c>
      <c r="CI59" s="19">
        <v>0</v>
      </c>
      <c r="CJ59" s="19">
        <v>0</v>
      </c>
      <c r="CK59" s="19">
        <v>1</v>
      </c>
      <c r="CL59" s="16">
        <v>0</v>
      </c>
      <c r="CM59" s="16">
        <v>0</v>
      </c>
      <c r="CN59" s="19">
        <v>0</v>
      </c>
      <c r="CO59" s="16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1</v>
      </c>
      <c r="CV59" s="19">
        <v>0</v>
      </c>
      <c r="CW59" s="17">
        <v>0</v>
      </c>
      <c r="CX59" s="17">
        <v>0</v>
      </c>
      <c r="CY59" s="19">
        <v>0</v>
      </c>
      <c r="CZ59" s="19">
        <v>0</v>
      </c>
      <c r="DA59" s="19">
        <v>0</v>
      </c>
      <c r="DB59" s="19">
        <v>0</v>
      </c>
      <c r="DC59" s="16">
        <v>0</v>
      </c>
    </row>
    <row r="60" spans="1:107" x14ac:dyDescent="0.25">
      <c r="A60" t="s">
        <v>151</v>
      </c>
      <c r="B60" s="6" t="s">
        <v>99</v>
      </c>
      <c r="C60" s="18">
        <v>1000</v>
      </c>
      <c r="D60" s="6">
        <v>1040</v>
      </c>
      <c r="E60" s="6" t="s">
        <v>92</v>
      </c>
      <c r="F60" s="6">
        <v>2010</v>
      </c>
      <c r="G60" s="12" t="s">
        <v>93</v>
      </c>
      <c r="H60" s="6">
        <v>1</v>
      </c>
      <c r="I60" s="6">
        <v>221</v>
      </c>
      <c r="J60" s="33">
        <v>30000</v>
      </c>
      <c r="K60" s="13">
        <v>19.8</v>
      </c>
      <c r="L60" s="13">
        <v>2.1999999999999993</v>
      </c>
      <c r="M60" s="6">
        <v>1</v>
      </c>
      <c r="N60" s="13">
        <v>0</v>
      </c>
      <c r="O60" s="13">
        <v>1</v>
      </c>
      <c r="P60" s="6">
        <v>0</v>
      </c>
      <c r="Q60" s="13">
        <v>200</v>
      </c>
      <c r="R60" s="14">
        <v>240</v>
      </c>
      <c r="S60">
        <v>5</v>
      </c>
      <c r="T60">
        <v>3</v>
      </c>
      <c r="U60">
        <v>2</v>
      </c>
      <c r="V60">
        <v>0</v>
      </c>
      <c r="W60">
        <v>0</v>
      </c>
      <c r="X60">
        <v>1</v>
      </c>
      <c r="Y60">
        <v>1</v>
      </c>
      <c r="Z60">
        <v>1</v>
      </c>
      <c r="AA60">
        <v>2</v>
      </c>
      <c r="AB60">
        <v>0</v>
      </c>
      <c r="AC60">
        <v>3</v>
      </c>
      <c r="AD60">
        <v>2</v>
      </c>
      <c r="AE60">
        <v>0</v>
      </c>
      <c r="AF60">
        <v>0</v>
      </c>
      <c r="AG60">
        <v>0</v>
      </c>
      <c r="AH60" s="19">
        <v>0</v>
      </c>
      <c r="AI60" s="19">
        <v>0</v>
      </c>
      <c r="AJ60" s="19">
        <v>0</v>
      </c>
      <c r="AK60" s="19">
        <v>0</v>
      </c>
      <c r="AL60" s="15">
        <v>0</v>
      </c>
      <c r="AM60" s="19">
        <v>0</v>
      </c>
      <c r="AN60" s="15">
        <v>0</v>
      </c>
      <c r="AO60" s="19">
        <v>0</v>
      </c>
      <c r="AP60" s="16">
        <v>0</v>
      </c>
      <c r="AQ60" s="19">
        <v>0</v>
      </c>
      <c r="AR60" s="15">
        <v>0</v>
      </c>
      <c r="AS60" s="19">
        <v>0</v>
      </c>
      <c r="AT60" s="19">
        <v>0</v>
      </c>
      <c r="AU60" s="19">
        <v>0</v>
      </c>
      <c r="AV60" s="15">
        <v>0</v>
      </c>
      <c r="AW60" s="19">
        <v>0</v>
      </c>
      <c r="AX60" s="19">
        <v>0</v>
      </c>
      <c r="AY60" s="15">
        <v>0</v>
      </c>
      <c r="AZ60" s="15">
        <v>0</v>
      </c>
      <c r="BA60" s="15">
        <v>0</v>
      </c>
      <c r="BB60" s="19">
        <v>0</v>
      </c>
      <c r="BC60" s="15">
        <v>0</v>
      </c>
      <c r="BD60" s="19">
        <v>0</v>
      </c>
      <c r="BE60" s="19">
        <v>0</v>
      </c>
      <c r="BF60" s="19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9">
        <v>0</v>
      </c>
      <c r="BM60" s="16">
        <v>0</v>
      </c>
      <c r="BN60" s="19">
        <v>0</v>
      </c>
      <c r="BO60" s="19">
        <v>0</v>
      </c>
      <c r="BP60" s="19">
        <v>1</v>
      </c>
      <c r="BQ60" s="19">
        <v>0</v>
      </c>
      <c r="BR60" s="16">
        <v>0</v>
      </c>
      <c r="BS60" s="19">
        <v>0</v>
      </c>
      <c r="BT60" s="19">
        <v>0</v>
      </c>
      <c r="BU60" s="19">
        <v>0</v>
      </c>
      <c r="BV60" s="16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6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6">
        <v>0</v>
      </c>
      <c r="CI60" s="19">
        <v>0</v>
      </c>
      <c r="CJ60" s="19">
        <v>0</v>
      </c>
      <c r="CK60" s="19">
        <v>1</v>
      </c>
      <c r="CL60" s="16">
        <v>0</v>
      </c>
      <c r="CM60" s="16">
        <v>0</v>
      </c>
      <c r="CN60" s="19">
        <v>0</v>
      </c>
      <c r="CO60" s="16">
        <v>0</v>
      </c>
      <c r="CP60" s="19">
        <v>1</v>
      </c>
      <c r="CQ60" s="19">
        <v>1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7">
        <v>0</v>
      </c>
      <c r="CX60" s="17">
        <v>0</v>
      </c>
      <c r="CY60" s="19">
        <v>0</v>
      </c>
      <c r="CZ60" s="19">
        <v>0</v>
      </c>
      <c r="DA60" s="19">
        <v>1</v>
      </c>
      <c r="DB60" s="19">
        <v>0</v>
      </c>
      <c r="DC60" s="16">
        <v>0</v>
      </c>
    </row>
    <row r="61" spans="1:107" x14ac:dyDescent="0.25">
      <c r="A61" t="s">
        <v>152</v>
      </c>
      <c r="B61" s="6" t="s">
        <v>91</v>
      </c>
      <c r="C61" s="18">
        <v>25</v>
      </c>
      <c r="D61" s="6">
        <v>23</v>
      </c>
      <c r="E61" s="6" t="s">
        <v>92</v>
      </c>
      <c r="F61" s="6">
        <v>2010</v>
      </c>
      <c r="G61" s="12" t="s">
        <v>93</v>
      </c>
      <c r="H61" s="6">
        <v>4</v>
      </c>
      <c r="I61" s="6">
        <v>219</v>
      </c>
      <c r="J61" s="33">
        <v>30000</v>
      </c>
      <c r="K61" s="13">
        <v>0</v>
      </c>
      <c r="L61" s="13">
        <v>12.04</v>
      </c>
      <c r="M61" s="6">
        <v>1</v>
      </c>
      <c r="N61" s="13">
        <v>1</v>
      </c>
      <c r="O61" s="13">
        <v>1</v>
      </c>
      <c r="P61" s="6">
        <v>0</v>
      </c>
      <c r="Q61" s="13">
        <v>690</v>
      </c>
      <c r="R61" s="14">
        <v>1140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 s="19">
        <v>0</v>
      </c>
      <c r="AI61" s="19">
        <v>0</v>
      </c>
      <c r="AJ61" s="19">
        <v>0</v>
      </c>
      <c r="AK61" s="19">
        <v>1</v>
      </c>
      <c r="AL61" s="15">
        <v>0</v>
      </c>
      <c r="AM61" s="19">
        <v>0</v>
      </c>
      <c r="AN61" s="15">
        <v>0</v>
      </c>
      <c r="AO61" s="19">
        <v>0</v>
      </c>
      <c r="AP61" s="16">
        <v>0</v>
      </c>
      <c r="AQ61" s="19">
        <v>0</v>
      </c>
      <c r="AR61" s="15">
        <v>0</v>
      </c>
      <c r="AS61" s="19">
        <v>0</v>
      </c>
      <c r="AT61" s="19">
        <v>0</v>
      </c>
      <c r="AU61" s="19">
        <v>0</v>
      </c>
      <c r="AV61" s="15">
        <v>0</v>
      </c>
      <c r="AW61" s="19">
        <v>0</v>
      </c>
      <c r="AX61" s="19">
        <v>0</v>
      </c>
      <c r="AY61" s="15">
        <v>0</v>
      </c>
      <c r="AZ61" s="15">
        <v>0</v>
      </c>
      <c r="BA61" s="15">
        <v>0</v>
      </c>
      <c r="BB61" s="19">
        <v>0</v>
      </c>
      <c r="BC61" s="15">
        <v>0</v>
      </c>
      <c r="BD61" s="19">
        <v>0</v>
      </c>
      <c r="BE61" s="19">
        <v>0</v>
      </c>
      <c r="BF61" s="19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9">
        <v>0</v>
      </c>
      <c r="BM61" s="16">
        <v>0</v>
      </c>
      <c r="BN61" s="19">
        <v>0</v>
      </c>
      <c r="BO61" s="19">
        <v>0</v>
      </c>
      <c r="BP61" s="19">
        <v>0</v>
      </c>
      <c r="BQ61" s="19">
        <v>0</v>
      </c>
      <c r="BR61" s="16">
        <v>0</v>
      </c>
      <c r="BS61" s="19">
        <v>0</v>
      </c>
      <c r="BT61" s="19">
        <v>0</v>
      </c>
      <c r="BU61" s="19">
        <v>0</v>
      </c>
      <c r="BV61" s="16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6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6">
        <v>0</v>
      </c>
      <c r="CI61" s="19">
        <v>0</v>
      </c>
      <c r="CJ61" s="19">
        <v>0</v>
      </c>
      <c r="CK61" s="19">
        <v>0</v>
      </c>
      <c r="CL61" s="16">
        <v>0</v>
      </c>
      <c r="CM61" s="16">
        <v>0</v>
      </c>
      <c r="CN61" s="19">
        <v>0</v>
      </c>
      <c r="CO61" s="16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0</v>
      </c>
      <c r="CV61" s="19">
        <v>0</v>
      </c>
      <c r="CW61" s="17">
        <v>0</v>
      </c>
      <c r="CX61" s="17">
        <v>0</v>
      </c>
      <c r="CY61" s="19">
        <v>0</v>
      </c>
      <c r="CZ61" s="19">
        <v>0</v>
      </c>
      <c r="DA61" s="19">
        <v>0</v>
      </c>
      <c r="DB61" s="19">
        <v>0</v>
      </c>
      <c r="DC61" s="16">
        <v>0</v>
      </c>
    </row>
    <row r="62" spans="1:107" x14ac:dyDescent="0.25">
      <c r="A62" t="s">
        <v>153</v>
      </c>
      <c r="B62" s="6" t="s">
        <v>96</v>
      </c>
      <c r="C62" s="18">
        <v>125</v>
      </c>
      <c r="D62" s="6">
        <v>117</v>
      </c>
      <c r="E62" s="6" t="s">
        <v>92</v>
      </c>
      <c r="F62" s="6">
        <v>2010</v>
      </c>
      <c r="G62" s="12" t="s">
        <v>93</v>
      </c>
      <c r="H62" s="6">
        <v>3</v>
      </c>
      <c r="I62" s="6">
        <v>221</v>
      </c>
      <c r="J62" s="33">
        <v>30000</v>
      </c>
      <c r="K62" s="13">
        <v>0</v>
      </c>
      <c r="L62" s="13">
        <v>25.04</v>
      </c>
      <c r="M62" s="6">
        <v>1</v>
      </c>
      <c r="N62" s="13">
        <v>1</v>
      </c>
      <c r="O62" s="13">
        <v>1</v>
      </c>
      <c r="P62" s="6">
        <v>0</v>
      </c>
      <c r="Q62" s="13">
        <v>610</v>
      </c>
      <c r="R62" s="14">
        <v>1050</v>
      </c>
      <c r="S62">
        <v>2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 s="19">
        <v>0</v>
      </c>
      <c r="AI62" s="19">
        <v>0</v>
      </c>
      <c r="AJ62" s="19">
        <v>0</v>
      </c>
      <c r="AK62" s="19">
        <v>0</v>
      </c>
      <c r="AL62" s="15">
        <v>0</v>
      </c>
      <c r="AM62" s="19">
        <v>0</v>
      </c>
      <c r="AN62" s="15">
        <v>0</v>
      </c>
      <c r="AO62" s="19">
        <v>0</v>
      </c>
      <c r="AP62" s="16">
        <v>0</v>
      </c>
      <c r="AQ62" s="19">
        <v>0</v>
      </c>
      <c r="AR62" s="15">
        <v>0</v>
      </c>
      <c r="AS62" s="19">
        <v>0</v>
      </c>
      <c r="AT62" s="19">
        <v>0</v>
      </c>
      <c r="AU62" s="19">
        <v>0</v>
      </c>
      <c r="AV62" s="15">
        <v>0</v>
      </c>
      <c r="AW62" s="19">
        <v>0</v>
      </c>
      <c r="AX62" s="19">
        <v>0</v>
      </c>
      <c r="AY62" s="15">
        <v>0</v>
      </c>
      <c r="AZ62" s="15">
        <v>0</v>
      </c>
      <c r="BA62" s="15">
        <v>0</v>
      </c>
      <c r="BB62" s="19">
        <v>0</v>
      </c>
      <c r="BC62" s="15">
        <v>0</v>
      </c>
      <c r="BD62" s="19">
        <v>0</v>
      </c>
      <c r="BE62" s="19">
        <v>0</v>
      </c>
      <c r="BF62" s="19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9">
        <v>0</v>
      </c>
      <c r="BM62" s="16">
        <v>0</v>
      </c>
      <c r="BN62" s="19">
        <v>0</v>
      </c>
      <c r="BO62" s="19">
        <v>1</v>
      </c>
      <c r="BP62" s="19">
        <v>0</v>
      </c>
      <c r="BQ62" s="19">
        <v>0</v>
      </c>
      <c r="BR62" s="16">
        <v>0</v>
      </c>
      <c r="BS62" s="19">
        <v>0</v>
      </c>
      <c r="BT62" s="19">
        <v>0</v>
      </c>
      <c r="BU62" s="19">
        <v>0</v>
      </c>
      <c r="BV62" s="16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6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6">
        <v>0</v>
      </c>
      <c r="CI62" s="19">
        <v>0</v>
      </c>
      <c r="CJ62" s="19">
        <v>0</v>
      </c>
      <c r="CK62" s="19">
        <v>1</v>
      </c>
      <c r="CL62" s="16">
        <v>0</v>
      </c>
      <c r="CM62" s="16">
        <v>0</v>
      </c>
      <c r="CN62" s="19">
        <v>0</v>
      </c>
      <c r="CO62" s="16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  <c r="CU62" s="19">
        <v>0</v>
      </c>
      <c r="CV62" s="19">
        <v>0</v>
      </c>
      <c r="CW62" s="17">
        <v>0</v>
      </c>
      <c r="CX62" s="17">
        <v>0</v>
      </c>
      <c r="CY62" s="19">
        <v>0</v>
      </c>
      <c r="CZ62" s="19">
        <v>0</v>
      </c>
      <c r="DA62" s="19">
        <v>0</v>
      </c>
      <c r="DB62" s="19">
        <v>0</v>
      </c>
      <c r="DC62" s="16">
        <v>0</v>
      </c>
    </row>
    <row r="63" spans="1:107" x14ac:dyDescent="0.25">
      <c r="A63" t="s">
        <v>154</v>
      </c>
      <c r="B63" s="6" t="s">
        <v>94</v>
      </c>
      <c r="C63" s="18">
        <v>500</v>
      </c>
      <c r="D63" s="6">
        <v>489</v>
      </c>
      <c r="E63" s="6" t="s">
        <v>92</v>
      </c>
      <c r="F63" s="6">
        <v>2010</v>
      </c>
      <c r="G63" s="12" t="s">
        <v>93</v>
      </c>
      <c r="H63" s="6">
        <v>3</v>
      </c>
      <c r="I63" s="6">
        <v>228</v>
      </c>
      <c r="J63" s="33">
        <v>30000</v>
      </c>
      <c r="K63" s="13">
        <v>0</v>
      </c>
      <c r="L63" s="13">
        <v>34.08</v>
      </c>
      <c r="M63" s="6">
        <v>0</v>
      </c>
      <c r="N63" s="13">
        <v>1</v>
      </c>
      <c r="O63" s="13">
        <v>1</v>
      </c>
      <c r="P63" s="6">
        <v>0</v>
      </c>
      <c r="Q63" s="13">
        <v>390</v>
      </c>
      <c r="R63" s="14">
        <v>660</v>
      </c>
      <c r="S63">
        <v>1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 s="19">
        <v>0</v>
      </c>
      <c r="AI63" s="19">
        <v>0</v>
      </c>
      <c r="AJ63" s="19">
        <v>0</v>
      </c>
      <c r="AK63" s="19">
        <v>1</v>
      </c>
      <c r="AL63" s="15">
        <v>0</v>
      </c>
      <c r="AM63" s="19">
        <v>0</v>
      </c>
      <c r="AN63" s="15">
        <v>0</v>
      </c>
      <c r="AO63" s="19">
        <v>0</v>
      </c>
      <c r="AP63" s="16">
        <v>0</v>
      </c>
      <c r="AQ63" s="19">
        <v>0</v>
      </c>
      <c r="AR63" s="15">
        <v>0</v>
      </c>
      <c r="AS63" s="19">
        <v>0</v>
      </c>
      <c r="AT63" s="19">
        <v>0</v>
      </c>
      <c r="AU63" s="19">
        <v>0</v>
      </c>
      <c r="AV63" s="15">
        <v>0</v>
      </c>
      <c r="AW63" s="19">
        <v>0</v>
      </c>
      <c r="AX63" s="19">
        <v>0</v>
      </c>
      <c r="AY63" s="15">
        <v>0</v>
      </c>
      <c r="AZ63" s="15">
        <v>0</v>
      </c>
      <c r="BA63" s="15">
        <v>0</v>
      </c>
      <c r="BB63" s="19">
        <v>0</v>
      </c>
      <c r="BC63" s="15">
        <v>0</v>
      </c>
      <c r="BD63" s="19">
        <v>0</v>
      </c>
      <c r="BE63" s="19">
        <v>0</v>
      </c>
      <c r="BF63" s="19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9">
        <v>0</v>
      </c>
      <c r="BM63" s="16">
        <v>0</v>
      </c>
      <c r="BN63" s="19">
        <v>0</v>
      </c>
      <c r="BO63" s="19">
        <v>0</v>
      </c>
      <c r="BP63" s="19">
        <v>0</v>
      </c>
      <c r="BQ63" s="19">
        <v>0</v>
      </c>
      <c r="BR63" s="16">
        <v>0</v>
      </c>
      <c r="BS63" s="19">
        <v>0</v>
      </c>
      <c r="BT63" s="19">
        <v>0</v>
      </c>
      <c r="BU63" s="19">
        <v>0</v>
      </c>
      <c r="BV63" s="16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6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6">
        <v>0</v>
      </c>
      <c r="CI63" s="19">
        <v>0</v>
      </c>
      <c r="CJ63" s="19">
        <v>0</v>
      </c>
      <c r="CK63" s="19">
        <v>0</v>
      </c>
      <c r="CL63" s="16">
        <v>0</v>
      </c>
      <c r="CM63" s="16">
        <v>0</v>
      </c>
      <c r="CN63" s="19">
        <v>0</v>
      </c>
      <c r="CO63" s="16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  <c r="CW63" s="17">
        <v>0</v>
      </c>
      <c r="CX63" s="17">
        <v>0</v>
      </c>
      <c r="CY63" s="19">
        <v>0</v>
      </c>
      <c r="CZ63" s="19">
        <v>0</v>
      </c>
      <c r="DA63" s="19">
        <v>0</v>
      </c>
      <c r="DB63" s="19">
        <v>0</v>
      </c>
      <c r="DC63" s="16">
        <v>0</v>
      </c>
    </row>
    <row r="64" spans="1:107" x14ac:dyDescent="0.25">
      <c r="A64" t="s">
        <v>155</v>
      </c>
      <c r="B64" s="6" t="s">
        <v>99</v>
      </c>
      <c r="C64" s="18">
        <v>1000</v>
      </c>
      <c r="D64" s="6">
        <v>813</v>
      </c>
      <c r="E64" s="6" t="s">
        <v>92</v>
      </c>
      <c r="F64" s="6">
        <v>2010</v>
      </c>
      <c r="G64" s="12" t="s">
        <v>93</v>
      </c>
      <c r="H64" s="6">
        <v>2</v>
      </c>
      <c r="I64" s="6">
        <v>241</v>
      </c>
      <c r="J64" s="33">
        <v>30000</v>
      </c>
      <c r="K64" s="13">
        <v>2.6920000000000002</v>
      </c>
      <c r="L64" s="13">
        <v>24.228000000000002</v>
      </c>
      <c r="M64" s="6">
        <v>1</v>
      </c>
      <c r="N64" s="13">
        <v>1</v>
      </c>
      <c r="O64" s="13">
        <v>0</v>
      </c>
      <c r="P64" s="6">
        <v>0</v>
      </c>
      <c r="Q64" s="13">
        <v>320</v>
      </c>
      <c r="R64" s="14">
        <v>180</v>
      </c>
      <c r="S64">
        <v>3</v>
      </c>
      <c r="T64">
        <v>0</v>
      </c>
      <c r="U64">
        <v>2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1</v>
      </c>
      <c r="AC64">
        <v>2</v>
      </c>
      <c r="AD64">
        <v>0</v>
      </c>
      <c r="AE64">
        <v>1</v>
      </c>
      <c r="AF64">
        <v>0</v>
      </c>
      <c r="AG64">
        <v>0</v>
      </c>
      <c r="AH64" s="19">
        <v>0</v>
      </c>
      <c r="AI64" s="19">
        <v>0</v>
      </c>
      <c r="AJ64" s="19">
        <v>0</v>
      </c>
      <c r="AK64" s="19">
        <v>0</v>
      </c>
      <c r="AL64" s="15">
        <v>0</v>
      </c>
      <c r="AM64" s="19">
        <v>0</v>
      </c>
      <c r="AN64" s="15">
        <v>0</v>
      </c>
      <c r="AO64" s="19">
        <v>0</v>
      </c>
      <c r="AP64" s="16">
        <v>0</v>
      </c>
      <c r="AQ64" s="19">
        <v>0</v>
      </c>
      <c r="AR64" s="15">
        <v>0</v>
      </c>
      <c r="AS64" s="19">
        <v>0</v>
      </c>
      <c r="AT64" s="19">
        <v>0</v>
      </c>
      <c r="AU64" s="19">
        <v>0</v>
      </c>
      <c r="AV64" s="15">
        <v>0</v>
      </c>
      <c r="AW64" s="19">
        <v>0</v>
      </c>
      <c r="AX64" s="19">
        <v>0</v>
      </c>
      <c r="AY64" s="15">
        <v>0</v>
      </c>
      <c r="AZ64" s="15">
        <v>0</v>
      </c>
      <c r="BA64" s="15">
        <v>0</v>
      </c>
      <c r="BB64" s="19">
        <v>0</v>
      </c>
      <c r="BC64" s="15">
        <v>0</v>
      </c>
      <c r="BD64" s="19">
        <v>0</v>
      </c>
      <c r="BE64" s="19">
        <v>0</v>
      </c>
      <c r="BF64" s="19">
        <v>1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9">
        <v>0</v>
      </c>
      <c r="BM64" s="16">
        <v>0</v>
      </c>
      <c r="BN64" s="19">
        <v>0</v>
      </c>
      <c r="BO64" s="19">
        <v>0</v>
      </c>
      <c r="BP64" s="19">
        <v>0</v>
      </c>
      <c r="BQ64" s="19">
        <v>0</v>
      </c>
      <c r="BR64" s="16">
        <v>0</v>
      </c>
      <c r="BS64" s="19">
        <v>0</v>
      </c>
      <c r="BT64" s="19">
        <v>0</v>
      </c>
      <c r="BU64" s="19">
        <v>0</v>
      </c>
      <c r="BV64" s="16">
        <v>0</v>
      </c>
      <c r="BW64" s="19">
        <v>0</v>
      </c>
      <c r="BX64" s="19">
        <v>0</v>
      </c>
      <c r="BY64" s="19">
        <v>0</v>
      </c>
      <c r="BZ64" s="19">
        <v>1</v>
      </c>
      <c r="CA64" s="19">
        <v>0</v>
      </c>
      <c r="CB64" s="16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6">
        <v>0</v>
      </c>
      <c r="CI64" s="19">
        <v>0</v>
      </c>
      <c r="CJ64" s="19">
        <v>0</v>
      </c>
      <c r="CK64" s="19">
        <v>0</v>
      </c>
      <c r="CL64" s="16">
        <v>0</v>
      </c>
      <c r="CM64" s="16">
        <v>0</v>
      </c>
      <c r="CN64" s="19">
        <v>0</v>
      </c>
      <c r="CO64" s="16">
        <v>0</v>
      </c>
      <c r="CP64" s="19">
        <v>1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7">
        <v>0</v>
      </c>
      <c r="CX64" s="17">
        <v>0</v>
      </c>
      <c r="CY64" s="19">
        <v>0</v>
      </c>
      <c r="CZ64" s="19">
        <v>0</v>
      </c>
      <c r="DA64" s="19">
        <v>0</v>
      </c>
      <c r="DB64" s="19">
        <v>0</v>
      </c>
      <c r="DC64" s="16">
        <v>0</v>
      </c>
    </row>
    <row r="65" spans="1:107" x14ac:dyDescent="0.25">
      <c r="A65" t="s">
        <v>156</v>
      </c>
      <c r="B65" s="6" t="s">
        <v>91</v>
      </c>
      <c r="C65" s="18">
        <v>25</v>
      </c>
      <c r="D65" s="6">
        <v>25</v>
      </c>
      <c r="E65" s="6" t="s">
        <v>92</v>
      </c>
      <c r="F65" s="6">
        <v>2010</v>
      </c>
      <c r="G65" s="12" t="s">
        <v>93</v>
      </c>
      <c r="H65" s="6">
        <v>3</v>
      </c>
      <c r="I65" s="6">
        <v>210</v>
      </c>
      <c r="J65" s="33">
        <v>30000</v>
      </c>
      <c r="K65" s="13">
        <v>28.32</v>
      </c>
      <c r="L65" s="13">
        <v>7.0799999999999983</v>
      </c>
      <c r="M65" s="6">
        <v>0</v>
      </c>
      <c r="N65" s="13">
        <v>1</v>
      </c>
      <c r="O65" s="13">
        <v>1</v>
      </c>
      <c r="P65" s="6">
        <v>0</v>
      </c>
      <c r="Q65" s="13">
        <v>1620</v>
      </c>
      <c r="R65" s="14">
        <v>1310</v>
      </c>
      <c r="S65">
        <v>3</v>
      </c>
      <c r="T65">
        <v>1</v>
      </c>
      <c r="U65">
        <v>2</v>
      </c>
      <c r="V65">
        <v>0</v>
      </c>
      <c r="W65">
        <v>0</v>
      </c>
      <c r="X65">
        <v>0</v>
      </c>
      <c r="Y65">
        <v>3</v>
      </c>
      <c r="Z65">
        <v>0</v>
      </c>
      <c r="AA65">
        <v>0</v>
      </c>
      <c r="AB65">
        <v>0</v>
      </c>
      <c r="AC65">
        <v>3</v>
      </c>
      <c r="AD65">
        <v>0</v>
      </c>
      <c r="AE65">
        <v>0</v>
      </c>
      <c r="AF65">
        <v>0</v>
      </c>
      <c r="AG65">
        <v>1</v>
      </c>
      <c r="AH65" s="19">
        <v>0</v>
      </c>
      <c r="AI65" s="19">
        <v>0</v>
      </c>
      <c r="AJ65" s="19">
        <v>0</v>
      </c>
      <c r="AK65" s="19">
        <v>0</v>
      </c>
      <c r="AL65" s="15">
        <v>0</v>
      </c>
      <c r="AM65" s="19">
        <v>0</v>
      </c>
      <c r="AN65" s="15">
        <v>0</v>
      </c>
      <c r="AO65" s="19">
        <v>0</v>
      </c>
      <c r="AP65" s="16">
        <v>0</v>
      </c>
      <c r="AQ65" s="19">
        <v>0</v>
      </c>
      <c r="AR65" s="15">
        <v>0</v>
      </c>
      <c r="AS65" s="19">
        <v>0</v>
      </c>
      <c r="AT65" s="19">
        <v>0</v>
      </c>
      <c r="AU65" s="19">
        <v>0</v>
      </c>
      <c r="AV65" s="15">
        <v>0</v>
      </c>
      <c r="AW65" s="19">
        <v>0</v>
      </c>
      <c r="AX65" s="19">
        <v>0</v>
      </c>
      <c r="AY65" s="15">
        <v>0</v>
      </c>
      <c r="AZ65" s="15">
        <v>0</v>
      </c>
      <c r="BA65" s="15">
        <v>0</v>
      </c>
      <c r="BB65" s="19">
        <v>0</v>
      </c>
      <c r="BC65" s="15">
        <v>0</v>
      </c>
      <c r="BD65" s="19">
        <v>0</v>
      </c>
      <c r="BE65" s="19">
        <v>0</v>
      </c>
      <c r="BF65" s="19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9">
        <v>0</v>
      </c>
      <c r="BM65" s="16">
        <v>0</v>
      </c>
      <c r="BN65" s="19">
        <v>0</v>
      </c>
      <c r="BO65" s="19">
        <v>1</v>
      </c>
      <c r="BP65" s="19">
        <v>0</v>
      </c>
      <c r="BQ65" s="19">
        <v>1</v>
      </c>
      <c r="BR65" s="16">
        <v>0</v>
      </c>
      <c r="BS65" s="19">
        <v>0</v>
      </c>
      <c r="BT65" s="19">
        <v>0</v>
      </c>
      <c r="BU65" s="19">
        <v>0</v>
      </c>
      <c r="BV65" s="16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6">
        <v>0</v>
      </c>
      <c r="CC65" s="19">
        <v>0</v>
      </c>
      <c r="CD65" s="19">
        <v>1</v>
      </c>
      <c r="CE65" s="19">
        <v>0</v>
      </c>
      <c r="CF65" s="19">
        <v>0</v>
      </c>
      <c r="CG65" s="19">
        <v>0</v>
      </c>
      <c r="CH65" s="16">
        <v>0</v>
      </c>
      <c r="CI65" s="19">
        <v>0</v>
      </c>
      <c r="CJ65" s="19">
        <v>0</v>
      </c>
      <c r="CK65" s="19">
        <v>0</v>
      </c>
      <c r="CL65" s="16">
        <v>0</v>
      </c>
      <c r="CM65" s="16">
        <v>0</v>
      </c>
      <c r="CN65" s="19">
        <v>0</v>
      </c>
      <c r="CO65" s="16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19">
        <v>0</v>
      </c>
      <c r="CV65" s="19">
        <v>0</v>
      </c>
      <c r="CW65" s="17">
        <v>0</v>
      </c>
      <c r="CX65" s="17">
        <v>0</v>
      </c>
      <c r="CY65" s="19">
        <v>0</v>
      </c>
      <c r="CZ65" s="19">
        <v>0</v>
      </c>
      <c r="DA65" s="19">
        <v>0</v>
      </c>
      <c r="DB65" s="19">
        <v>0</v>
      </c>
      <c r="DC65" s="16">
        <v>0</v>
      </c>
    </row>
    <row r="66" spans="1:107" x14ac:dyDescent="0.25">
      <c r="A66" t="s">
        <v>157</v>
      </c>
      <c r="B66" s="6" t="s">
        <v>96</v>
      </c>
      <c r="C66" s="18">
        <v>125</v>
      </c>
      <c r="D66" s="6">
        <v>95</v>
      </c>
      <c r="E66" s="6" t="s">
        <v>92</v>
      </c>
      <c r="F66" s="6">
        <v>2010</v>
      </c>
      <c r="G66" s="12" t="s">
        <v>93</v>
      </c>
      <c r="H66" s="6">
        <v>3</v>
      </c>
      <c r="I66" s="6">
        <v>213</v>
      </c>
      <c r="J66" s="33">
        <v>30000</v>
      </c>
      <c r="K66" s="13">
        <v>34.524000000000001</v>
      </c>
      <c r="L66" s="13">
        <v>3.835999999999999</v>
      </c>
      <c r="M66" s="6">
        <v>0</v>
      </c>
      <c r="N66" s="13">
        <v>1</v>
      </c>
      <c r="O66" s="13">
        <v>0</v>
      </c>
      <c r="P66" s="6">
        <v>0</v>
      </c>
      <c r="Q66" s="13">
        <v>1560</v>
      </c>
      <c r="R66" s="14">
        <v>1220</v>
      </c>
      <c r="S66">
        <v>3</v>
      </c>
      <c r="T66">
        <v>2</v>
      </c>
      <c r="U66">
        <v>1</v>
      </c>
      <c r="V66">
        <v>0</v>
      </c>
      <c r="W66">
        <v>0</v>
      </c>
      <c r="X66">
        <v>1</v>
      </c>
      <c r="Y66">
        <v>2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0</v>
      </c>
      <c r="AF66">
        <v>0</v>
      </c>
      <c r="AG66">
        <v>0</v>
      </c>
      <c r="AH66" s="19">
        <v>0</v>
      </c>
      <c r="AI66" s="19">
        <v>0</v>
      </c>
      <c r="AJ66" s="19">
        <v>0</v>
      </c>
      <c r="AK66" s="19">
        <v>1</v>
      </c>
      <c r="AL66" s="15">
        <v>0</v>
      </c>
      <c r="AM66" s="19">
        <v>0</v>
      </c>
      <c r="AN66" s="15">
        <v>0</v>
      </c>
      <c r="AO66" s="19">
        <v>0</v>
      </c>
      <c r="AP66" s="16">
        <v>0</v>
      </c>
      <c r="AQ66" s="19">
        <v>0</v>
      </c>
      <c r="AR66" s="15">
        <v>0</v>
      </c>
      <c r="AS66" s="19">
        <v>0</v>
      </c>
      <c r="AT66" s="19">
        <v>0</v>
      </c>
      <c r="AU66" s="19">
        <v>0</v>
      </c>
      <c r="AV66" s="15">
        <v>0</v>
      </c>
      <c r="AW66" s="19">
        <v>0</v>
      </c>
      <c r="AX66" s="19">
        <v>0</v>
      </c>
      <c r="AY66" s="15">
        <v>0</v>
      </c>
      <c r="AZ66" s="15">
        <v>0</v>
      </c>
      <c r="BA66" s="15">
        <v>0</v>
      </c>
      <c r="BB66" s="19">
        <v>0</v>
      </c>
      <c r="BC66" s="15">
        <v>0</v>
      </c>
      <c r="BD66" s="19">
        <v>0</v>
      </c>
      <c r="BE66" s="19">
        <v>0</v>
      </c>
      <c r="BF66" s="19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9">
        <v>0</v>
      </c>
      <c r="BM66" s="16">
        <v>0</v>
      </c>
      <c r="BN66" s="19">
        <v>0</v>
      </c>
      <c r="BO66" s="19">
        <v>0</v>
      </c>
      <c r="BP66" s="19">
        <v>1</v>
      </c>
      <c r="BQ66" s="19">
        <v>1</v>
      </c>
      <c r="BR66" s="16">
        <v>0</v>
      </c>
      <c r="BS66" s="19">
        <v>0</v>
      </c>
      <c r="BT66" s="19">
        <v>0</v>
      </c>
      <c r="BU66" s="19">
        <v>0</v>
      </c>
      <c r="BV66" s="16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6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6">
        <v>0</v>
      </c>
      <c r="CI66" s="19">
        <v>0</v>
      </c>
      <c r="CJ66" s="19">
        <v>0</v>
      </c>
      <c r="CK66" s="19">
        <v>0</v>
      </c>
      <c r="CL66" s="16">
        <v>0</v>
      </c>
      <c r="CM66" s="16">
        <v>0</v>
      </c>
      <c r="CN66" s="19">
        <v>0</v>
      </c>
      <c r="CO66" s="16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0</v>
      </c>
      <c r="CV66" s="19">
        <v>0</v>
      </c>
      <c r="CW66" s="17">
        <v>0</v>
      </c>
      <c r="CX66" s="17">
        <v>0</v>
      </c>
      <c r="CY66" s="19">
        <v>0</v>
      </c>
      <c r="CZ66" s="19">
        <v>0</v>
      </c>
      <c r="DA66" s="19">
        <v>0</v>
      </c>
      <c r="DB66" s="19">
        <v>0</v>
      </c>
      <c r="DC66" s="16">
        <v>0</v>
      </c>
    </row>
    <row r="67" spans="1:107" x14ac:dyDescent="0.25">
      <c r="A67" t="s">
        <v>158</v>
      </c>
      <c r="B67" s="6" t="s">
        <v>94</v>
      </c>
      <c r="C67" s="18">
        <v>500</v>
      </c>
      <c r="D67" s="6">
        <v>475</v>
      </c>
      <c r="E67" s="6" t="s">
        <v>92</v>
      </c>
      <c r="F67" s="6">
        <v>2010</v>
      </c>
      <c r="G67" s="12" t="s">
        <v>93</v>
      </c>
      <c r="H67" s="6">
        <v>3</v>
      </c>
      <c r="I67" s="6">
        <v>213</v>
      </c>
      <c r="J67" s="33">
        <v>30000</v>
      </c>
      <c r="K67" s="13">
        <v>30.240000000000002</v>
      </c>
      <c r="L67" s="13">
        <v>3.3599999999999994</v>
      </c>
      <c r="M67" s="6">
        <v>1</v>
      </c>
      <c r="N67" s="13">
        <v>0</v>
      </c>
      <c r="O67" s="13">
        <v>1</v>
      </c>
      <c r="P67" s="6">
        <v>0</v>
      </c>
      <c r="Q67" s="13">
        <v>1230</v>
      </c>
      <c r="R67" s="14">
        <v>840</v>
      </c>
      <c r="S67">
        <v>4</v>
      </c>
      <c r="T67">
        <v>0</v>
      </c>
      <c r="U67">
        <v>4</v>
      </c>
      <c r="V67">
        <v>0</v>
      </c>
      <c r="W67">
        <v>0</v>
      </c>
      <c r="X67">
        <v>0</v>
      </c>
      <c r="Y67">
        <v>2</v>
      </c>
      <c r="Z67">
        <v>0</v>
      </c>
      <c r="AA67">
        <v>2</v>
      </c>
      <c r="AB67">
        <v>0</v>
      </c>
      <c r="AC67">
        <v>2</v>
      </c>
      <c r="AD67">
        <v>0</v>
      </c>
      <c r="AE67">
        <v>2</v>
      </c>
      <c r="AF67">
        <v>0</v>
      </c>
      <c r="AG67">
        <v>0</v>
      </c>
      <c r="AH67" s="19">
        <v>0</v>
      </c>
      <c r="AI67" s="19">
        <v>0</v>
      </c>
      <c r="AJ67" s="19">
        <v>0</v>
      </c>
      <c r="AK67" s="19">
        <v>0</v>
      </c>
      <c r="AL67" s="15">
        <v>0</v>
      </c>
      <c r="AM67" s="19">
        <v>0</v>
      </c>
      <c r="AN67" s="15">
        <v>0</v>
      </c>
      <c r="AO67" s="19">
        <v>0</v>
      </c>
      <c r="AP67" s="16">
        <v>0</v>
      </c>
      <c r="AQ67" s="19">
        <v>0</v>
      </c>
      <c r="AR67" s="15">
        <v>0</v>
      </c>
      <c r="AS67" s="19">
        <v>0</v>
      </c>
      <c r="AT67" s="19">
        <v>0</v>
      </c>
      <c r="AU67" s="19">
        <v>0</v>
      </c>
      <c r="AV67" s="15">
        <v>0</v>
      </c>
      <c r="AW67" s="19">
        <v>0</v>
      </c>
      <c r="AX67" s="19">
        <v>0</v>
      </c>
      <c r="AY67" s="15">
        <v>0</v>
      </c>
      <c r="AZ67" s="15">
        <v>0</v>
      </c>
      <c r="BA67" s="15">
        <v>0</v>
      </c>
      <c r="BB67" s="19">
        <v>0</v>
      </c>
      <c r="BC67" s="15">
        <v>0</v>
      </c>
      <c r="BD67" s="19">
        <v>0</v>
      </c>
      <c r="BE67" s="19">
        <v>0</v>
      </c>
      <c r="BF67" s="19">
        <v>1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9">
        <v>0</v>
      </c>
      <c r="BM67" s="16">
        <v>0</v>
      </c>
      <c r="BN67" s="19">
        <v>0</v>
      </c>
      <c r="BO67" s="19">
        <v>1</v>
      </c>
      <c r="BP67" s="19">
        <v>0</v>
      </c>
      <c r="BQ67" s="19">
        <v>0</v>
      </c>
      <c r="BR67" s="16">
        <v>0</v>
      </c>
      <c r="BS67" s="19">
        <v>0</v>
      </c>
      <c r="BT67" s="19">
        <v>0</v>
      </c>
      <c r="BU67" s="19">
        <v>0</v>
      </c>
      <c r="BV67" s="16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6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6">
        <v>0</v>
      </c>
      <c r="CI67" s="19">
        <v>0</v>
      </c>
      <c r="CJ67" s="19">
        <v>0</v>
      </c>
      <c r="CK67" s="19">
        <v>0</v>
      </c>
      <c r="CL67" s="16">
        <v>0</v>
      </c>
      <c r="CM67" s="16">
        <v>0</v>
      </c>
      <c r="CN67" s="19">
        <v>0</v>
      </c>
      <c r="CO67" s="16">
        <v>0</v>
      </c>
      <c r="CP67" s="19">
        <v>0</v>
      </c>
      <c r="CQ67" s="19">
        <v>1</v>
      </c>
      <c r="CR67" s="19">
        <v>0</v>
      </c>
      <c r="CS67" s="19">
        <v>0</v>
      </c>
      <c r="CT67" s="19">
        <v>0</v>
      </c>
      <c r="CU67" s="19">
        <v>1</v>
      </c>
      <c r="CV67" s="19">
        <v>0</v>
      </c>
      <c r="CW67" s="17">
        <v>0</v>
      </c>
      <c r="CX67" s="17">
        <v>0</v>
      </c>
      <c r="CY67" s="19">
        <v>0</v>
      </c>
      <c r="CZ67" s="19">
        <v>0</v>
      </c>
      <c r="DA67" s="19">
        <v>0</v>
      </c>
      <c r="DB67" s="19">
        <v>0</v>
      </c>
      <c r="DC67" s="16">
        <v>0</v>
      </c>
    </row>
    <row r="68" spans="1:107" x14ac:dyDescent="0.25">
      <c r="A68" t="s">
        <v>159</v>
      </c>
      <c r="B68" s="6" t="s">
        <v>99</v>
      </c>
      <c r="C68" s="18">
        <v>1000</v>
      </c>
      <c r="D68" s="6">
        <v>879</v>
      </c>
      <c r="E68" s="6" t="s">
        <v>92</v>
      </c>
      <c r="F68" s="6">
        <v>2010</v>
      </c>
      <c r="G68" s="12" t="s">
        <v>93</v>
      </c>
      <c r="H68" s="6">
        <v>2</v>
      </c>
      <c r="I68" s="6">
        <v>213</v>
      </c>
      <c r="J68" s="33">
        <v>30000</v>
      </c>
      <c r="K68" s="13">
        <v>26.560000000000002</v>
      </c>
      <c r="L68" s="13">
        <v>6.6399999999999988</v>
      </c>
      <c r="M68" s="6">
        <v>1</v>
      </c>
      <c r="N68" s="13">
        <v>0</v>
      </c>
      <c r="O68" s="13">
        <v>1</v>
      </c>
      <c r="P68" s="6">
        <v>0</v>
      </c>
      <c r="Q68" s="13">
        <v>1000</v>
      </c>
      <c r="R68" s="14">
        <v>490</v>
      </c>
      <c r="S68">
        <v>7</v>
      </c>
      <c r="T68">
        <v>1</v>
      </c>
      <c r="U68">
        <v>6</v>
      </c>
      <c r="V68">
        <v>0</v>
      </c>
      <c r="W68">
        <v>0</v>
      </c>
      <c r="X68">
        <v>1</v>
      </c>
      <c r="Y68">
        <v>3</v>
      </c>
      <c r="Z68">
        <v>1</v>
      </c>
      <c r="AA68">
        <v>2</v>
      </c>
      <c r="AB68">
        <v>0</v>
      </c>
      <c r="AC68">
        <v>5</v>
      </c>
      <c r="AD68">
        <v>1</v>
      </c>
      <c r="AE68">
        <v>1</v>
      </c>
      <c r="AF68">
        <v>0</v>
      </c>
      <c r="AG68">
        <v>1</v>
      </c>
      <c r="AH68" s="19">
        <v>0</v>
      </c>
      <c r="AI68" s="19">
        <v>0</v>
      </c>
      <c r="AJ68" s="19">
        <v>0</v>
      </c>
      <c r="AK68" s="19">
        <v>1</v>
      </c>
      <c r="AL68" s="15">
        <v>0</v>
      </c>
      <c r="AM68" s="19">
        <v>0</v>
      </c>
      <c r="AN68" s="15">
        <v>0</v>
      </c>
      <c r="AO68" s="19">
        <v>0</v>
      </c>
      <c r="AP68" s="16">
        <v>0</v>
      </c>
      <c r="AQ68" s="19">
        <v>0</v>
      </c>
      <c r="AR68" s="15">
        <v>0</v>
      </c>
      <c r="AS68" s="19">
        <v>0</v>
      </c>
      <c r="AT68" s="19">
        <v>0</v>
      </c>
      <c r="AU68" s="19">
        <v>0</v>
      </c>
      <c r="AV68" s="15">
        <v>0</v>
      </c>
      <c r="AW68" s="19">
        <v>0</v>
      </c>
      <c r="AX68" s="19">
        <v>1</v>
      </c>
      <c r="AY68" s="15">
        <v>0</v>
      </c>
      <c r="AZ68" s="15">
        <v>0</v>
      </c>
      <c r="BA68" s="15">
        <v>0</v>
      </c>
      <c r="BB68" s="19">
        <v>0</v>
      </c>
      <c r="BC68" s="15">
        <v>0</v>
      </c>
      <c r="BD68" s="19">
        <v>0</v>
      </c>
      <c r="BE68" s="19">
        <v>0</v>
      </c>
      <c r="BF68" s="19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9">
        <v>0</v>
      </c>
      <c r="BM68" s="16">
        <v>0</v>
      </c>
      <c r="BN68" s="19">
        <v>0</v>
      </c>
      <c r="BO68" s="19">
        <v>0</v>
      </c>
      <c r="BP68" s="19">
        <v>0</v>
      </c>
      <c r="BQ68" s="19">
        <v>1</v>
      </c>
      <c r="BR68" s="16">
        <v>0</v>
      </c>
      <c r="BS68" s="19">
        <v>0</v>
      </c>
      <c r="BT68" s="19">
        <v>0</v>
      </c>
      <c r="BU68" s="19">
        <v>0</v>
      </c>
      <c r="BV68" s="16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6">
        <v>0</v>
      </c>
      <c r="CC68" s="19">
        <v>0</v>
      </c>
      <c r="CD68" s="19">
        <v>1</v>
      </c>
      <c r="CE68" s="19">
        <v>0</v>
      </c>
      <c r="CF68" s="19">
        <v>0</v>
      </c>
      <c r="CG68" s="19">
        <v>0</v>
      </c>
      <c r="CH68" s="16">
        <v>0</v>
      </c>
      <c r="CI68" s="19">
        <v>0</v>
      </c>
      <c r="CJ68" s="19">
        <v>0</v>
      </c>
      <c r="CK68" s="19">
        <v>0</v>
      </c>
      <c r="CL68" s="16">
        <v>0</v>
      </c>
      <c r="CM68" s="16">
        <v>0</v>
      </c>
      <c r="CN68" s="19">
        <v>0</v>
      </c>
      <c r="CO68" s="16">
        <v>0</v>
      </c>
      <c r="CP68" s="19">
        <v>0</v>
      </c>
      <c r="CQ68" s="19">
        <v>1</v>
      </c>
      <c r="CR68" s="19">
        <v>0</v>
      </c>
      <c r="CS68" s="19">
        <v>0</v>
      </c>
      <c r="CT68" s="19">
        <v>0</v>
      </c>
      <c r="CU68" s="19">
        <v>1</v>
      </c>
      <c r="CV68" s="19">
        <v>0</v>
      </c>
      <c r="CW68" s="17">
        <v>0</v>
      </c>
      <c r="CX68" s="17">
        <v>0</v>
      </c>
      <c r="CY68" s="19">
        <v>0</v>
      </c>
      <c r="CZ68" s="19">
        <v>0</v>
      </c>
      <c r="DA68" s="19">
        <v>0</v>
      </c>
      <c r="DB68" s="19">
        <v>0</v>
      </c>
      <c r="DC68" s="16">
        <v>0</v>
      </c>
    </row>
    <row r="69" spans="1:107" x14ac:dyDescent="0.25">
      <c r="A69" t="s">
        <v>160</v>
      </c>
      <c r="B69" s="6" t="s">
        <v>91</v>
      </c>
      <c r="C69" s="18">
        <v>25</v>
      </c>
      <c r="D69" s="6">
        <v>25</v>
      </c>
      <c r="E69" s="6" t="s">
        <v>92</v>
      </c>
      <c r="F69" s="6">
        <v>2010</v>
      </c>
      <c r="G69" s="12" t="s">
        <v>93</v>
      </c>
      <c r="H69" s="6">
        <v>4</v>
      </c>
      <c r="I69" s="6">
        <v>223</v>
      </c>
      <c r="J69" s="33">
        <v>30000</v>
      </c>
      <c r="K69" s="13">
        <v>32.832000000000001</v>
      </c>
      <c r="L69" s="13">
        <v>3.6479999999999988</v>
      </c>
      <c r="M69" s="6">
        <v>1</v>
      </c>
      <c r="N69" s="13">
        <v>1</v>
      </c>
      <c r="O69" s="13">
        <v>0</v>
      </c>
      <c r="P69" s="6">
        <v>0</v>
      </c>
      <c r="Q69" s="13">
        <v>680</v>
      </c>
      <c r="R69" s="14">
        <v>100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 s="19">
        <v>0</v>
      </c>
      <c r="AI69" s="19">
        <v>0</v>
      </c>
      <c r="AJ69" s="19">
        <v>0</v>
      </c>
      <c r="AK69" s="19">
        <v>0</v>
      </c>
      <c r="AL69" s="15">
        <v>0</v>
      </c>
      <c r="AM69" s="19">
        <v>0</v>
      </c>
      <c r="AN69" s="15">
        <v>0</v>
      </c>
      <c r="AO69" s="19">
        <v>0</v>
      </c>
      <c r="AP69" s="16">
        <v>0</v>
      </c>
      <c r="AQ69" s="19">
        <v>0</v>
      </c>
      <c r="AR69" s="15">
        <v>0</v>
      </c>
      <c r="AS69" s="19">
        <v>0</v>
      </c>
      <c r="AT69" s="19">
        <v>0</v>
      </c>
      <c r="AU69" s="19">
        <v>0</v>
      </c>
      <c r="AV69" s="15">
        <v>0</v>
      </c>
      <c r="AW69" s="19">
        <v>0</v>
      </c>
      <c r="AX69" s="19">
        <v>0</v>
      </c>
      <c r="AY69" s="15">
        <v>0</v>
      </c>
      <c r="AZ69" s="15">
        <v>0</v>
      </c>
      <c r="BA69" s="15">
        <v>0</v>
      </c>
      <c r="BB69" s="19">
        <v>0</v>
      </c>
      <c r="BC69" s="15">
        <v>0</v>
      </c>
      <c r="BD69" s="19">
        <v>0</v>
      </c>
      <c r="BE69" s="19">
        <v>0</v>
      </c>
      <c r="BF69" s="19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9">
        <v>0</v>
      </c>
      <c r="BM69" s="16">
        <v>0</v>
      </c>
      <c r="BN69" s="19">
        <v>0</v>
      </c>
      <c r="BO69" s="19">
        <v>0</v>
      </c>
      <c r="BP69" s="19">
        <v>0</v>
      </c>
      <c r="BQ69" s="19">
        <v>0</v>
      </c>
      <c r="BR69" s="16">
        <v>0</v>
      </c>
      <c r="BS69" s="19">
        <v>0</v>
      </c>
      <c r="BT69" s="19">
        <v>0</v>
      </c>
      <c r="BU69" s="19">
        <v>0</v>
      </c>
      <c r="BV69" s="16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6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6">
        <v>0</v>
      </c>
      <c r="CI69" s="19">
        <v>0</v>
      </c>
      <c r="CJ69" s="19">
        <v>0</v>
      </c>
      <c r="CK69" s="19">
        <v>0</v>
      </c>
      <c r="CL69" s="16">
        <v>0</v>
      </c>
      <c r="CM69" s="16">
        <v>0</v>
      </c>
      <c r="CN69" s="19">
        <v>0</v>
      </c>
      <c r="CO69" s="16">
        <v>0</v>
      </c>
      <c r="CP69" s="19">
        <v>1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7">
        <v>0</v>
      </c>
      <c r="CX69" s="17">
        <v>0</v>
      </c>
      <c r="CY69" s="19">
        <v>0</v>
      </c>
      <c r="CZ69" s="19">
        <v>0</v>
      </c>
      <c r="DA69" s="19">
        <v>0</v>
      </c>
      <c r="DB69" s="19">
        <v>0</v>
      </c>
      <c r="DC69" s="16">
        <v>0</v>
      </c>
    </row>
    <row r="70" spans="1:107" x14ac:dyDescent="0.25">
      <c r="A70" t="s">
        <v>161</v>
      </c>
      <c r="B70" s="6" t="s">
        <v>96</v>
      </c>
      <c r="C70" s="18">
        <v>125</v>
      </c>
      <c r="D70" s="6">
        <v>111</v>
      </c>
      <c r="E70" s="6" t="s">
        <v>92</v>
      </c>
      <c r="F70" s="6">
        <v>2010</v>
      </c>
      <c r="G70" s="12" t="s">
        <v>93</v>
      </c>
      <c r="H70" s="6">
        <v>3</v>
      </c>
      <c r="I70" s="6">
        <v>223.5</v>
      </c>
      <c r="J70" s="33">
        <v>30000</v>
      </c>
      <c r="K70" s="13">
        <v>2.4960000000000004</v>
      </c>
      <c r="L70" s="13">
        <v>9.9840000000000018</v>
      </c>
      <c r="M70" s="6">
        <v>1</v>
      </c>
      <c r="N70" s="13">
        <v>1</v>
      </c>
      <c r="O70" s="13">
        <v>0</v>
      </c>
      <c r="P70" s="6">
        <v>0</v>
      </c>
      <c r="Q70" s="13">
        <v>670</v>
      </c>
      <c r="R70" s="14">
        <v>80</v>
      </c>
      <c r="S70">
        <v>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 s="19">
        <v>0</v>
      </c>
      <c r="AI70" s="19">
        <v>0</v>
      </c>
      <c r="AJ70" s="19">
        <v>0</v>
      </c>
      <c r="AK70" s="19">
        <v>0</v>
      </c>
      <c r="AL70" s="15">
        <v>0</v>
      </c>
      <c r="AM70" s="19">
        <v>0</v>
      </c>
      <c r="AN70" s="15">
        <v>0</v>
      </c>
      <c r="AO70" s="19">
        <v>0</v>
      </c>
      <c r="AP70" s="16">
        <v>0</v>
      </c>
      <c r="AQ70" s="19">
        <v>0</v>
      </c>
      <c r="AR70" s="15">
        <v>0</v>
      </c>
      <c r="AS70" s="19">
        <v>0</v>
      </c>
      <c r="AT70" s="19">
        <v>0</v>
      </c>
      <c r="AU70" s="19">
        <v>0</v>
      </c>
      <c r="AV70" s="15">
        <v>0</v>
      </c>
      <c r="AW70" s="19">
        <v>0</v>
      </c>
      <c r="AX70" s="19">
        <v>0</v>
      </c>
      <c r="AY70" s="15">
        <v>0</v>
      </c>
      <c r="AZ70" s="15">
        <v>0</v>
      </c>
      <c r="BA70" s="15">
        <v>0</v>
      </c>
      <c r="BB70" s="19">
        <v>0</v>
      </c>
      <c r="BC70" s="15">
        <v>0</v>
      </c>
      <c r="BD70" s="19">
        <v>0</v>
      </c>
      <c r="BE70" s="19">
        <v>0</v>
      </c>
      <c r="BF70" s="19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9">
        <v>0</v>
      </c>
      <c r="BM70" s="16">
        <v>0</v>
      </c>
      <c r="BN70" s="19">
        <v>0</v>
      </c>
      <c r="BO70" s="19">
        <v>0</v>
      </c>
      <c r="BP70" s="19">
        <v>0</v>
      </c>
      <c r="BQ70" s="19">
        <v>0</v>
      </c>
      <c r="BR70" s="16">
        <v>0</v>
      </c>
      <c r="BS70" s="19">
        <v>0</v>
      </c>
      <c r="BT70" s="19">
        <v>0</v>
      </c>
      <c r="BU70" s="19">
        <v>0</v>
      </c>
      <c r="BV70" s="16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6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6">
        <v>0</v>
      </c>
      <c r="CI70" s="19">
        <v>0</v>
      </c>
      <c r="CJ70" s="19">
        <v>0</v>
      </c>
      <c r="CK70" s="19">
        <v>0</v>
      </c>
      <c r="CL70" s="16">
        <v>0</v>
      </c>
      <c r="CM70" s="16">
        <v>0</v>
      </c>
      <c r="CN70" s="19">
        <v>0</v>
      </c>
      <c r="CO70" s="16">
        <v>0</v>
      </c>
      <c r="CP70" s="19">
        <v>0</v>
      </c>
      <c r="CQ70" s="19">
        <v>1</v>
      </c>
      <c r="CR70" s="19">
        <v>0</v>
      </c>
      <c r="CS70" s="19">
        <v>0</v>
      </c>
      <c r="CT70" s="19">
        <v>0</v>
      </c>
      <c r="CU70" s="19">
        <v>0</v>
      </c>
      <c r="CV70" s="19">
        <v>0</v>
      </c>
      <c r="CW70" s="17">
        <v>0</v>
      </c>
      <c r="CX70" s="17">
        <v>0</v>
      </c>
      <c r="CY70" s="19">
        <v>0</v>
      </c>
      <c r="CZ70" s="19">
        <v>0</v>
      </c>
      <c r="DA70" s="19">
        <v>0</v>
      </c>
      <c r="DB70" s="19">
        <v>0</v>
      </c>
      <c r="DC70" s="16">
        <v>0</v>
      </c>
    </row>
    <row r="71" spans="1:107" x14ac:dyDescent="0.25">
      <c r="A71" t="s">
        <v>162</v>
      </c>
      <c r="B71" s="6" t="s">
        <v>94</v>
      </c>
      <c r="C71" s="18">
        <v>500</v>
      </c>
      <c r="D71" s="6">
        <v>540</v>
      </c>
      <c r="E71" s="6" t="s">
        <v>92</v>
      </c>
      <c r="F71" s="6">
        <v>2010</v>
      </c>
      <c r="G71" s="12" t="s">
        <v>93</v>
      </c>
      <c r="H71" s="6">
        <v>2</v>
      </c>
      <c r="I71" s="6">
        <v>226.5</v>
      </c>
      <c r="J71" s="33">
        <v>30000</v>
      </c>
      <c r="K71" s="13">
        <v>8.44</v>
      </c>
      <c r="L71" s="13">
        <v>0</v>
      </c>
      <c r="M71" s="6">
        <v>1</v>
      </c>
      <c r="N71" s="13">
        <v>0</v>
      </c>
      <c r="O71" s="13">
        <v>0</v>
      </c>
      <c r="P71" s="6">
        <v>0</v>
      </c>
      <c r="Q71" s="13">
        <v>650</v>
      </c>
      <c r="R71" s="14">
        <v>410</v>
      </c>
      <c r="S71">
        <v>1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 s="19">
        <v>0</v>
      </c>
      <c r="AI71" s="19">
        <v>0</v>
      </c>
      <c r="AJ71" s="19">
        <v>0</v>
      </c>
      <c r="AK71" s="19">
        <v>0</v>
      </c>
      <c r="AL71" s="15">
        <v>0</v>
      </c>
      <c r="AM71" s="19">
        <v>0</v>
      </c>
      <c r="AN71" s="15">
        <v>0</v>
      </c>
      <c r="AO71" s="19">
        <v>0</v>
      </c>
      <c r="AP71" s="16">
        <v>0</v>
      </c>
      <c r="AQ71" s="19">
        <v>0</v>
      </c>
      <c r="AR71" s="15">
        <v>0</v>
      </c>
      <c r="AS71" s="19">
        <v>0</v>
      </c>
      <c r="AT71" s="19">
        <v>0</v>
      </c>
      <c r="AU71" s="19">
        <v>0</v>
      </c>
      <c r="AV71" s="15">
        <v>0</v>
      </c>
      <c r="AW71" s="19">
        <v>0</v>
      </c>
      <c r="AX71" s="19">
        <v>0</v>
      </c>
      <c r="AY71" s="15">
        <v>0</v>
      </c>
      <c r="AZ71" s="15">
        <v>0</v>
      </c>
      <c r="BA71" s="15">
        <v>0</v>
      </c>
      <c r="BB71" s="19">
        <v>0</v>
      </c>
      <c r="BC71" s="15">
        <v>0</v>
      </c>
      <c r="BD71" s="19">
        <v>0</v>
      </c>
      <c r="BE71" s="19">
        <v>0</v>
      </c>
      <c r="BF71" s="19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9">
        <v>0</v>
      </c>
      <c r="BM71" s="16">
        <v>0</v>
      </c>
      <c r="BN71" s="19">
        <v>0</v>
      </c>
      <c r="BO71" s="19">
        <v>0</v>
      </c>
      <c r="BP71" s="19">
        <v>0</v>
      </c>
      <c r="BQ71" s="19">
        <v>0</v>
      </c>
      <c r="BR71" s="16">
        <v>0</v>
      </c>
      <c r="BS71" s="19">
        <v>0</v>
      </c>
      <c r="BT71" s="19">
        <v>0</v>
      </c>
      <c r="BU71" s="19">
        <v>0</v>
      </c>
      <c r="BV71" s="16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6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6">
        <v>0</v>
      </c>
      <c r="CI71" s="19">
        <v>0</v>
      </c>
      <c r="CJ71" s="19">
        <v>0</v>
      </c>
      <c r="CK71" s="19">
        <v>0</v>
      </c>
      <c r="CL71" s="16">
        <v>0</v>
      </c>
      <c r="CM71" s="16">
        <v>0</v>
      </c>
      <c r="CN71" s="19">
        <v>0</v>
      </c>
      <c r="CO71" s="16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U71" s="19">
        <v>0</v>
      </c>
      <c r="CV71" s="19">
        <v>0</v>
      </c>
      <c r="CW71" s="17">
        <v>0</v>
      </c>
      <c r="CX71" s="17">
        <v>0</v>
      </c>
      <c r="CY71" s="19">
        <v>0</v>
      </c>
      <c r="CZ71" s="19">
        <v>0</v>
      </c>
      <c r="DA71" s="19">
        <v>0</v>
      </c>
      <c r="DB71" s="19">
        <v>1</v>
      </c>
      <c r="DC71" s="16">
        <v>0</v>
      </c>
    </row>
    <row r="72" spans="1:107" x14ac:dyDescent="0.25">
      <c r="A72" t="s">
        <v>163</v>
      </c>
      <c r="B72" s="6" t="s">
        <v>99</v>
      </c>
      <c r="C72" s="18">
        <v>1000</v>
      </c>
      <c r="D72" s="6">
        <v>836</v>
      </c>
      <c r="E72" s="6" t="s">
        <v>92</v>
      </c>
      <c r="F72" s="6">
        <v>2010</v>
      </c>
      <c r="G72" s="12" t="s">
        <v>93</v>
      </c>
      <c r="H72" s="6">
        <v>1</v>
      </c>
      <c r="I72" s="6">
        <v>233</v>
      </c>
      <c r="J72" s="33">
        <v>30000</v>
      </c>
      <c r="K72" s="13">
        <v>8.8000000000000007</v>
      </c>
      <c r="L72" s="13">
        <v>0</v>
      </c>
      <c r="M72" s="6">
        <v>1</v>
      </c>
      <c r="N72" s="13">
        <v>0</v>
      </c>
      <c r="O72" s="13">
        <v>0</v>
      </c>
      <c r="P72" s="6">
        <v>0</v>
      </c>
      <c r="Q72" s="13">
        <v>230</v>
      </c>
      <c r="R72" s="14">
        <v>650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 s="19">
        <v>0</v>
      </c>
      <c r="AI72" s="19">
        <v>0</v>
      </c>
      <c r="AJ72" s="19">
        <v>0</v>
      </c>
      <c r="AK72" s="19">
        <v>0</v>
      </c>
      <c r="AL72" s="15">
        <v>0</v>
      </c>
      <c r="AM72" s="19">
        <v>0</v>
      </c>
      <c r="AN72" s="15">
        <v>0</v>
      </c>
      <c r="AO72" s="19">
        <v>0</v>
      </c>
      <c r="AP72" s="16">
        <v>0</v>
      </c>
      <c r="AQ72" s="19">
        <v>0</v>
      </c>
      <c r="AR72" s="15">
        <v>0</v>
      </c>
      <c r="AS72" s="19">
        <v>0</v>
      </c>
      <c r="AT72" s="19">
        <v>0</v>
      </c>
      <c r="AU72" s="19">
        <v>0</v>
      </c>
      <c r="AV72" s="15">
        <v>0</v>
      </c>
      <c r="AW72" s="19">
        <v>0</v>
      </c>
      <c r="AX72" s="19">
        <v>0</v>
      </c>
      <c r="AY72" s="15">
        <v>0</v>
      </c>
      <c r="AZ72" s="15">
        <v>0</v>
      </c>
      <c r="BA72" s="15">
        <v>0</v>
      </c>
      <c r="BB72" s="19">
        <v>1</v>
      </c>
      <c r="BC72" s="15">
        <v>0</v>
      </c>
      <c r="BD72" s="19">
        <v>0</v>
      </c>
      <c r="BE72" s="19">
        <v>0</v>
      </c>
      <c r="BF72" s="19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9">
        <v>0</v>
      </c>
      <c r="BM72" s="16">
        <v>0</v>
      </c>
      <c r="BN72" s="19">
        <v>0</v>
      </c>
      <c r="BO72" s="19">
        <v>0</v>
      </c>
      <c r="BP72" s="19">
        <v>0</v>
      </c>
      <c r="BQ72" s="19">
        <v>0</v>
      </c>
      <c r="BR72" s="16">
        <v>0</v>
      </c>
      <c r="BS72" s="19">
        <v>0</v>
      </c>
      <c r="BT72" s="19">
        <v>0</v>
      </c>
      <c r="BU72" s="19">
        <v>0</v>
      </c>
      <c r="BV72" s="16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6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6">
        <v>0</v>
      </c>
      <c r="CI72" s="19">
        <v>0</v>
      </c>
      <c r="CJ72" s="19">
        <v>0</v>
      </c>
      <c r="CK72" s="19">
        <v>0</v>
      </c>
      <c r="CL72" s="16">
        <v>0</v>
      </c>
      <c r="CM72" s="16">
        <v>0</v>
      </c>
      <c r="CN72" s="19">
        <v>0</v>
      </c>
      <c r="CO72" s="16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7">
        <v>0</v>
      </c>
      <c r="CX72" s="17">
        <v>0</v>
      </c>
      <c r="CY72" s="19">
        <v>0</v>
      </c>
      <c r="CZ72" s="19">
        <v>0</v>
      </c>
      <c r="DA72" s="19">
        <v>0</v>
      </c>
      <c r="DB72" s="19">
        <v>0</v>
      </c>
      <c r="DC72" s="16">
        <v>0</v>
      </c>
    </row>
    <row r="73" spans="1:107" x14ac:dyDescent="0.25">
      <c r="A73" t="s">
        <v>164</v>
      </c>
      <c r="B73" s="6" t="s">
        <v>91</v>
      </c>
      <c r="C73" s="18">
        <v>25</v>
      </c>
      <c r="D73" s="6">
        <v>26</v>
      </c>
      <c r="E73" s="6" t="s">
        <v>92</v>
      </c>
      <c r="F73" s="6">
        <v>2010</v>
      </c>
      <c r="G73" s="12" t="s">
        <v>93</v>
      </c>
      <c r="H73" s="6">
        <v>3</v>
      </c>
      <c r="I73" s="6">
        <v>201</v>
      </c>
      <c r="J73" s="33">
        <v>28000</v>
      </c>
      <c r="K73" s="13">
        <v>19.48</v>
      </c>
      <c r="L73" s="13">
        <v>19.48</v>
      </c>
      <c r="M73" s="6">
        <v>1</v>
      </c>
      <c r="N73" s="13">
        <v>1</v>
      </c>
      <c r="O73" s="13">
        <v>0</v>
      </c>
      <c r="P73" s="6">
        <v>0</v>
      </c>
      <c r="Q73" s="13">
        <v>560</v>
      </c>
      <c r="R73" s="14">
        <v>250</v>
      </c>
      <c r="S73">
        <v>2</v>
      </c>
      <c r="T73">
        <v>1</v>
      </c>
      <c r="U73">
        <v>1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0</v>
      </c>
      <c r="AG73">
        <v>0</v>
      </c>
      <c r="AH73" s="19">
        <v>0</v>
      </c>
      <c r="AI73" s="19">
        <v>0</v>
      </c>
      <c r="AJ73" s="19">
        <v>0</v>
      </c>
      <c r="AK73" s="19">
        <v>1</v>
      </c>
      <c r="AL73" s="15">
        <v>0</v>
      </c>
      <c r="AM73" s="19">
        <v>0</v>
      </c>
      <c r="AN73" s="15">
        <v>0</v>
      </c>
      <c r="AO73" s="19">
        <v>0</v>
      </c>
      <c r="AP73" s="16">
        <v>0</v>
      </c>
      <c r="AQ73" s="19">
        <v>0</v>
      </c>
      <c r="AR73" s="15">
        <v>0</v>
      </c>
      <c r="AS73" s="19">
        <v>0</v>
      </c>
      <c r="AT73" s="19">
        <v>0</v>
      </c>
      <c r="AU73" s="19">
        <v>0</v>
      </c>
      <c r="AV73" s="15">
        <v>0</v>
      </c>
      <c r="AW73" s="19">
        <v>0</v>
      </c>
      <c r="AX73" s="19">
        <v>0</v>
      </c>
      <c r="AY73" s="15">
        <v>0</v>
      </c>
      <c r="AZ73" s="15">
        <v>0</v>
      </c>
      <c r="BA73" s="15">
        <v>0</v>
      </c>
      <c r="BB73" s="19">
        <v>0</v>
      </c>
      <c r="BC73" s="15">
        <v>0</v>
      </c>
      <c r="BD73" s="19">
        <v>0</v>
      </c>
      <c r="BE73" s="19">
        <v>0</v>
      </c>
      <c r="BF73" s="19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9">
        <v>0</v>
      </c>
      <c r="BM73" s="16">
        <v>0</v>
      </c>
      <c r="BN73" s="19">
        <v>0</v>
      </c>
      <c r="BO73" s="19">
        <v>0</v>
      </c>
      <c r="BP73" s="19">
        <v>0</v>
      </c>
      <c r="BQ73" s="19">
        <v>0</v>
      </c>
      <c r="BR73" s="16">
        <v>0</v>
      </c>
      <c r="BS73" s="19">
        <v>0</v>
      </c>
      <c r="BT73" s="19">
        <v>0</v>
      </c>
      <c r="BU73" s="19">
        <v>0</v>
      </c>
      <c r="BV73" s="16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6">
        <v>0</v>
      </c>
      <c r="CC73" s="19">
        <v>0</v>
      </c>
      <c r="CD73" s="19">
        <v>0</v>
      </c>
      <c r="CE73" s="19">
        <v>0</v>
      </c>
      <c r="CF73" s="19">
        <v>0</v>
      </c>
      <c r="CG73" s="19">
        <v>0</v>
      </c>
      <c r="CH73" s="16">
        <v>0</v>
      </c>
      <c r="CI73" s="19">
        <v>0</v>
      </c>
      <c r="CJ73" s="19">
        <v>0</v>
      </c>
      <c r="CK73" s="19">
        <v>1</v>
      </c>
      <c r="CL73" s="16">
        <v>0</v>
      </c>
      <c r="CM73" s="16">
        <v>0</v>
      </c>
      <c r="CN73" s="19">
        <v>0</v>
      </c>
      <c r="CO73" s="16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  <c r="CU73" s="19">
        <v>0</v>
      </c>
      <c r="CV73" s="19">
        <v>0</v>
      </c>
      <c r="CW73" s="17">
        <v>0</v>
      </c>
      <c r="CX73" s="17">
        <v>0</v>
      </c>
      <c r="CY73" s="19">
        <v>0</v>
      </c>
      <c r="CZ73" s="19">
        <v>0</v>
      </c>
      <c r="DA73" s="19">
        <v>0</v>
      </c>
      <c r="DB73" s="19">
        <v>0</v>
      </c>
      <c r="DC73" s="16">
        <v>0</v>
      </c>
    </row>
    <row r="74" spans="1:107" x14ac:dyDescent="0.25">
      <c r="A74" t="s">
        <v>165</v>
      </c>
      <c r="B74" s="6" t="s">
        <v>96</v>
      </c>
      <c r="C74" s="18">
        <v>125</v>
      </c>
      <c r="D74" s="6">
        <v>144</v>
      </c>
      <c r="E74" s="6" t="s">
        <v>92</v>
      </c>
      <c r="F74" s="6">
        <v>2010</v>
      </c>
      <c r="G74" s="12" t="s">
        <v>93</v>
      </c>
      <c r="H74" s="6">
        <v>3</v>
      </c>
      <c r="I74" s="6">
        <v>205</v>
      </c>
      <c r="J74" s="33">
        <v>28000</v>
      </c>
      <c r="K74" s="13">
        <v>14.112000000000002</v>
      </c>
      <c r="L74" s="13">
        <v>21.167999999999999</v>
      </c>
      <c r="M74" s="6">
        <v>1</v>
      </c>
      <c r="N74" s="13">
        <v>0</v>
      </c>
      <c r="O74" s="13">
        <v>1</v>
      </c>
      <c r="P74" s="6">
        <v>0</v>
      </c>
      <c r="Q74" s="13">
        <v>280</v>
      </c>
      <c r="R74" s="14">
        <v>240</v>
      </c>
      <c r="S74">
        <v>5</v>
      </c>
      <c r="T74">
        <v>1</v>
      </c>
      <c r="U74">
        <v>4</v>
      </c>
      <c r="V74">
        <v>0</v>
      </c>
      <c r="W74">
        <v>0</v>
      </c>
      <c r="X74">
        <v>1</v>
      </c>
      <c r="Y74">
        <v>2</v>
      </c>
      <c r="Z74">
        <v>1</v>
      </c>
      <c r="AA74">
        <v>1</v>
      </c>
      <c r="AB74">
        <v>0</v>
      </c>
      <c r="AC74">
        <v>4</v>
      </c>
      <c r="AD74">
        <v>1</v>
      </c>
      <c r="AE74">
        <v>0</v>
      </c>
      <c r="AF74">
        <v>0</v>
      </c>
      <c r="AG74">
        <v>1</v>
      </c>
      <c r="AH74" s="19">
        <v>0</v>
      </c>
      <c r="AI74" s="19">
        <v>0</v>
      </c>
      <c r="AJ74" s="19">
        <v>0</v>
      </c>
      <c r="AK74" s="19">
        <v>1</v>
      </c>
      <c r="AL74" s="15">
        <v>0</v>
      </c>
      <c r="AM74" s="19">
        <v>0</v>
      </c>
      <c r="AN74" s="15">
        <v>0</v>
      </c>
      <c r="AO74" s="19">
        <v>0</v>
      </c>
      <c r="AP74" s="16">
        <v>0</v>
      </c>
      <c r="AQ74" s="19">
        <v>0</v>
      </c>
      <c r="AR74" s="15">
        <v>0</v>
      </c>
      <c r="AS74" s="19">
        <v>0</v>
      </c>
      <c r="AT74" s="19">
        <v>0</v>
      </c>
      <c r="AU74" s="19">
        <v>0</v>
      </c>
      <c r="AV74" s="15">
        <v>0</v>
      </c>
      <c r="AW74" s="19">
        <v>0</v>
      </c>
      <c r="AX74" s="19">
        <v>0</v>
      </c>
      <c r="AY74" s="15">
        <v>0</v>
      </c>
      <c r="AZ74" s="15">
        <v>0</v>
      </c>
      <c r="BA74" s="15">
        <v>0</v>
      </c>
      <c r="BB74" s="19">
        <v>0</v>
      </c>
      <c r="BC74" s="15">
        <v>0</v>
      </c>
      <c r="BD74" s="19">
        <v>0</v>
      </c>
      <c r="BE74" s="19">
        <v>0</v>
      </c>
      <c r="BF74" s="19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9">
        <v>0</v>
      </c>
      <c r="BM74" s="16">
        <v>0</v>
      </c>
      <c r="BN74" s="19">
        <v>0</v>
      </c>
      <c r="BO74" s="19">
        <v>1</v>
      </c>
      <c r="BP74" s="19">
        <v>0</v>
      </c>
      <c r="BQ74" s="19">
        <v>0</v>
      </c>
      <c r="BR74" s="16">
        <v>0</v>
      </c>
      <c r="BS74" s="19">
        <v>1</v>
      </c>
      <c r="BT74" s="19">
        <v>0</v>
      </c>
      <c r="BU74" s="19">
        <v>0</v>
      </c>
      <c r="BV74" s="16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6">
        <v>0</v>
      </c>
      <c r="CC74" s="19">
        <v>0</v>
      </c>
      <c r="CD74" s="19">
        <v>0</v>
      </c>
      <c r="CE74" s="19">
        <v>0</v>
      </c>
      <c r="CF74" s="19">
        <v>0</v>
      </c>
      <c r="CG74" s="19">
        <v>0</v>
      </c>
      <c r="CH74" s="16">
        <v>0</v>
      </c>
      <c r="CI74" s="19">
        <v>0</v>
      </c>
      <c r="CJ74" s="19">
        <v>0</v>
      </c>
      <c r="CK74" s="19">
        <v>0</v>
      </c>
      <c r="CL74" s="16">
        <v>0</v>
      </c>
      <c r="CM74" s="16">
        <v>0</v>
      </c>
      <c r="CN74" s="19">
        <v>0</v>
      </c>
      <c r="CO74" s="16">
        <v>0</v>
      </c>
      <c r="CP74" s="19">
        <v>1</v>
      </c>
      <c r="CQ74" s="19">
        <v>0</v>
      </c>
      <c r="CR74" s="19">
        <v>0</v>
      </c>
      <c r="CS74" s="19">
        <v>0</v>
      </c>
      <c r="CT74" s="19">
        <v>0</v>
      </c>
      <c r="CU74" s="19">
        <v>0</v>
      </c>
      <c r="CV74" s="19">
        <v>1</v>
      </c>
      <c r="CW74" s="17">
        <v>0</v>
      </c>
      <c r="CX74" s="17">
        <v>0</v>
      </c>
      <c r="CY74" s="19">
        <v>0</v>
      </c>
      <c r="CZ74" s="19">
        <v>0</v>
      </c>
      <c r="DA74" s="19">
        <v>0</v>
      </c>
      <c r="DB74" s="19">
        <v>0</v>
      </c>
      <c r="DC74" s="16">
        <v>0</v>
      </c>
    </row>
    <row r="75" spans="1:107" x14ac:dyDescent="0.25">
      <c r="A75" t="s">
        <v>166</v>
      </c>
      <c r="B75" s="6" t="s">
        <v>94</v>
      </c>
      <c r="C75" s="18">
        <v>500</v>
      </c>
      <c r="D75" s="6">
        <v>533</v>
      </c>
      <c r="E75" s="6" t="s">
        <v>92</v>
      </c>
      <c r="F75" s="6">
        <v>2010</v>
      </c>
      <c r="G75" s="12" t="s">
        <v>93</v>
      </c>
      <c r="H75" s="6">
        <v>2</v>
      </c>
      <c r="I75" s="6">
        <v>192</v>
      </c>
      <c r="J75" s="33">
        <v>28000</v>
      </c>
      <c r="K75" s="13">
        <v>6</v>
      </c>
      <c r="L75" s="13">
        <v>24</v>
      </c>
      <c r="M75" s="6">
        <v>1</v>
      </c>
      <c r="N75" s="13">
        <v>1</v>
      </c>
      <c r="O75" s="13">
        <v>1</v>
      </c>
      <c r="P75" s="6">
        <v>0</v>
      </c>
      <c r="Q75" s="13">
        <v>280</v>
      </c>
      <c r="R75" s="14">
        <v>440</v>
      </c>
      <c r="S75">
        <v>7</v>
      </c>
      <c r="T75">
        <v>2</v>
      </c>
      <c r="U75">
        <v>2</v>
      </c>
      <c r="V75">
        <v>1</v>
      </c>
      <c r="W75">
        <v>2</v>
      </c>
      <c r="X75">
        <v>4</v>
      </c>
      <c r="Y75">
        <v>2</v>
      </c>
      <c r="Z75">
        <v>0</v>
      </c>
      <c r="AA75">
        <v>1</v>
      </c>
      <c r="AB75">
        <v>0</v>
      </c>
      <c r="AC75">
        <v>3</v>
      </c>
      <c r="AD75">
        <v>2</v>
      </c>
      <c r="AE75">
        <v>1</v>
      </c>
      <c r="AF75">
        <v>1</v>
      </c>
      <c r="AG75">
        <v>1</v>
      </c>
      <c r="AH75" s="19">
        <v>1</v>
      </c>
      <c r="AI75" s="19">
        <v>0</v>
      </c>
      <c r="AJ75" s="19">
        <v>0</v>
      </c>
      <c r="AK75" s="19">
        <v>1</v>
      </c>
      <c r="AL75" s="15">
        <v>0</v>
      </c>
      <c r="AM75" s="19">
        <v>0</v>
      </c>
      <c r="AN75" s="15">
        <v>0</v>
      </c>
      <c r="AO75" s="19">
        <v>0</v>
      </c>
      <c r="AP75" s="16">
        <v>0</v>
      </c>
      <c r="AQ75" s="19">
        <v>0</v>
      </c>
      <c r="AR75" s="15">
        <v>0</v>
      </c>
      <c r="AS75" s="19">
        <v>0</v>
      </c>
      <c r="AT75" s="19">
        <v>0</v>
      </c>
      <c r="AU75" s="19">
        <v>0</v>
      </c>
      <c r="AV75" s="15">
        <v>0</v>
      </c>
      <c r="AW75" s="19">
        <v>0</v>
      </c>
      <c r="AX75" s="19">
        <v>0</v>
      </c>
      <c r="AY75" s="15">
        <v>0</v>
      </c>
      <c r="AZ75" s="15">
        <v>0</v>
      </c>
      <c r="BA75" s="15">
        <v>0</v>
      </c>
      <c r="BB75" s="19">
        <v>0</v>
      </c>
      <c r="BC75" s="15">
        <v>0</v>
      </c>
      <c r="BD75" s="19">
        <v>0</v>
      </c>
      <c r="BE75" s="19">
        <v>0</v>
      </c>
      <c r="BF75" s="19">
        <v>1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9">
        <v>0</v>
      </c>
      <c r="BM75" s="16">
        <v>0</v>
      </c>
      <c r="BN75" s="19">
        <v>1</v>
      </c>
      <c r="BO75" s="19">
        <v>0</v>
      </c>
      <c r="BP75" s="19">
        <v>1</v>
      </c>
      <c r="BQ75" s="19">
        <v>0</v>
      </c>
      <c r="BR75" s="16">
        <v>0</v>
      </c>
      <c r="BS75" s="19">
        <v>0</v>
      </c>
      <c r="BT75" s="19">
        <v>0</v>
      </c>
      <c r="BU75" s="19">
        <v>0</v>
      </c>
      <c r="BV75" s="16">
        <v>0</v>
      </c>
      <c r="BW75" s="19">
        <v>1</v>
      </c>
      <c r="BX75" s="19">
        <v>0</v>
      </c>
      <c r="BY75" s="19">
        <v>0</v>
      </c>
      <c r="BZ75" s="19">
        <v>0</v>
      </c>
      <c r="CA75" s="19">
        <v>0</v>
      </c>
      <c r="CB75" s="16">
        <v>0</v>
      </c>
      <c r="CC75" s="19">
        <v>0</v>
      </c>
      <c r="CD75" s="19">
        <v>0</v>
      </c>
      <c r="CE75" s="19">
        <v>0</v>
      </c>
      <c r="CF75" s="19">
        <v>0</v>
      </c>
      <c r="CG75" s="19">
        <v>0</v>
      </c>
      <c r="CH75" s="16">
        <v>0</v>
      </c>
      <c r="CI75" s="19">
        <v>0</v>
      </c>
      <c r="CJ75" s="19">
        <v>0</v>
      </c>
      <c r="CK75" s="19">
        <v>0</v>
      </c>
      <c r="CL75" s="16">
        <v>0</v>
      </c>
      <c r="CM75" s="16">
        <v>0</v>
      </c>
      <c r="CN75" s="19">
        <v>0</v>
      </c>
      <c r="CO75" s="16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  <c r="CU75" s="19">
        <v>0</v>
      </c>
      <c r="CV75" s="19">
        <v>0</v>
      </c>
      <c r="CW75" s="17">
        <v>0</v>
      </c>
      <c r="CX75" s="17">
        <v>0</v>
      </c>
      <c r="CY75" s="19">
        <v>1</v>
      </c>
      <c r="CZ75" s="19">
        <v>0</v>
      </c>
      <c r="DA75" s="19">
        <v>0</v>
      </c>
      <c r="DB75" s="19">
        <v>0</v>
      </c>
      <c r="DC75" s="16">
        <v>0</v>
      </c>
    </row>
    <row r="76" spans="1:107" x14ac:dyDescent="0.25">
      <c r="A76" t="s">
        <v>167</v>
      </c>
      <c r="B76" s="6" t="s">
        <v>99</v>
      </c>
      <c r="C76" s="18">
        <v>1000</v>
      </c>
      <c r="D76" s="6">
        <v>1022</v>
      </c>
      <c r="E76" s="6" t="s">
        <v>92</v>
      </c>
      <c r="F76" s="6">
        <v>2010</v>
      </c>
      <c r="G76" s="12" t="s">
        <v>93</v>
      </c>
      <c r="H76" s="6">
        <v>1</v>
      </c>
      <c r="I76" s="6">
        <v>221</v>
      </c>
      <c r="J76" s="33">
        <v>28000</v>
      </c>
      <c r="K76" s="13">
        <v>7.28</v>
      </c>
      <c r="L76" s="13">
        <v>29.12</v>
      </c>
      <c r="M76" s="6">
        <v>1</v>
      </c>
      <c r="N76" s="13">
        <v>1</v>
      </c>
      <c r="O76" s="13">
        <v>1</v>
      </c>
      <c r="P76" s="6">
        <v>0</v>
      </c>
      <c r="Q76" s="13">
        <v>610</v>
      </c>
      <c r="R76" s="14">
        <v>320</v>
      </c>
      <c r="S76">
        <v>6</v>
      </c>
      <c r="T76">
        <v>1</v>
      </c>
      <c r="U76">
        <v>5</v>
      </c>
      <c r="V76">
        <v>0</v>
      </c>
      <c r="W76">
        <v>0</v>
      </c>
      <c r="X76">
        <v>1</v>
      </c>
      <c r="Y76">
        <v>3</v>
      </c>
      <c r="Z76">
        <v>1</v>
      </c>
      <c r="AA76">
        <v>1</v>
      </c>
      <c r="AB76">
        <v>0</v>
      </c>
      <c r="AC76">
        <v>5</v>
      </c>
      <c r="AD76">
        <v>1</v>
      </c>
      <c r="AE76">
        <v>0</v>
      </c>
      <c r="AF76">
        <v>0</v>
      </c>
      <c r="AG76">
        <v>1</v>
      </c>
      <c r="AH76" s="19">
        <v>0</v>
      </c>
      <c r="AI76" s="19">
        <v>0</v>
      </c>
      <c r="AJ76" s="19">
        <v>0</v>
      </c>
      <c r="AK76" s="19">
        <v>1</v>
      </c>
      <c r="AL76" s="15">
        <v>0</v>
      </c>
      <c r="AM76" s="19">
        <v>0</v>
      </c>
      <c r="AN76" s="15">
        <v>0</v>
      </c>
      <c r="AO76" s="19">
        <v>0</v>
      </c>
      <c r="AP76" s="16">
        <v>0</v>
      </c>
      <c r="AQ76" s="19">
        <v>1</v>
      </c>
      <c r="AR76" s="15">
        <v>0</v>
      </c>
      <c r="AS76" s="19">
        <v>0</v>
      </c>
      <c r="AT76" s="19">
        <v>0</v>
      </c>
      <c r="AU76" s="19">
        <v>0</v>
      </c>
      <c r="AV76" s="15">
        <v>0</v>
      </c>
      <c r="AW76" s="19">
        <v>0</v>
      </c>
      <c r="AX76" s="19">
        <v>0</v>
      </c>
      <c r="AY76" s="15">
        <v>0</v>
      </c>
      <c r="AZ76" s="15">
        <v>0</v>
      </c>
      <c r="BA76" s="15">
        <v>0</v>
      </c>
      <c r="BB76" s="19">
        <v>0</v>
      </c>
      <c r="BC76" s="15">
        <v>0</v>
      </c>
      <c r="BD76" s="19">
        <v>0</v>
      </c>
      <c r="BE76" s="19">
        <v>0</v>
      </c>
      <c r="BF76" s="19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9">
        <v>0</v>
      </c>
      <c r="BM76" s="16">
        <v>0</v>
      </c>
      <c r="BN76" s="19">
        <v>0</v>
      </c>
      <c r="BO76" s="19">
        <v>0</v>
      </c>
      <c r="BP76" s="19">
        <v>1</v>
      </c>
      <c r="BQ76" s="19">
        <v>0</v>
      </c>
      <c r="BR76" s="16">
        <v>0</v>
      </c>
      <c r="BS76" s="19">
        <v>1</v>
      </c>
      <c r="BT76" s="19">
        <v>0</v>
      </c>
      <c r="BU76" s="19">
        <v>0</v>
      </c>
      <c r="BV76" s="16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6">
        <v>0</v>
      </c>
      <c r="CC76" s="19">
        <v>0</v>
      </c>
      <c r="CD76" s="19">
        <v>1</v>
      </c>
      <c r="CE76" s="19">
        <v>0</v>
      </c>
      <c r="CF76" s="19">
        <v>0</v>
      </c>
      <c r="CG76" s="19">
        <v>0</v>
      </c>
      <c r="CH76" s="16">
        <v>0</v>
      </c>
      <c r="CI76" s="19">
        <v>0</v>
      </c>
      <c r="CJ76" s="19">
        <v>0</v>
      </c>
      <c r="CK76" s="19">
        <v>0</v>
      </c>
      <c r="CL76" s="16">
        <v>0</v>
      </c>
      <c r="CM76" s="16">
        <v>0</v>
      </c>
      <c r="CN76" s="19">
        <v>0</v>
      </c>
      <c r="CO76" s="16">
        <v>0</v>
      </c>
      <c r="CP76" s="19">
        <v>1</v>
      </c>
      <c r="CQ76" s="19">
        <v>0</v>
      </c>
      <c r="CR76" s="19">
        <v>0</v>
      </c>
      <c r="CS76" s="19">
        <v>0</v>
      </c>
      <c r="CT76" s="19">
        <v>0</v>
      </c>
      <c r="CU76" s="19">
        <v>0</v>
      </c>
      <c r="CV76" s="19">
        <v>0</v>
      </c>
      <c r="CW76" s="17">
        <v>0</v>
      </c>
      <c r="CX76" s="17">
        <v>0</v>
      </c>
      <c r="CY76" s="19">
        <v>0</v>
      </c>
      <c r="CZ76" s="19">
        <v>0</v>
      </c>
      <c r="DA76" s="19">
        <v>0</v>
      </c>
      <c r="DB76" s="19">
        <v>0</v>
      </c>
      <c r="DC76" s="16">
        <v>0</v>
      </c>
    </row>
    <row r="77" spans="1:107" x14ac:dyDescent="0.25">
      <c r="A77" t="s">
        <v>168</v>
      </c>
      <c r="B77" s="6" t="s">
        <v>91</v>
      </c>
      <c r="C77" s="18">
        <v>25</v>
      </c>
      <c r="D77" s="6">
        <v>25</v>
      </c>
      <c r="E77" s="6" t="s">
        <v>92</v>
      </c>
      <c r="F77" s="6">
        <v>2010</v>
      </c>
      <c r="G77" s="12" t="s">
        <v>93</v>
      </c>
      <c r="H77" s="6">
        <v>3</v>
      </c>
      <c r="I77" s="6">
        <v>198</v>
      </c>
      <c r="J77" s="33">
        <v>28000</v>
      </c>
      <c r="K77" s="13">
        <v>0</v>
      </c>
      <c r="L77" s="13">
        <v>9.6</v>
      </c>
      <c r="M77" s="6">
        <v>1</v>
      </c>
      <c r="N77" s="13">
        <v>0</v>
      </c>
      <c r="O77" s="13">
        <v>0</v>
      </c>
      <c r="P77" s="6">
        <v>0</v>
      </c>
      <c r="Q77" s="13">
        <v>1120</v>
      </c>
      <c r="R77" s="14">
        <v>720</v>
      </c>
      <c r="S77">
        <v>1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 s="19">
        <v>0</v>
      </c>
      <c r="AI77" s="19">
        <v>0</v>
      </c>
      <c r="AJ77" s="19">
        <v>0</v>
      </c>
      <c r="AK77" s="19">
        <v>0</v>
      </c>
      <c r="AL77" s="15">
        <v>0</v>
      </c>
      <c r="AM77" s="19">
        <v>0</v>
      </c>
      <c r="AN77" s="15">
        <v>0</v>
      </c>
      <c r="AO77" s="19">
        <v>0</v>
      </c>
      <c r="AP77" s="16">
        <v>0</v>
      </c>
      <c r="AQ77" s="19">
        <v>0</v>
      </c>
      <c r="AR77" s="15">
        <v>0</v>
      </c>
      <c r="AS77" s="19">
        <v>0</v>
      </c>
      <c r="AT77" s="19">
        <v>0</v>
      </c>
      <c r="AU77" s="19">
        <v>0</v>
      </c>
      <c r="AV77" s="15">
        <v>0</v>
      </c>
      <c r="AW77" s="19">
        <v>0</v>
      </c>
      <c r="AX77" s="19">
        <v>0</v>
      </c>
      <c r="AY77" s="15">
        <v>0</v>
      </c>
      <c r="AZ77" s="15">
        <v>0</v>
      </c>
      <c r="BA77" s="15">
        <v>0</v>
      </c>
      <c r="BB77" s="19">
        <v>0</v>
      </c>
      <c r="BC77" s="15">
        <v>0</v>
      </c>
      <c r="BD77" s="19">
        <v>0</v>
      </c>
      <c r="BE77" s="19">
        <v>0</v>
      </c>
      <c r="BF77" s="19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9">
        <v>0</v>
      </c>
      <c r="BM77" s="16">
        <v>0</v>
      </c>
      <c r="BN77" s="19">
        <v>0</v>
      </c>
      <c r="BO77" s="19">
        <v>0</v>
      </c>
      <c r="BP77" s="19">
        <v>0</v>
      </c>
      <c r="BQ77" s="19">
        <v>0</v>
      </c>
      <c r="BR77" s="16">
        <v>0</v>
      </c>
      <c r="BS77" s="19">
        <v>0</v>
      </c>
      <c r="BT77" s="19">
        <v>0</v>
      </c>
      <c r="BU77" s="19">
        <v>0</v>
      </c>
      <c r="BV77" s="16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6">
        <v>0</v>
      </c>
      <c r="CC77" s="19">
        <v>0</v>
      </c>
      <c r="CD77" s="19">
        <v>0</v>
      </c>
      <c r="CE77" s="19">
        <v>0</v>
      </c>
      <c r="CF77" s="19">
        <v>0</v>
      </c>
      <c r="CG77" s="19">
        <v>0</v>
      </c>
      <c r="CH77" s="16">
        <v>0</v>
      </c>
      <c r="CI77" s="19">
        <v>0</v>
      </c>
      <c r="CJ77" s="19">
        <v>0</v>
      </c>
      <c r="CK77" s="19">
        <v>1</v>
      </c>
      <c r="CL77" s="16">
        <v>0</v>
      </c>
      <c r="CM77" s="16">
        <v>0</v>
      </c>
      <c r="CN77" s="19">
        <v>0</v>
      </c>
      <c r="CO77" s="16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U77" s="19">
        <v>0</v>
      </c>
      <c r="CV77" s="19">
        <v>0</v>
      </c>
      <c r="CW77" s="17">
        <v>0</v>
      </c>
      <c r="CX77" s="17">
        <v>0</v>
      </c>
      <c r="CY77" s="19">
        <v>0</v>
      </c>
      <c r="CZ77" s="19">
        <v>0</v>
      </c>
      <c r="DA77" s="19">
        <v>0</v>
      </c>
      <c r="DB77" s="19">
        <v>0</v>
      </c>
      <c r="DC77" s="16">
        <v>0</v>
      </c>
    </row>
    <row r="78" spans="1:107" x14ac:dyDescent="0.25">
      <c r="A78" t="s">
        <v>169</v>
      </c>
      <c r="B78" s="6" t="s">
        <v>96</v>
      </c>
      <c r="C78" s="18">
        <v>125</v>
      </c>
      <c r="D78" s="6">
        <v>170</v>
      </c>
      <c r="E78" s="6" t="s">
        <v>92</v>
      </c>
      <c r="F78" s="6">
        <v>2010</v>
      </c>
      <c r="G78" s="12" t="s">
        <v>93</v>
      </c>
      <c r="H78" s="6">
        <v>3</v>
      </c>
      <c r="I78" s="6">
        <v>200</v>
      </c>
      <c r="J78" s="33">
        <v>28000</v>
      </c>
      <c r="K78" s="13">
        <v>0.93200000000000005</v>
      </c>
      <c r="L78" s="13">
        <v>8.3879999999999999</v>
      </c>
      <c r="M78" s="6">
        <v>1</v>
      </c>
      <c r="N78" s="13">
        <v>0</v>
      </c>
      <c r="O78" s="13">
        <v>0</v>
      </c>
      <c r="P78" s="6">
        <v>0</v>
      </c>
      <c r="Q78" s="13">
        <v>1620</v>
      </c>
      <c r="R78" s="14">
        <v>910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 s="19">
        <v>0</v>
      </c>
      <c r="AI78" s="19">
        <v>0</v>
      </c>
      <c r="AJ78" s="19">
        <v>0</v>
      </c>
      <c r="AK78" s="19">
        <v>0</v>
      </c>
      <c r="AL78" s="15">
        <v>0</v>
      </c>
      <c r="AM78" s="19">
        <v>0</v>
      </c>
      <c r="AN78" s="15">
        <v>0</v>
      </c>
      <c r="AO78" s="19">
        <v>0</v>
      </c>
      <c r="AP78" s="16">
        <v>0</v>
      </c>
      <c r="AQ78" s="19">
        <v>0</v>
      </c>
      <c r="AR78" s="15">
        <v>0</v>
      </c>
      <c r="AS78" s="19">
        <v>0</v>
      </c>
      <c r="AT78" s="19">
        <v>0</v>
      </c>
      <c r="AU78" s="19">
        <v>0</v>
      </c>
      <c r="AV78" s="15">
        <v>0</v>
      </c>
      <c r="AW78" s="19">
        <v>0</v>
      </c>
      <c r="AX78" s="19">
        <v>0</v>
      </c>
      <c r="AY78" s="15">
        <v>0</v>
      </c>
      <c r="AZ78" s="15">
        <v>0</v>
      </c>
      <c r="BA78" s="15">
        <v>0</v>
      </c>
      <c r="BB78" s="19">
        <v>0</v>
      </c>
      <c r="BC78" s="15">
        <v>0</v>
      </c>
      <c r="BD78" s="19">
        <v>0</v>
      </c>
      <c r="BE78" s="19">
        <v>0</v>
      </c>
      <c r="BF78" s="19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9">
        <v>0</v>
      </c>
      <c r="BM78" s="16">
        <v>0</v>
      </c>
      <c r="BN78" s="19">
        <v>0</v>
      </c>
      <c r="BO78" s="19">
        <v>0</v>
      </c>
      <c r="BP78" s="19">
        <v>0</v>
      </c>
      <c r="BQ78" s="19">
        <v>0</v>
      </c>
      <c r="BR78" s="16">
        <v>0</v>
      </c>
      <c r="BS78" s="19">
        <v>0</v>
      </c>
      <c r="BT78" s="19">
        <v>0</v>
      </c>
      <c r="BU78" s="19">
        <v>0</v>
      </c>
      <c r="BV78" s="16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6">
        <v>0</v>
      </c>
      <c r="CC78" s="19">
        <v>0</v>
      </c>
      <c r="CD78" s="19">
        <v>0</v>
      </c>
      <c r="CE78" s="19">
        <v>0</v>
      </c>
      <c r="CF78" s="19">
        <v>0</v>
      </c>
      <c r="CG78" s="19">
        <v>0</v>
      </c>
      <c r="CH78" s="16">
        <v>0</v>
      </c>
      <c r="CI78" s="19">
        <v>0</v>
      </c>
      <c r="CJ78" s="19">
        <v>0</v>
      </c>
      <c r="CK78" s="19">
        <v>0</v>
      </c>
      <c r="CL78" s="16">
        <v>0</v>
      </c>
      <c r="CM78" s="16">
        <v>0</v>
      </c>
      <c r="CN78" s="19">
        <v>0</v>
      </c>
      <c r="CO78" s="16">
        <v>0</v>
      </c>
      <c r="CP78" s="19">
        <v>0</v>
      </c>
      <c r="CQ78" s="19">
        <v>0</v>
      </c>
      <c r="CR78" s="19">
        <v>0</v>
      </c>
      <c r="CS78" s="19">
        <v>0</v>
      </c>
      <c r="CT78" s="19">
        <v>0</v>
      </c>
      <c r="CU78" s="19">
        <v>0</v>
      </c>
      <c r="CV78" s="19">
        <v>0</v>
      </c>
      <c r="CW78" s="17">
        <v>0</v>
      </c>
      <c r="CX78" s="17">
        <v>0</v>
      </c>
      <c r="CY78" s="19">
        <v>1</v>
      </c>
      <c r="CZ78" s="19">
        <v>0</v>
      </c>
      <c r="DA78" s="19">
        <v>0</v>
      </c>
      <c r="DB78" s="19">
        <v>0</v>
      </c>
      <c r="DC78" s="16">
        <v>0</v>
      </c>
    </row>
    <row r="79" spans="1:107" x14ac:dyDescent="0.25">
      <c r="A79" t="s">
        <v>170</v>
      </c>
      <c r="B79" s="6" t="s">
        <v>94</v>
      </c>
      <c r="C79" s="18">
        <v>500</v>
      </c>
      <c r="D79" s="6">
        <v>461</v>
      </c>
      <c r="E79" s="6" t="s">
        <v>92</v>
      </c>
      <c r="F79" s="6">
        <v>2010</v>
      </c>
      <c r="G79" s="12" t="s">
        <v>93</v>
      </c>
      <c r="H79" s="6">
        <v>2</v>
      </c>
      <c r="I79" s="6">
        <v>206</v>
      </c>
      <c r="J79" s="33">
        <v>28000</v>
      </c>
      <c r="K79" s="13">
        <v>0</v>
      </c>
      <c r="L79" s="13">
        <v>10.72</v>
      </c>
      <c r="M79" s="6">
        <v>1</v>
      </c>
      <c r="N79" s="13">
        <v>0</v>
      </c>
      <c r="O79" s="13">
        <v>0</v>
      </c>
      <c r="P79" s="6">
        <v>0</v>
      </c>
      <c r="Q79" s="13">
        <v>1970</v>
      </c>
      <c r="R79" s="14">
        <v>970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s="19">
        <v>0</v>
      </c>
      <c r="AI79" s="19">
        <v>0</v>
      </c>
      <c r="AJ79" s="19">
        <v>0</v>
      </c>
      <c r="AK79" s="19">
        <v>0</v>
      </c>
      <c r="AL79" s="15">
        <v>0</v>
      </c>
      <c r="AM79" s="19">
        <v>0</v>
      </c>
      <c r="AN79" s="15">
        <v>0</v>
      </c>
      <c r="AO79" s="19">
        <v>0</v>
      </c>
      <c r="AP79" s="16">
        <v>0</v>
      </c>
      <c r="AQ79" s="19">
        <v>0</v>
      </c>
      <c r="AR79" s="15">
        <v>0</v>
      </c>
      <c r="AS79" s="19">
        <v>0</v>
      </c>
      <c r="AT79" s="19">
        <v>0</v>
      </c>
      <c r="AU79" s="19">
        <v>0</v>
      </c>
      <c r="AV79" s="15">
        <v>0</v>
      </c>
      <c r="AW79" s="19">
        <v>0</v>
      </c>
      <c r="AX79" s="19">
        <v>0</v>
      </c>
      <c r="AY79" s="15">
        <v>0</v>
      </c>
      <c r="AZ79" s="15">
        <v>0</v>
      </c>
      <c r="BA79" s="15">
        <v>0</v>
      </c>
      <c r="BB79" s="19">
        <v>0</v>
      </c>
      <c r="BC79" s="15">
        <v>0</v>
      </c>
      <c r="BD79" s="19">
        <v>0</v>
      </c>
      <c r="BE79" s="19">
        <v>0</v>
      </c>
      <c r="BF79" s="19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9">
        <v>0</v>
      </c>
      <c r="BM79" s="16">
        <v>0</v>
      </c>
      <c r="BN79" s="19">
        <v>0</v>
      </c>
      <c r="BO79" s="19">
        <v>0</v>
      </c>
      <c r="BP79" s="19">
        <v>0</v>
      </c>
      <c r="BQ79" s="19">
        <v>0</v>
      </c>
      <c r="BR79" s="16">
        <v>0</v>
      </c>
      <c r="BS79" s="19">
        <v>0</v>
      </c>
      <c r="BT79" s="19">
        <v>0</v>
      </c>
      <c r="BU79" s="19">
        <v>0</v>
      </c>
      <c r="BV79" s="16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6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6">
        <v>0</v>
      </c>
      <c r="CI79" s="19">
        <v>0</v>
      </c>
      <c r="CJ79" s="19">
        <v>0</v>
      </c>
      <c r="CK79" s="19">
        <v>0</v>
      </c>
      <c r="CL79" s="16">
        <v>0</v>
      </c>
      <c r="CM79" s="16">
        <v>0</v>
      </c>
      <c r="CN79" s="19">
        <v>0</v>
      </c>
      <c r="CO79" s="16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7">
        <v>0</v>
      </c>
      <c r="CX79" s="17">
        <v>0</v>
      </c>
      <c r="CY79" s="19">
        <v>0</v>
      </c>
      <c r="CZ79" s="19">
        <v>0</v>
      </c>
      <c r="DA79" s="19">
        <v>0</v>
      </c>
      <c r="DB79" s="19">
        <v>0</v>
      </c>
      <c r="DC79" s="16">
        <v>0</v>
      </c>
    </row>
    <row r="80" spans="1:107" x14ac:dyDescent="0.25">
      <c r="A80" t="s">
        <v>171</v>
      </c>
      <c r="B80" s="6" t="s">
        <v>99</v>
      </c>
      <c r="C80" s="18">
        <v>1000</v>
      </c>
      <c r="D80" s="6">
        <v>950</v>
      </c>
      <c r="E80" s="6" t="s">
        <v>92</v>
      </c>
      <c r="F80" s="6">
        <v>2010</v>
      </c>
      <c r="G80" s="12" t="s">
        <v>93</v>
      </c>
      <c r="H80" s="6">
        <v>1</v>
      </c>
      <c r="I80" s="6">
        <v>209.5</v>
      </c>
      <c r="J80" s="33">
        <v>28000</v>
      </c>
      <c r="K80" s="13">
        <v>0</v>
      </c>
      <c r="L80" s="13">
        <v>17.920000000000002</v>
      </c>
      <c r="M80" s="6">
        <v>1</v>
      </c>
      <c r="N80" s="13">
        <v>0</v>
      </c>
      <c r="O80" s="13">
        <v>0</v>
      </c>
      <c r="P80" s="6">
        <v>0</v>
      </c>
      <c r="Q80" s="13">
        <v>2080</v>
      </c>
      <c r="R80" s="14">
        <v>990</v>
      </c>
      <c r="S80">
        <v>5</v>
      </c>
      <c r="T80">
        <v>3</v>
      </c>
      <c r="U80">
        <v>2</v>
      </c>
      <c r="V80">
        <v>0</v>
      </c>
      <c r="W80">
        <v>0</v>
      </c>
      <c r="X80">
        <v>2</v>
      </c>
      <c r="Y80">
        <v>3</v>
      </c>
      <c r="Z80">
        <v>0</v>
      </c>
      <c r="AA80">
        <v>0</v>
      </c>
      <c r="AB80">
        <v>0</v>
      </c>
      <c r="AC80">
        <v>4</v>
      </c>
      <c r="AD80">
        <v>1</v>
      </c>
      <c r="AE80">
        <v>0</v>
      </c>
      <c r="AF80">
        <v>0</v>
      </c>
      <c r="AG80">
        <v>2</v>
      </c>
      <c r="AH80" s="19">
        <v>0</v>
      </c>
      <c r="AI80" s="19">
        <v>0</v>
      </c>
      <c r="AJ80" s="19">
        <v>0</v>
      </c>
      <c r="AK80" s="19">
        <v>0</v>
      </c>
      <c r="AL80" s="15">
        <v>0</v>
      </c>
      <c r="AM80" s="19">
        <v>1</v>
      </c>
      <c r="AN80" s="15">
        <v>0</v>
      </c>
      <c r="AO80" s="19">
        <v>0</v>
      </c>
      <c r="AP80" s="16">
        <v>0</v>
      </c>
      <c r="AQ80" s="19">
        <v>0</v>
      </c>
      <c r="AR80" s="15">
        <v>0</v>
      </c>
      <c r="AS80" s="19">
        <v>0</v>
      </c>
      <c r="AT80" s="19">
        <v>0</v>
      </c>
      <c r="AU80" s="19">
        <v>0</v>
      </c>
      <c r="AV80" s="15">
        <v>0</v>
      </c>
      <c r="AW80" s="19">
        <v>0</v>
      </c>
      <c r="AX80" s="19">
        <v>0</v>
      </c>
      <c r="AY80" s="15">
        <v>0</v>
      </c>
      <c r="AZ80" s="15">
        <v>0</v>
      </c>
      <c r="BA80" s="15">
        <v>0</v>
      </c>
      <c r="BB80" s="19">
        <v>0</v>
      </c>
      <c r="BC80" s="15">
        <v>0</v>
      </c>
      <c r="BD80" s="19">
        <v>0</v>
      </c>
      <c r="BE80" s="19">
        <v>0</v>
      </c>
      <c r="BF80" s="19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9">
        <v>0</v>
      </c>
      <c r="BM80" s="16">
        <v>0</v>
      </c>
      <c r="BN80" s="19">
        <v>0</v>
      </c>
      <c r="BO80" s="19">
        <v>0</v>
      </c>
      <c r="BP80" s="19">
        <v>1</v>
      </c>
      <c r="BQ80" s="19">
        <v>0</v>
      </c>
      <c r="BR80" s="16">
        <v>0</v>
      </c>
      <c r="BS80" s="19">
        <v>0</v>
      </c>
      <c r="BT80" s="19">
        <v>0</v>
      </c>
      <c r="BU80" s="19">
        <v>0</v>
      </c>
      <c r="BV80" s="16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6">
        <v>0</v>
      </c>
      <c r="CC80" s="19">
        <v>0</v>
      </c>
      <c r="CD80" s="19">
        <v>0</v>
      </c>
      <c r="CE80" s="19">
        <v>0</v>
      </c>
      <c r="CF80" s="19">
        <v>0</v>
      </c>
      <c r="CG80" s="19">
        <v>0</v>
      </c>
      <c r="CH80" s="16">
        <v>0</v>
      </c>
      <c r="CI80" s="19">
        <v>0</v>
      </c>
      <c r="CJ80" s="19">
        <v>1</v>
      </c>
      <c r="CK80" s="19">
        <v>0</v>
      </c>
      <c r="CL80" s="16">
        <v>0</v>
      </c>
      <c r="CM80" s="16">
        <v>0</v>
      </c>
      <c r="CN80" s="19">
        <v>0</v>
      </c>
      <c r="CO80" s="16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U80" s="19">
        <v>0</v>
      </c>
      <c r="CV80" s="19">
        <v>1</v>
      </c>
      <c r="CW80" s="17">
        <v>0</v>
      </c>
      <c r="CX80" s="17">
        <v>0</v>
      </c>
      <c r="CY80" s="19">
        <v>0</v>
      </c>
      <c r="CZ80" s="19">
        <v>0</v>
      </c>
      <c r="DA80" s="19">
        <v>0</v>
      </c>
      <c r="DB80" s="19">
        <v>0</v>
      </c>
      <c r="DC80" s="16">
        <v>0</v>
      </c>
    </row>
    <row r="81" spans="1:107" x14ac:dyDescent="0.25">
      <c r="A81" t="s">
        <v>172</v>
      </c>
      <c r="B81" s="6" t="s">
        <v>91</v>
      </c>
      <c r="C81" s="18">
        <v>25</v>
      </c>
      <c r="D81" s="6">
        <v>27</v>
      </c>
      <c r="E81" s="6" t="s">
        <v>92</v>
      </c>
      <c r="F81" s="6">
        <v>2010</v>
      </c>
      <c r="G81" s="12" t="s">
        <v>93</v>
      </c>
      <c r="H81" s="6">
        <v>4</v>
      </c>
      <c r="I81" s="6">
        <v>197</v>
      </c>
      <c r="J81" s="33">
        <v>28000</v>
      </c>
      <c r="K81" s="13">
        <v>3.1840000000000002</v>
      </c>
      <c r="L81" s="13">
        <v>12.736000000000001</v>
      </c>
      <c r="M81" s="6">
        <v>1</v>
      </c>
      <c r="N81" s="13">
        <v>1</v>
      </c>
      <c r="O81" s="13">
        <v>0</v>
      </c>
      <c r="P81" s="6">
        <v>0</v>
      </c>
      <c r="Q81" s="13">
        <v>550</v>
      </c>
      <c r="R81" s="14">
        <v>940</v>
      </c>
      <c r="S81">
        <v>4</v>
      </c>
      <c r="T81">
        <v>1</v>
      </c>
      <c r="U81">
        <v>3</v>
      </c>
      <c r="V81">
        <v>0</v>
      </c>
      <c r="W81">
        <v>0</v>
      </c>
      <c r="X81">
        <v>2</v>
      </c>
      <c r="Y81">
        <v>1</v>
      </c>
      <c r="Z81">
        <v>0</v>
      </c>
      <c r="AA81">
        <v>1</v>
      </c>
      <c r="AB81">
        <v>0</v>
      </c>
      <c r="AC81">
        <v>3</v>
      </c>
      <c r="AD81">
        <v>1</v>
      </c>
      <c r="AE81">
        <v>0</v>
      </c>
      <c r="AF81">
        <v>0</v>
      </c>
      <c r="AG81">
        <v>0</v>
      </c>
      <c r="AH81" s="19">
        <v>0</v>
      </c>
      <c r="AI81" s="19">
        <v>0</v>
      </c>
      <c r="AJ81" s="19">
        <v>0</v>
      </c>
      <c r="AK81" s="19">
        <v>0</v>
      </c>
      <c r="AL81" s="15">
        <v>0</v>
      </c>
      <c r="AM81" s="19">
        <v>1</v>
      </c>
      <c r="AN81" s="15">
        <v>0</v>
      </c>
      <c r="AO81" s="19">
        <v>0</v>
      </c>
      <c r="AP81" s="16">
        <v>0</v>
      </c>
      <c r="AQ81" s="19">
        <v>0</v>
      </c>
      <c r="AR81" s="15">
        <v>0</v>
      </c>
      <c r="AS81" s="19">
        <v>0</v>
      </c>
      <c r="AT81" s="19">
        <v>0</v>
      </c>
      <c r="AU81" s="19">
        <v>0</v>
      </c>
      <c r="AV81" s="15">
        <v>0</v>
      </c>
      <c r="AW81" s="19">
        <v>0</v>
      </c>
      <c r="AX81" s="19">
        <v>0</v>
      </c>
      <c r="AY81" s="15">
        <v>0</v>
      </c>
      <c r="AZ81" s="15">
        <v>0</v>
      </c>
      <c r="BA81" s="15">
        <v>0</v>
      </c>
      <c r="BB81" s="19">
        <v>0</v>
      </c>
      <c r="BC81" s="15">
        <v>0</v>
      </c>
      <c r="BD81" s="19">
        <v>0</v>
      </c>
      <c r="BE81" s="19">
        <v>0</v>
      </c>
      <c r="BF81" s="19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9">
        <v>0</v>
      </c>
      <c r="BM81" s="16">
        <v>0</v>
      </c>
      <c r="BN81" s="19">
        <v>0</v>
      </c>
      <c r="BO81" s="19">
        <v>1</v>
      </c>
      <c r="BP81" s="19">
        <v>0</v>
      </c>
      <c r="BQ81" s="19">
        <v>0</v>
      </c>
      <c r="BR81" s="16">
        <v>0</v>
      </c>
      <c r="BS81" s="19">
        <v>0</v>
      </c>
      <c r="BT81" s="19">
        <v>0</v>
      </c>
      <c r="BU81" s="19">
        <v>0</v>
      </c>
      <c r="BV81" s="16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6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6">
        <v>0</v>
      </c>
      <c r="CI81" s="19">
        <v>0</v>
      </c>
      <c r="CJ81" s="19">
        <v>0</v>
      </c>
      <c r="CK81" s="19">
        <v>1</v>
      </c>
      <c r="CL81" s="16">
        <v>0</v>
      </c>
      <c r="CM81" s="16">
        <v>0</v>
      </c>
      <c r="CN81" s="19">
        <v>0</v>
      </c>
      <c r="CO81" s="16">
        <v>0</v>
      </c>
      <c r="CP81" s="19">
        <v>1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  <c r="CW81" s="17">
        <v>0</v>
      </c>
      <c r="CX81" s="17">
        <v>0</v>
      </c>
      <c r="CY81" s="19">
        <v>0</v>
      </c>
      <c r="CZ81" s="19">
        <v>0</v>
      </c>
      <c r="DA81" s="19">
        <v>0</v>
      </c>
      <c r="DB81" s="19">
        <v>0</v>
      </c>
      <c r="DC81" s="16">
        <v>0</v>
      </c>
    </row>
    <row r="82" spans="1:107" x14ac:dyDescent="0.25">
      <c r="A82" t="s">
        <v>173</v>
      </c>
      <c r="B82" s="6" t="s">
        <v>96</v>
      </c>
      <c r="C82" s="18">
        <v>125</v>
      </c>
      <c r="D82" s="6">
        <v>117</v>
      </c>
      <c r="E82" s="6" t="s">
        <v>92</v>
      </c>
      <c r="F82" s="6">
        <v>2010</v>
      </c>
      <c r="G82" s="12" t="s">
        <v>93</v>
      </c>
      <c r="H82" s="6">
        <v>3</v>
      </c>
      <c r="I82" s="6">
        <v>203</v>
      </c>
      <c r="J82" s="33">
        <v>28000</v>
      </c>
      <c r="K82" s="13">
        <v>1.6920000000000002</v>
      </c>
      <c r="L82" s="13">
        <v>15.228000000000002</v>
      </c>
      <c r="M82" s="6">
        <v>1</v>
      </c>
      <c r="N82" s="13">
        <v>0</v>
      </c>
      <c r="O82" s="13">
        <v>1</v>
      </c>
      <c r="P82" s="6">
        <v>0</v>
      </c>
      <c r="Q82" s="13">
        <v>460</v>
      </c>
      <c r="R82" s="14">
        <v>890</v>
      </c>
      <c r="S82">
        <v>2</v>
      </c>
      <c r="T82">
        <v>1</v>
      </c>
      <c r="U82">
        <v>1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0</v>
      </c>
      <c r="AF82">
        <v>0</v>
      </c>
      <c r="AG82">
        <v>0</v>
      </c>
      <c r="AH82" s="19">
        <v>0</v>
      </c>
      <c r="AI82" s="19">
        <v>0</v>
      </c>
      <c r="AJ82" s="19">
        <v>0</v>
      </c>
      <c r="AK82" s="19">
        <v>0</v>
      </c>
      <c r="AL82" s="15">
        <v>0</v>
      </c>
      <c r="AM82" s="19">
        <v>0</v>
      </c>
      <c r="AN82" s="15">
        <v>0</v>
      </c>
      <c r="AO82" s="19">
        <v>0</v>
      </c>
      <c r="AP82" s="16">
        <v>0</v>
      </c>
      <c r="AQ82" s="19">
        <v>0</v>
      </c>
      <c r="AR82" s="15">
        <v>0</v>
      </c>
      <c r="AS82" s="19">
        <v>0</v>
      </c>
      <c r="AT82" s="19">
        <v>0</v>
      </c>
      <c r="AU82" s="19">
        <v>0</v>
      </c>
      <c r="AV82" s="15">
        <v>0</v>
      </c>
      <c r="AW82" s="19">
        <v>0</v>
      </c>
      <c r="AX82" s="19">
        <v>0</v>
      </c>
      <c r="AY82" s="15">
        <v>0</v>
      </c>
      <c r="AZ82" s="15">
        <v>0</v>
      </c>
      <c r="BA82" s="15">
        <v>0</v>
      </c>
      <c r="BB82" s="19">
        <v>0</v>
      </c>
      <c r="BC82" s="15">
        <v>0</v>
      </c>
      <c r="BD82" s="19">
        <v>0</v>
      </c>
      <c r="BE82" s="19">
        <v>0</v>
      </c>
      <c r="BF82" s="19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9">
        <v>0</v>
      </c>
      <c r="BM82" s="16">
        <v>0</v>
      </c>
      <c r="BN82" s="19">
        <v>0</v>
      </c>
      <c r="BO82" s="19">
        <v>1</v>
      </c>
      <c r="BP82" s="19">
        <v>0</v>
      </c>
      <c r="BQ82" s="19">
        <v>0</v>
      </c>
      <c r="BR82" s="16">
        <v>0</v>
      </c>
      <c r="BS82" s="19">
        <v>0</v>
      </c>
      <c r="BT82" s="19">
        <v>0</v>
      </c>
      <c r="BU82" s="19">
        <v>0</v>
      </c>
      <c r="BV82" s="16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6">
        <v>0</v>
      </c>
      <c r="CC82" s="19">
        <v>0</v>
      </c>
      <c r="CD82" s="19">
        <v>0</v>
      </c>
      <c r="CE82" s="19">
        <v>0</v>
      </c>
      <c r="CF82" s="19">
        <v>0</v>
      </c>
      <c r="CG82" s="19">
        <v>0</v>
      </c>
      <c r="CH82" s="16">
        <v>0</v>
      </c>
      <c r="CI82" s="19">
        <v>0</v>
      </c>
      <c r="CJ82" s="19">
        <v>0</v>
      </c>
      <c r="CK82" s="19">
        <v>1</v>
      </c>
      <c r="CL82" s="16">
        <v>0</v>
      </c>
      <c r="CM82" s="16">
        <v>0</v>
      </c>
      <c r="CN82" s="19">
        <v>0</v>
      </c>
      <c r="CO82" s="16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  <c r="CU82" s="19">
        <v>0</v>
      </c>
      <c r="CV82" s="19">
        <v>0</v>
      </c>
      <c r="CW82" s="17">
        <v>0</v>
      </c>
      <c r="CX82" s="17">
        <v>0</v>
      </c>
      <c r="CY82" s="19">
        <v>0</v>
      </c>
      <c r="CZ82" s="19">
        <v>0</v>
      </c>
      <c r="DA82" s="19">
        <v>0</v>
      </c>
      <c r="DB82" s="19">
        <v>0</v>
      </c>
      <c r="DC82" s="16">
        <v>0</v>
      </c>
    </row>
    <row r="83" spans="1:107" x14ac:dyDescent="0.25">
      <c r="A83" t="s">
        <v>174</v>
      </c>
      <c r="B83" s="6" t="s">
        <v>94</v>
      </c>
      <c r="C83" s="18">
        <v>500</v>
      </c>
      <c r="D83" s="6">
        <v>493</v>
      </c>
      <c r="E83" s="6" t="s">
        <v>92</v>
      </c>
      <c r="F83" s="6">
        <v>2010</v>
      </c>
      <c r="G83" s="12" t="s">
        <v>93</v>
      </c>
      <c r="H83" s="6">
        <v>1</v>
      </c>
      <c r="I83" s="6">
        <v>207</v>
      </c>
      <c r="J83" s="33">
        <v>28000</v>
      </c>
      <c r="K83" s="13">
        <v>2.68</v>
      </c>
      <c r="L83" s="13">
        <v>24.12</v>
      </c>
      <c r="M83" s="6">
        <v>1</v>
      </c>
      <c r="N83" s="13">
        <v>0</v>
      </c>
      <c r="O83" s="13">
        <v>1</v>
      </c>
      <c r="P83" s="6">
        <v>0</v>
      </c>
      <c r="Q83" s="13">
        <v>420</v>
      </c>
      <c r="R83" s="14">
        <v>650</v>
      </c>
      <c r="S83">
        <v>3</v>
      </c>
      <c r="T83">
        <v>1</v>
      </c>
      <c r="U83">
        <v>2</v>
      </c>
      <c r="V83">
        <v>0</v>
      </c>
      <c r="W83">
        <v>0</v>
      </c>
      <c r="X83">
        <v>0</v>
      </c>
      <c r="Y83">
        <v>2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2</v>
      </c>
      <c r="AF83">
        <v>0</v>
      </c>
      <c r="AG83">
        <v>0</v>
      </c>
      <c r="AH83" s="19">
        <v>0</v>
      </c>
      <c r="AI83" s="19">
        <v>0</v>
      </c>
      <c r="AJ83" s="19">
        <v>0</v>
      </c>
      <c r="AK83" s="19">
        <v>0</v>
      </c>
      <c r="AL83" s="15">
        <v>0</v>
      </c>
      <c r="AM83" s="19">
        <v>0</v>
      </c>
      <c r="AN83" s="15">
        <v>0</v>
      </c>
      <c r="AO83" s="19">
        <v>0</v>
      </c>
      <c r="AP83" s="16">
        <v>0</v>
      </c>
      <c r="AQ83" s="19">
        <v>0</v>
      </c>
      <c r="AR83" s="15">
        <v>0</v>
      </c>
      <c r="AS83" s="19">
        <v>0</v>
      </c>
      <c r="AT83" s="19">
        <v>0</v>
      </c>
      <c r="AU83" s="19">
        <v>0</v>
      </c>
      <c r="AV83" s="15">
        <v>0</v>
      </c>
      <c r="AW83" s="19">
        <v>0</v>
      </c>
      <c r="AX83" s="19">
        <v>0</v>
      </c>
      <c r="AY83" s="15">
        <v>0</v>
      </c>
      <c r="AZ83" s="15">
        <v>0</v>
      </c>
      <c r="BA83" s="15">
        <v>0</v>
      </c>
      <c r="BB83" s="19">
        <v>0</v>
      </c>
      <c r="BC83" s="15">
        <v>0</v>
      </c>
      <c r="BD83" s="19">
        <v>0</v>
      </c>
      <c r="BE83" s="19">
        <v>0</v>
      </c>
      <c r="BF83" s="19">
        <v>1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9">
        <v>0</v>
      </c>
      <c r="BM83" s="16">
        <v>0</v>
      </c>
      <c r="BN83" s="19">
        <v>0</v>
      </c>
      <c r="BO83" s="19">
        <v>0</v>
      </c>
      <c r="BP83" s="19">
        <v>1</v>
      </c>
      <c r="BQ83" s="19">
        <v>0</v>
      </c>
      <c r="BR83" s="16">
        <v>0</v>
      </c>
      <c r="BS83" s="19">
        <v>0</v>
      </c>
      <c r="BT83" s="19">
        <v>0</v>
      </c>
      <c r="BU83" s="19">
        <v>0</v>
      </c>
      <c r="BV83" s="16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6">
        <v>0</v>
      </c>
      <c r="CC83" s="19">
        <v>0</v>
      </c>
      <c r="CD83" s="19">
        <v>0</v>
      </c>
      <c r="CE83" s="19">
        <v>0</v>
      </c>
      <c r="CF83" s="19">
        <v>0</v>
      </c>
      <c r="CG83" s="19">
        <v>0</v>
      </c>
      <c r="CH83" s="16">
        <v>0</v>
      </c>
      <c r="CI83" s="19">
        <v>0</v>
      </c>
      <c r="CJ83" s="19">
        <v>0</v>
      </c>
      <c r="CK83" s="19">
        <v>0</v>
      </c>
      <c r="CL83" s="16">
        <v>0</v>
      </c>
      <c r="CM83" s="16">
        <v>0</v>
      </c>
      <c r="CN83" s="19">
        <v>0</v>
      </c>
      <c r="CO83" s="16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U83" s="19">
        <v>1</v>
      </c>
      <c r="CV83" s="19">
        <v>0</v>
      </c>
      <c r="CW83" s="17">
        <v>0</v>
      </c>
      <c r="CX83" s="17">
        <v>0</v>
      </c>
      <c r="CY83" s="19">
        <v>0</v>
      </c>
      <c r="CZ83" s="19">
        <v>0</v>
      </c>
      <c r="DA83" s="19">
        <v>0</v>
      </c>
      <c r="DB83" s="19">
        <v>0</v>
      </c>
      <c r="DC83" s="16">
        <v>0</v>
      </c>
    </row>
    <row r="84" spans="1:107" x14ac:dyDescent="0.25">
      <c r="A84" t="s">
        <v>175</v>
      </c>
      <c r="B84" s="6" t="s">
        <v>99</v>
      </c>
      <c r="C84" s="18">
        <v>1000</v>
      </c>
      <c r="D84" s="6">
        <v>1240</v>
      </c>
      <c r="E84" s="6" t="s">
        <v>92</v>
      </c>
      <c r="F84" s="6">
        <v>2010</v>
      </c>
      <c r="G84" s="12" t="s">
        <v>93</v>
      </c>
      <c r="H84" s="6">
        <v>1</v>
      </c>
      <c r="I84" s="6">
        <v>185</v>
      </c>
      <c r="J84" s="33">
        <v>28000</v>
      </c>
      <c r="K84" s="13">
        <v>2.3719999999999999</v>
      </c>
      <c r="L84" s="13">
        <v>21.347999999999999</v>
      </c>
      <c r="M84" s="6">
        <v>0</v>
      </c>
      <c r="N84" s="13">
        <v>1</v>
      </c>
      <c r="O84" s="13">
        <v>0</v>
      </c>
      <c r="P84" s="6">
        <v>0</v>
      </c>
      <c r="Q84" s="13">
        <v>450</v>
      </c>
      <c r="R84" s="14">
        <v>450</v>
      </c>
      <c r="S84">
        <v>8</v>
      </c>
      <c r="T84">
        <v>5</v>
      </c>
      <c r="U84">
        <v>1</v>
      </c>
      <c r="V84">
        <v>1</v>
      </c>
      <c r="W84">
        <v>1</v>
      </c>
      <c r="X84">
        <v>3</v>
      </c>
      <c r="Y84">
        <v>2</v>
      </c>
      <c r="Z84">
        <v>1</v>
      </c>
      <c r="AA84">
        <v>2</v>
      </c>
      <c r="AB84">
        <v>0</v>
      </c>
      <c r="AC84">
        <v>4</v>
      </c>
      <c r="AD84">
        <v>3</v>
      </c>
      <c r="AE84">
        <v>1</v>
      </c>
      <c r="AF84">
        <v>0</v>
      </c>
      <c r="AG84">
        <v>1</v>
      </c>
      <c r="AH84" s="19">
        <v>0</v>
      </c>
      <c r="AI84" s="19">
        <v>0</v>
      </c>
      <c r="AJ84" s="19">
        <v>0</v>
      </c>
      <c r="AK84" s="19">
        <v>0</v>
      </c>
      <c r="AL84" s="15">
        <v>0</v>
      </c>
      <c r="AM84" s="19">
        <v>0</v>
      </c>
      <c r="AN84" s="15">
        <v>0</v>
      </c>
      <c r="AO84" s="19">
        <v>0</v>
      </c>
      <c r="AP84" s="16">
        <v>0</v>
      </c>
      <c r="AQ84" s="19">
        <v>0</v>
      </c>
      <c r="AR84" s="15">
        <v>0</v>
      </c>
      <c r="AS84" s="19">
        <v>0</v>
      </c>
      <c r="AT84" s="19">
        <v>0</v>
      </c>
      <c r="AU84" s="19">
        <v>0</v>
      </c>
      <c r="AV84" s="15">
        <v>0</v>
      </c>
      <c r="AW84" s="19">
        <v>0</v>
      </c>
      <c r="AX84" s="19">
        <v>0</v>
      </c>
      <c r="AY84" s="15">
        <v>0</v>
      </c>
      <c r="AZ84" s="15">
        <v>0</v>
      </c>
      <c r="BA84" s="15">
        <v>0</v>
      </c>
      <c r="BB84" s="19">
        <v>0</v>
      </c>
      <c r="BC84" s="15">
        <v>0</v>
      </c>
      <c r="BD84" s="19">
        <v>0</v>
      </c>
      <c r="BE84" s="19">
        <v>1</v>
      </c>
      <c r="BF84" s="19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9">
        <v>0</v>
      </c>
      <c r="BM84" s="16">
        <v>0</v>
      </c>
      <c r="BN84" s="19">
        <v>0</v>
      </c>
      <c r="BO84" s="19">
        <v>0</v>
      </c>
      <c r="BP84" s="19">
        <v>1</v>
      </c>
      <c r="BQ84" s="19">
        <v>1</v>
      </c>
      <c r="BR84" s="16">
        <v>0</v>
      </c>
      <c r="BS84" s="19">
        <v>0</v>
      </c>
      <c r="BT84" s="19">
        <v>0</v>
      </c>
      <c r="BU84" s="19">
        <v>0</v>
      </c>
      <c r="BV84" s="16">
        <v>0</v>
      </c>
      <c r="BW84" s="19">
        <v>0</v>
      </c>
      <c r="BX84" s="19">
        <v>0</v>
      </c>
      <c r="BY84" s="19">
        <v>1</v>
      </c>
      <c r="BZ84" s="19">
        <v>0</v>
      </c>
      <c r="CA84" s="19">
        <v>0</v>
      </c>
      <c r="CB84" s="16">
        <v>0</v>
      </c>
      <c r="CC84" s="19">
        <v>0</v>
      </c>
      <c r="CD84" s="19">
        <v>0</v>
      </c>
      <c r="CE84" s="19">
        <v>0</v>
      </c>
      <c r="CF84" s="19">
        <v>0</v>
      </c>
      <c r="CG84" s="19">
        <v>1</v>
      </c>
      <c r="CH84" s="16">
        <v>0</v>
      </c>
      <c r="CI84" s="19">
        <v>0</v>
      </c>
      <c r="CJ84" s="19">
        <v>0</v>
      </c>
      <c r="CK84" s="19">
        <v>1</v>
      </c>
      <c r="CL84" s="16">
        <v>0</v>
      </c>
      <c r="CM84" s="16">
        <v>0</v>
      </c>
      <c r="CN84" s="19">
        <v>0</v>
      </c>
      <c r="CO84" s="16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  <c r="CU84" s="19">
        <v>0</v>
      </c>
      <c r="CV84" s="19">
        <v>0</v>
      </c>
      <c r="CW84" s="17">
        <v>0</v>
      </c>
      <c r="CX84" s="17">
        <v>0</v>
      </c>
      <c r="CY84" s="19">
        <v>1</v>
      </c>
      <c r="CZ84" s="19">
        <v>0</v>
      </c>
      <c r="DA84" s="19">
        <v>0</v>
      </c>
      <c r="DB84" s="19">
        <v>0</v>
      </c>
      <c r="DC84" s="16">
        <v>0</v>
      </c>
    </row>
    <row r="85" spans="1:107" x14ac:dyDescent="0.25">
      <c r="A85" s="6" t="s">
        <v>176</v>
      </c>
      <c r="B85" s="6" t="s">
        <v>91</v>
      </c>
      <c r="C85" s="18">
        <v>25</v>
      </c>
      <c r="D85" s="6">
        <v>25</v>
      </c>
      <c r="E85" s="6" t="s">
        <v>92</v>
      </c>
      <c r="F85" s="6">
        <v>2010</v>
      </c>
      <c r="G85" s="12" t="s">
        <v>93</v>
      </c>
      <c r="H85" s="6">
        <v>3</v>
      </c>
      <c r="I85" s="6">
        <v>180</v>
      </c>
      <c r="J85" s="33">
        <v>28000</v>
      </c>
      <c r="K85" s="13">
        <v>24.12</v>
      </c>
      <c r="L85" s="13">
        <v>2.6799999999999993</v>
      </c>
      <c r="M85" s="6">
        <v>1</v>
      </c>
      <c r="N85" s="13">
        <v>0</v>
      </c>
      <c r="O85" s="13">
        <v>1</v>
      </c>
      <c r="P85" s="6">
        <v>1</v>
      </c>
      <c r="Q85" s="13">
        <v>1130</v>
      </c>
      <c r="R85" s="14">
        <v>70</v>
      </c>
      <c r="S85">
        <v>5</v>
      </c>
      <c r="T85">
        <v>1</v>
      </c>
      <c r="U85">
        <v>3</v>
      </c>
      <c r="V85">
        <v>1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3</v>
      </c>
      <c r="AD85">
        <v>2</v>
      </c>
      <c r="AE85">
        <v>0</v>
      </c>
      <c r="AF85">
        <v>0</v>
      </c>
      <c r="AG85">
        <v>0</v>
      </c>
      <c r="AH85" s="19">
        <v>0</v>
      </c>
      <c r="AI85" s="19">
        <v>0</v>
      </c>
      <c r="AJ85" s="19">
        <v>0</v>
      </c>
      <c r="AK85" s="19">
        <v>0</v>
      </c>
      <c r="AL85" s="15">
        <v>0</v>
      </c>
      <c r="AM85" s="19">
        <v>0</v>
      </c>
      <c r="AN85" s="15">
        <v>0</v>
      </c>
      <c r="AO85" s="19">
        <v>0</v>
      </c>
      <c r="AP85" s="16">
        <v>0</v>
      </c>
      <c r="AQ85" s="19">
        <v>0</v>
      </c>
      <c r="AR85" s="15">
        <v>0</v>
      </c>
      <c r="AS85" s="19">
        <v>0</v>
      </c>
      <c r="AT85" s="19">
        <v>0</v>
      </c>
      <c r="AU85" s="19">
        <v>0</v>
      </c>
      <c r="AV85" s="15">
        <v>0</v>
      </c>
      <c r="AW85" s="19">
        <v>0</v>
      </c>
      <c r="AX85" s="19">
        <v>1</v>
      </c>
      <c r="AY85" s="15">
        <v>0</v>
      </c>
      <c r="AZ85" s="15">
        <v>0</v>
      </c>
      <c r="BA85" s="15">
        <v>0</v>
      </c>
      <c r="BB85" s="19">
        <v>0</v>
      </c>
      <c r="BC85" s="15">
        <v>0</v>
      </c>
      <c r="BD85" s="19">
        <v>0</v>
      </c>
      <c r="BE85" s="19">
        <v>0</v>
      </c>
      <c r="BF85" s="19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9">
        <v>0</v>
      </c>
      <c r="BM85" s="16">
        <v>0</v>
      </c>
      <c r="BN85" s="19">
        <v>0</v>
      </c>
      <c r="BO85" s="19">
        <v>1</v>
      </c>
      <c r="BP85" s="19">
        <v>0</v>
      </c>
      <c r="BQ85" s="19">
        <v>0</v>
      </c>
      <c r="BR85" s="16">
        <v>0</v>
      </c>
      <c r="BS85" s="19">
        <v>0</v>
      </c>
      <c r="BT85" s="19">
        <v>0</v>
      </c>
      <c r="BU85" s="19">
        <v>0</v>
      </c>
      <c r="BV85" s="16">
        <v>0</v>
      </c>
      <c r="BW85" s="19">
        <v>0</v>
      </c>
      <c r="BX85" s="19">
        <v>0</v>
      </c>
      <c r="BY85" s="19">
        <v>0</v>
      </c>
      <c r="BZ85" s="19">
        <v>1</v>
      </c>
      <c r="CA85" s="19">
        <v>0</v>
      </c>
      <c r="CB85" s="16">
        <v>0</v>
      </c>
      <c r="CC85" s="19">
        <v>0</v>
      </c>
      <c r="CD85" s="19">
        <v>0</v>
      </c>
      <c r="CE85" s="19">
        <v>0</v>
      </c>
      <c r="CF85" s="19">
        <v>0</v>
      </c>
      <c r="CG85" s="19">
        <v>0</v>
      </c>
      <c r="CH85" s="16">
        <v>0</v>
      </c>
      <c r="CI85" s="19">
        <v>0</v>
      </c>
      <c r="CJ85" s="19">
        <v>0</v>
      </c>
      <c r="CK85" s="19">
        <v>1</v>
      </c>
      <c r="CL85" s="16">
        <v>0</v>
      </c>
      <c r="CM85" s="16">
        <v>0</v>
      </c>
      <c r="CN85" s="19">
        <v>0</v>
      </c>
      <c r="CO85" s="16">
        <v>0</v>
      </c>
      <c r="CP85" s="19">
        <v>1</v>
      </c>
      <c r="CQ85" s="19">
        <v>0</v>
      </c>
      <c r="CR85" s="19">
        <v>0</v>
      </c>
      <c r="CS85" s="19">
        <v>0</v>
      </c>
      <c r="CT85" s="19">
        <v>0</v>
      </c>
      <c r="CU85" s="19">
        <v>0</v>
      </c>
      <c r="CV85" s="19">
        <v>0</v>
      </c>
      <c r="CW85" s="17">
        <v>0</v>
      </c>
      <c r="CX85" s="17">
        <v>0</v>
      </c>
      <c r="CY85" s="19">
        <v>0</v>
      </c>
      <c r="CZ85" s="19">
        <v>0</v>
      </c>
      <c r="DA85" s="19">
        <v>0</v>
      </c>
      <c r="DB85" s="19">
        <v>0</v>
      </c>
      <c r="DC85" s="16">
        <v>0</v>
      </c>
    </row>
    <row r="86" spans="1:107" x14ac:dyDescent="0.25">
      <c r="A86" s="6" t="s">
        <v>177</v>
      </c>
      <c r="B86" s="6" t="s">
        <v>96</v>
      </c>
      <c r="C86" s="18">
        <v>125</v>
      </c>
      <c r="D86" s="6">
        <v>109</v>
      </c>
      <c r="E86" s="6" t="s">
        <v>92</v>
      </c>
      <c r="F86" s="6">
        <v>2010</v>
      </c>
      <c r="G86" s="12" t="s">
        <v>93</v>
      </c>
      <c r="H86" s="6">
        <v>3</v>
      </c>
      <c r="I86" s="6">
        <v>180</v>
      </c>
      <c r="J86" s="33">
        <v>28000</v>
      </c>
      <c r="K86" s="20">
        <v>20.231999999999999</v>
      </c>
      <c r="L86" s="20">
        <v>2.2479999999999993</v>
      </c>
      <c r="M86" s="6">
        <v>1</v>
      </c>
      <c r="N86" s="13">
        <v>0</v>
      </c>
      <c r="O86" s="13">
        <v>1</v>
      </c>
      <c r="P86" s="6">
        <v>1</v>
      </c>
      <c r="Q86" s="13">
        <v>1120</v>
      </c>
      <c r="R86" s="14">
        <v>70</v>
      </c>
      <c r="S86">
        <v>5</v>
      </c>
      <c r="T86">
        <v>0</v>
      </c>
      <c r="U86">
        <v>5</v>
      </c>
      <c r="V86">
        <v>0</v>
      </c>
      <c r="W86">
        <v>0</v>
      </c>
      <c r="X86">
        <v>1</v>
      </c>
      <c r="Y86">
        <v>1</v>
      </c>
      <c r="Z86">
        <v>1</v>
      </c>
      <c r="AA86">
        <v>2</v>
      </c>
      <c r="AB86">
        <v>0</v>
      </c>
      <c r="AC86">
        <v>4</v>
      </c>
      <c r="AD86">
        <v>1</v>
      </c>
      <c r="AE86">
        <v>0</v>
      </c>
      <c r="AF86">
        <v>0</v>
      </c>
      <c r="AG86">
        <v>0</v>
      </c>
      <c r="AH86" s="19">
        <v>0</v>
      </c>
      <c r="AI86" s="19">
        <v>0</v>
      </c>
      <c r="AJ86" s="19">
        <v>1</v>
      </c>
      <c r="AK86" s="19">
        <v>1</v>
      </c>
      <c r="AL86" s="15">
        <v>0</v>
      </c>
      <c r="AM86" s="19">
        <v>0</v>
      </c>
      <c r="AN86" s="15">
        <v>0</v>
      </c>
      <c r="AO86" s="19">
        <v>0</v>
      </c>
      <c r="AP86" s="16">
        <v>0</v>
      </c>
      <c r="AQ86" s="19">
        <v>0</v>
      </c>
      <c r="AR86" s="15">
        <v>0</v>
      </c>
      <c r="AS86" s="19">
        <v>0</v>
      </c>
      <c r="AT86" s="19">
        <v>0</v>
      </c>
      <c r="AU86" s="19">
        <v>0</v>
      </c>
      <c r="AV86" s="15">
        <v>0</v>
      </c>
      <c r="AW86" s="19">
        <v>0</v>
      </c>
      <c r="AX86" s="19">
        <v>0</v>
      </c>
      <c r="AY86" s="15">
        <v>0</v>
      </c>
      <c r="AZ86" s="15">
        <v>0</v>
      </c>
      <c r="BA86" s="15">
        <v>0</v>
      </c>
      <c r="BB86" s="19">
        <v>0</v>
      </c>
      <c r="BC86" s="15">
        <v>0</v>
      </c>
      <c r="BD86" s="19">
        <v>0</v>
      </c>
      <c r="BE86" s="19">
        <v>0</v>
      </c>
      <c r="BF86" s="19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9">
        <v>0</v>
      </c>
      <c r="BM86" s="16">
        <v>0</v>
      </c>
      <c r="BN86" s="19">
        <v>0</v>
      </c>
      <c r="BO86" s="19">
        <v>1</v>
      </c>
      <c r="BP86" s="19">
        <v>0</v>
      </c>
      <c r="BQ86" s="19">
        <v>0</v>
      </c>
      <c r="BR86" s="16">
        <v>0</v>
      </c>
      <c r="BS86" s="19">
        <v>1</v>
      </c>
      <c r="BT86" s="19">
        <v>0</v>
      </c>
      <c r="BU86" s="19">
        <v>0</v>
      </c>
      <c r="BV86" s="16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6">
        <v>0</v>
      </c>
      <c r="CC86" s="19">
        <v>0</v>
      </c>
      <c r="CD86" s="19">
        <v>0</v>
      </c>
      <c r="CE86" s="19">
        <v>0</v>
      </c>
      <c r="CF86" s="19">
        <v>0</v>
      </c>
      <c r="CG86" s="19">
        <v>0</v>
      </c>
      <c r="CH86" s="16">
        <v>0</v>
      </c>
      <c r="CI86" s="19">
        <v>0</v>
      </c>
      <c r="CJ86" s="19">
        <v>0</v>
      </c>
      <c r="CK86" s="19">
        <v>0</v>
      </c>
      <c r="CL86" s="16">
        <v>0</v>
      </c>
      <c r="CM86" s="16">
        <v>0</v>
      </c>
      <c r="CN86" s="19">
        <v>0</v>
      </c>
      <c r="CO86" s="16">
        <v>0</v>
      </c>
      <c r="CP86" s="19">
        <v>1</v>
      </c>
      <c r="CQ86" s="19">
        <v>0</v>
      </c>
      <c r="CR86" s="19">
        <v>0</v>
      </c>
      <c r="CS86" s="19">
        <v>0</v>
      </c>
      <c r="CT86" s="19">
        <v>0</v>
      </c>
      <c r="CU86" s="19">
        <v>0</v>
      </c>
      <c r="CV86" s="19">
        <v>0</v>
      </c>
      <c r="CW86" s="17">
        <v>0</v>
      </c>
      <c r="CX86" s="17">
        <v>0</v>
      </c>
      <c r="CY86" s="19">
        <v>0</v>
      </c>
      <c r="CZ86" s="19">
        <v>0</v>
      </c>
      <c r="DA86" s="19">
        <v>0</v>
      </c>
      <c r="DB86" s="19">
        <v>0</v>
      </c>
      <c r="DC86" s="16">
        <v>0</v>
      </c>
    </row>
    <row r="87" spans="1:107" x14ac:dyDescent="0.25">
      <c r="A87" s="6" t="s">
        <v>178</v>
      </c>
      <c r="B87" s="6" t="s">
        <v>94</v>
      </c>
      <c r="C87" s="18">
        <v>500</v>
      </c>
      <c r="D87" s="6">
        <v>450</v>
      </c>
      <c r="E87" s="6" t="s">
        <v>92</v>
      </c>
      <c r="F87" s="6">
        <v>2010</v>
      </c>
      <c r="G87" s="12" t="s">
        <v>93</v>
      </c>
      <c r="H87" s="6">
        <v>2</v>
      </c>
      <c r="I87" s="6">
        <v>180</v>
      </c>
      <c r="J87" s="33">
        <v>28000</v>
      </c>
      <c r="K87" s="13">
        <v>19.547999999999998</v>
      </c>
      <c r="L87" s="13">
        <v>2.1719999999999993</v>
      </c>
      <c r="M87" s="6">
        <v>1</v>
      </c>
      <c r="N87" s="13">
        <v>0</v>
      </c>
      <c r="O87" s="13">
        <v>1</v>
      </c>
      <c r="P87" s="6">
        <v>1</v>
      </c>
      <c r="Q87" s="13">
        <v>680</v>
      </c>
      <c r="R87" s="14">
        <v>120</v>
      </c>
      <c r="S87">
        <v>7</v>
      </c>
      <c r="T87">
        <v>2</v>
      </c>
      <c r="U87">
        <v>5</v>
      </c>
      <c r="V87">
        <v>0</v>
      </c>
      <c r="W87">
        <v>0</v>
      </c>
      <c r="X87">
        <v>1</v>
      </c>
      <c r="Y87">
        <v>1</v>
      </c>
      <c r="Z87">
        <v>2</v>
      </c>
      <c r="AA87">
        <v>3</v>
      </c>
      <c r="AB87">
        <v>0</v>
      </c>
      <c r="AC87">
        <v>2</v>
      </c>
      <c r="AD87">
        <v>3</v>
      </c>
      <c r="AE87">
        <v>2</v>
      </c>
      <c r="AF87">
        <v>0</v>
      </c>
      <c r="AG87">
        <v>0</v>
      </c>
      <c r="AH87" s="19">
        <v>0</v>
      </c>
      <c r="AI87" s="19">
        <v>0</v>
      </c>
      <c r="AJ87" s="19">
        <v>0</v>
      </c>
      <c r="AK87" s="19">
        <v>0</v>
      </c>
      <c r="AL87" s="15">
        <v>0</v>
      </c>
      <c r="AM87" s="19">
        <v>0</v>
      </c>
      <c r="AN87" s="15">
        <v>0</v>
      </c>
      <c r="AO87" s="19">
        <v>0</v>
      </c>
      <c r="AP87" s="16">
        <v>0</v>
      </c>
      <c r="AQ87" s="19">
        <v>0</v>
      </c>
      <c r="AR87" s="15">
        <v>0</v>
      </c>
      <c r="AS87" s="19">
        <v>0</v>
      </c>
      <c r="AT87" s="19">
        <v>0</v>
      </c>
      <c r="AU87" s="19">
        <v>0</v>
      </c>
      <c r="AV87" s="15">
        <v>0</v>
      </c>
      <c r="AW87" s="19">
        <v>0</v>
      </c>
      <c r="AX87" s="19">
        <v>0</v>
      </c>
      <c r="AY87" s="15">
        <v>0</v>
      </c>
      <c r="AZ87" s="15">
        <v>0</v>
      </c>
      <c r="BA87" s="15">
        <v>0</v>
      </c>
      <c r="BB87" s="19">
        <v>0</v>
      </c>
      <c r="BC87" s="15">
        <v>0</v>
      </c>
      <c r="BD87" s="19">
        <v>0</v>
      </c>
      <c r="BE87" s="19">
        <v>0</v>
      </c>
      <c r="BF87" s="19">
        <v>1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9">
        <v>0</v>
      </c>
      <c r="BM87" s="16">
        <v>0</v>
      </c>
      <c r="BN87" s="19">
        <v>0</v>
      </c>
      <c r="BO87" s="19">
        <v>0</v>
      </c>
      <c r="BP87" s="19">
        <v>0</v>
      </c>
      <c r="BQ87" s="19">
        <v>0</v>
      </c>
      <c r="BR87" s="16">
        <v>0</v>
      </c>
      <c r="BS87" s="19">
        <v>1</v>
      </c>
      <c r="BT87" s="19">
        <v>0</v>
      </c>
      <c r="BU87" s="19">
        <v>0</v>
      </c>
      <c r="BV87" s="16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6">
        <v>0</v>
      </c>
      <c r="CC87" s="19">
        <v>0</v>
      </c>
      <c r="CD87" s="19">
        <v>0</v>
      </c>
      <c r="CE87" s="19">
        <v>0</v>
      </c>
      <c r="CF87" s="19">
        <v>0</v>
      </c>
      <c r="CG87" s="19">
        <v>0</v>
      </c>
      <c r="CH87" s="16">
        <v>0</v>
      </c>
      <c r="CI87" s="19">
        <v>0</v>
      </c>
      <c r="CJ87" s="19">
        <v>0</v>
      </c>
      <c r="CK87" s="19">
        <v>1</v>
      </c>
      <c r="CL87" s="16">
        <v>0</v>
      </c>
      <c r="CM87" s="16">
        <v>0</v>
      </c>
      <c r="CN87" s="19">
        <v>0</v>
      </c>
      <c r="CO87" s="16">
        <v>0</v>
      </c>
      <c r="CP87" s="19">
        <v>1</v>
      </c>
      <c r="CQ87" s="19">
        <v>1</v>
      </c>
      <c r="CR87" s="19">
        <v>0</v>
      </c>
      <c r="CS87" s="19">
        <v>0</v>
      </c>
      <c r="CT87" s="19">
        <v>0</v>
      </c>
      <c r="CU87" s="19">
        <v>1</v>
      </c>
      <c r="CV87" s="19">
        <v>0</v>
      </c>
      <c r="CW87" s="17">
        <v>0</v>
      </c>
      <c r="CX87" s="17">
        <v>0</v>
      </c>
      <c r="CY87" s="19">
        <v>0</v>
      </c>
      <c r="CZ87" s="19">
        <v>0</v>
      </c>
      <c r="DA87" s="19">
        <v>1</v>
      </c>
      <c r="DB87" s="19">
        <v>0</v>
      </c>
      <c r="DC87" s="16">
        <v>0</v>
      </c>
    </row>
    <row r="88" spans="1:107" x14ac:dyDescent="0.25">
      <c r="A88" s="6" t="s">
        <v>179</v>
      </c>
      <c r="B88" s="6" t="s">
        <v>99</v>
      </c>
      <c r="C88" s="18">
        <v>1000</v>
      </c>
      <c r="D88" s="6">
        <v>944</v>
      </c>
      <c r="E88" s="6" t="s">
        <v>92</v>
      </c>
      <c r="F88" s="6">
        <v>2010</v>
      </c>
      <c r="G88" s="12" t="s">
        <v>93</v>
      </c>
      <c r="H88" s="6">
        <v>1</v>
      </c>
      <c r="I88" s="6">
        <v>180</v>
      </c>
      <c r="J88" s="33">
        <v>28000</v>
      </c>
      <c r="K88" s="13">
        <v>30.96</v>
      </c>
      <c r="L88" s="13">
        <v>3.4399999999999991</v>
      </c>
      <c r="M88" s="6">
        <v>1</v>
      </c>
      <c r="N88" s="13">
        <v>0</v>
      </c>
      <c r="O88" s="13">
        <v>1</v>
      </c>
      <c r="P88" s="6">
        <v>1</v>
      </c>
      <c r="Q88" s="13">
        <v>250</v>
      </c>
      <c r="R88" s="14">
        <v>230</v>
      </c>
      <c r="S88">
        <v>6</v>
      </c>
      <c r="T88">
        <v>0</v>
      </c>
      <c r="U88">
        <v>6</v>
      </c>
      <c r="V88">
        <v>0</v>
      </c>
      <c r="W88">
        <v>0</v>
      </c>
      <c r="X88">
        <v>1</v>
      </c>
      <c r="Y88">
        <v>1</v>
      </c>
      <c r="Z88">
        <v>1</v>
      </c>
      <c r="AA88">
        <v>3</v>
      </c>
      <c r="AB88">
        <v>0</v>
      </c>
      <c r="AC88">
        <v>4</v>
      </c>
      <c r="AD88">
        <v>1</v>
      </c>
      <c r="AE88">
        <v>1</v>
      </c>
      <c r="AF88">
        <v>0</v>
      </c>
      <c r="AG88">
        <v>0</v>
      </c>
      <c r="AH88" s="19">
        <v>0</v>
      </c>
      <c r="AI88" s="19">
        <v>0</v>
      </c>
      <c r="AJ88" s="19">
        <v>0</v>
      </c>
      <c r="AK88" s="19">
        <v>1</v>
      </c>
      <c r="AL88" s="15">
        <v>0</v>
      </c>
      <c r="AM88" s="19">
        <v>0</v>
      </c>
      <c r="AN88" s="15">
        <v>0</v>
      </c>
      <c r="AO88" s="19">
        <v>0</v>
      </c>
      <c r="AP88" s="16">
        <v>0</v>
      </c>
      <c r="AQ88" s="19">
        <v>0</v>
      </c>
      <c r="AR88" s="15">
        <v>0</v>
      </c>
      <c r="AS88" s="19">
        <v>0</v>
      </c>
      <c r="AT88" s="19">
        <v>0</v>
      </c>
      <c r="AU88" s="19">
        <v>0</v>
      </c>
      <c r="AV88" s="15">
        <v>0</v>
      </c>
      <c r="AW88" s="19">
        <v>0</v>
      </c>
      <c r="AX88" s="19">
        <v>0</v>
      </c>
      <c r="AY88" s="15">
        <v>0</v>
      </c>
      <c r="AZ88" s="15">
        <v>0</v>
      </c>
      <c r="BA88" s="15">
        <v>0</v>
      </c>
      <c r="BB88" s="19">
        <v>0</v>
      </c>
      <c r="BC88" s="15">
        <v>0</v>
      </c>
      <c r="BD88" s="19">
        <v>0</v>
      </c>
      <c r="BE88" s="19">
        <v>0</v>
      </c>
      <c r="BF88" s="19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9">
        <v>0</v>
      </c>
      <c r="BM88" s="16">
        <v>0</v>
      </c>
      <c r="BN88" s="19">
        <v>0</v>
      </c>
      <c r="BO88" s="19">
        <v>1</v>
      </c>
      <c r="BP88" s="19">
        <v>0</v>
      </c>
      <c r="BQ88" s="19">
        <v>0</v>
      </c>
      <c r="BR88" s="16">
        <v>0</v>
      </c>
      <c r="BS88" s="19">
        <v>1</v>
      </c>
      <c r="BT88" s="19">
        <v>0</v>
      </c>
      <c r="BU88" s="19">
        <v>0</v>
      </c>
      <c r="BV88" s="16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6">
        <v>0</v>
      </c>
      <c r="CC88" s="19">
        <v>0</v>
      </c>
      <c r="CD88" s="19">
        <v>0</v>
      </c>
      <c r="CE88" s="19">
        <v>0</v>
      </c>
      <c r="CF88" s="19">
        <v>0</v>
      </c>
      <c r="CG88" s="19">
        <v>0</v>
      </c>
      <c r="CH88" s="16">
        <v>0</v>
      </c>
      <c r="CI88" s="19">
        <v>0</v>
      </c>
      <c r="CJ88" s="19">
        <v>0</v>
      </c>
      <c r="CK88" s="19">
        <v>0</v>
      </c>
      <c r="CL88" s="16">
        <v>0</v>
      </c>
      <c r="CM88" s="16">
        <v>0</v>
      </c>
      <c r="CN88" s="19">
        <v>0</v>
      </c>
      <c r="CO88" s="16">
        <v>0</v>
      </c>
      <c r="CP88" s="19">
        <v>1</v>
      </c>
      <c r="CQ88" s="19">
        <v>1</v>
      </c>
      <c r="CR88" s="19">
        <v>0</v>
      </c>
      <c r="CS88" s="19">
        <v>0</v>
      </c>
      <c r="CT88" s="19">
        <v>0</v>
      </c>
      <c r="CU88" s="19">
        <v>1</v>
      </c>
      <c r="CV88" s="19">
        <v>0</v>
      </c>
      <c r="CW88" s="17">
        <v>0</v>
      </c>
      <c r="CX88" s="17">
        <v>0</v>
      </c>
      <c r="CY88" s="19">
        <v>0</v>
      </c>
      <c r="CZ88" s="19">
        <v>0</v>
      </c>
      <c r="DA88" s="19">
        <v>0</v>
      </c>
      <c r="DB88" s="19">
        <v>0</v>
      </c>
      <c r="DC88" s="16">
        <v>0</v>
      </c>
    </row>
    <row r="89" spans="1:107" x14ac:dyDescent="0.25">
      <c r="A89" s="21" t="s">
        <v>180</v>
      </c>
      <c r="B89" s="21" t="s">
        <v>91</v>
      </c>
      <c r="C89" s="22">
        <v>25</v>
      </c>
      <c r="D89" s="24">
        <v>25</v>
      </c>
      <c r="E89" s="21" t="s">
        <v>181</v>
      </c>
      <c r="F89" s="21">
        <v>2008</v>
      </c>
      <c r="G89" s="21" t="s">
        <v>182</v>
      </c>
      <c r="H89" s="24">
        <v>4</v>
      </c>
      <c r="I89" s="24">
        <v>470.5</v>
      </c>
      <c r="J89" s="33">
        <v>36000</v>
      </c>
      <c r="K89" s="23">
        <v>14.5</v>
      </c>
      <c r="L89" s="23">
        <v>3.5</v>
      </c>
      <c r="M89" s="13">
        <v>1</v>
      </c>
      <c r="N89" s="13">
        <v>1</v>
      </c>
      <c r="O89" s="13">
        <v>0</v>
      </c>
      <c r="P89" s="24">
        <v>0</v>
      </c>
      <c r="Q89" s="23">
        <v>250</v>
      </c>
      <c r="R89" s="21">
        <v>300</v>
      </c>
      <c r="S89">
        <v>2</v>
      </c>
      <c r="T89">
        <v>1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 s="19">
        <v>0</v>
      </c>
      <c r="AI89" s="19">
        <v>0</v>
      </c>
      <c r="AJ89" s="19">
        <v>0</v>
      </c>
      <c r="AK89" s="19">
        <v>0</v>
      </c>
      <c r="AL89" s="15">
        <v>0</v>
      </c>
      <c r="AM89" s="19">
        <v>0</v>
      </c>
      <c r="AN89" s="15">
        <v>0</v>
      </c>
      <c r="AO89" s="19">
        <v>0</v>
      </c>
      <c r="AP89" s="16">
        <v>0</v>
      </c>
      <c r="AQ89" s="19">
        <v>0</v>
      </c>
      <c r="AR89" s="15">
        <v>0</v>
      </c>
      <c r="AS89" s="19">
        <v>0</v>
      </c>
      <c r="AT89" s="19">
        <v>0</v>
      </c>
      <c r="AU89" s="19">
        <v>0</v>
      </c>
      <c r="AV89" s="15">
        <v>0</v>
      </c>
      <c r="AW89" s="19">
        <v>0</v>
      </c>
      <c r="AX89" s="19">
        <v>0</v>
      </c>
      <c r="AY89" s="15">
        <v>0</v>
      </c>
      <c r="AZ89" s="15">
        <v>0</v>
      </c>
      <c r="BA89" s="15">
        <v>0</v>
      </c>
      <c r="BB89" s="19">
        <v>0</v>
      </c>
      <c r="BC89" s="15">
        <v>0</v>
      </c>
      <c r="BD89" s="19">
        <v>0</v>
      </c>
      <c r="BE89" s="19">
        <v>0</v>
      </c>
      <c r="BF89" s="19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9">
        <v>0</v>
      </c>
      <c r="BM89" s="16">
        <v>0</v>
      </c>
      <c r="BN89" s="19">
        <v>0</v>
      </c>
      <c r="BO89" s="19">
        <v>0</v>
      </c>
      <c r="BP89" s="19">
        <v>0</v>
      </c>
      <c r="BQ89" s="19">
        <v>0</v>
      </c>
      <c r="BR89" s="16">
        <v>0</v>
      </c>
      <c r="BS89" s="19">
        <v>0</v>
      </c>
      <c r="BT89" s="19">
        <v>0</v>
      </c>
      <c r="BU89" s="19">
        <v>0</v>
      </c>
      <c r="BV89" s="16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6">
        <v>0</v>
      </c>
      <c r="CC89" s="19">
        <v>0</v>
      </c>
      <c r="CD89" s="19">
        <v>0</v>
      </c>
      <c r="CE89" s="19">
        <v>0</v>
      </c>
      <c r="CF89" s="19">
        <v>0</v>
      </c>
      <c r="CG89" s="19">
        <v>0</v>
      </c>
      <c r="CH89" s="16">
        <v>0</v>
      </c>
      <c r="CI89" s="19">
        <v>0</v>
      </c>
      <c r="CJ89" s="19">
        <v>0</v>
      </c>
      <c r="CK89" s="19">
        <v>1</v>
      </c>
      <c r="CL89" s="16">
        <v>0</v>
      </c>
      <c r="CM89" s="16">
        <v>0</v>
      </c>
      <c r="CN89" s="19">
        <v>0</v>
      </c>
      <c r="CO89" s="16">
        <v>0</v>
      </c>
      <c r="CP89" s="19">
        <v>1</v>
      </c>
      <c r="CQ89" s="19">
        <v>0</v>
      </c>
      <c r="CR89" s="19">
        <v>0</v>
      </c>
      <c r="CS89" s="19">
        <v>0</v>
      </c>
      <c r="CT89" s="19">
        <v>0</v>
      </c>
      <c r="CU89" s="19">
        <v>0</v>
      </c>
      <c r="CV89" s="19">
        <v>0</v>
      </c>
      <c r="CW89" s="17">
        <v>0</v>
      </c>
      <c r="CX89" s="17">
        <v>0</v>
      </c>
      <c r="CY89" s="19">
        <v>0</v>
      </c>
      <c r="CZ89" s="19">
        <v>0</v>
      </c>
      <c r="DA89" s="19">
        <v>0</v>
      </c>
      <c r="DB89" s="19">
        <v>0</v>
      </c>
      <c r="DC89" s="16">
        <v>0</v>
      </c>
    </row>
    <row r="90" spans="1:107" x14ac:dyDescent="0.25">
      <c r="A90" s="14" t="s">
        <v>183</v>
      </c>
      <c r="B90" s="14" t="s">
        <v>94</v>
      </c>
      <c r="C90" s="25">
        <v>500</v>
      </c>
      <c r="D90" s="6">
        <v>506</v>
      </c>
      <c r="E90" s="14" t="s">
        <v>181</v>
      </c>
      <c r="F90" s="14">
        <v>2008</v>
      </c>
      <c r="G90" s="21" t="s">
        <v>182</v>
      </c>
      <c r="H90" s="6">
        <v>3</v>
      </c>
      <c r="I90" s="6">
        <v>456</v>
      </c>
      <c r="J90" s="33">
        <v>36000</v>
      </c>
      <c r="K90" s="13">
        <v>16.5</v>
      </c>
      <c r="L90" s="13">
        <v>3.5</v>
      </c>
      <c r="M90" s="13">
        <v>0</v>
      </c>
      <c r="N90" s="13">
        <v>1</v>
      </c>
      <c r="O90" s="13">
        <v>1</v>
      </c>
      <c r="P90" s="6">
        <v>0</v>
      </c>
      <c r="Q90" s="13">
        <v>180</v>
      </c>
      <c r="R90" s="14">
        <v>120</v>
      </c>
      <c r="S90">
        <v>4</v>
      </c>
      <c r="T90">
        <v>0</v>
      </c>
      <c r="U90">
        <v>4</v>
      </c>
      <c r="V90">
        <v>0</v>
      </c>
      <c r="W90">
        <v>0</v>
      </c>
      <c r="X90">
        <v>0</v>
      </c>
      <c r="Y90">
        <v>1</v>
      </c>
      <c r="Z90">
        <v>1</v>
      </c>
      <c r="AA90">
        <v>2</v>
      </c>
      <c r="AB90">
        <v>0</v>
      </c>
      <c r="AC90">
        <v>2</v>
      </c>
      <c r="AD90">
        <v>1</v>
      </c>
      <c r="AE90">
        <v>1</v>
      </c>
      <c r="AF90">
        <v>0</v>
      </c>
      <c r="AG90">
        <v>0</v>
      </c>
      <c r="AH90" s="19">
        <v>0</v>
      </c>
      <c r="AI90" s="19">
        <v>0</v>
      </c>
      <c r="AJ90" s="19">
        <v>0</v>
      </c>
      <c r="AK90" s="19">
        <v>0</v>
      </c>
      <c r="AL90" s="15">
        <v>0</v>
      </c>
      <c r="AM90" s="19">
        <v>0</v>
      </c>
      <c r="AN90" s="15">
        <v>0</v>
      </c>
      <c r="AO90" s="19">
        <v>0</v>
      </c>
      <c r="AP90" s="16">
        <v>0</v>
      </c>
      <c r="AQ90" s="19">
        <v>0</v>
      </c>
      <c r="AR90" s="15">
        <v>0</v>
      </c>
      <c r="AS90" s="19">
        <v>0</v>
      </c>
      <c r="AT90" s="19">
        <v>0</v>
      </c>
      <c r="AU90" s="19">
        <v>0</v>
      </c>
      <c r="AV90" s="15">
        <v>0</v>
      </c>
      <c r="AW90" s="19">
        <v>0</v>
      </c>
      <c r="AX90" s="19">
        <v>0</v>
      </c>
      <c r="AY90" s="15">
        <v>0</v>
      </c>
      <c r="AZ90" s="15">
        <v>0</v>
      </c>
      <c r="BA90" s="15">
        <v>0</v>
      </c>
      <c r="BB90" s="19">
        <v>0</v>
      </c>
      <c r="BC90" s="15">
        <v>0</v>
      </c>
      <c r="BD90" s="19">
        <v>0</v>
      </c>
      <c r="BE90" s="19">
        <v>0</v>
      </c>
      <c r="BF90" s="19">
        <v>1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9">
        <v>0</v>
      </c>
      <c r="BM90" s="16">
        <v>0</v>
      </c>
      <c r="BN90" s="19">
        <v>0</v>
      </c>
      <c r="BO90" s="19">
        <v>0</v>
      </c>
      <c r="BP90" s="19">
        <v>0</v>
      </c>
      <c r="BQ90" s="19">
        <v>0</v>
      </c>
      <c r="BR90" s="16">
        <v>0</v>
      </c>
      <c r="BS90" s="19">
        <v>1</v>
      </c>
      <c r="BT90" s="19">
        <v>0</v>
      </c>
      <c r="BU90" s="19">
        <v>0</v>
      </c>
      <c r="BV90" s="16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6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6">
        <v>0</v>
      </c>
      <c r="CI90" s="19">
        <v>0</v>
      </c>
      <c r="CJ90" s="19">
        <v>0</v>
      </c>
      <c r="CK90" s="19">
        <v>0</v>
      </c>
      <c r="CL90" s="16">
        <v>0</v>
      </c>
      <c r="CM90" s="16">
        <v>0</v>
      </c>
      <c r="CN90" s="19">
        <v>1</v>
      </c>
      <c r="CO90" s="16">
        <v>0</v>
      </c>
      <c r="CP90" s="19">
        <v>1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  <c r="CW90" s="17">
        <v>0</v>
      </c>
      <c r="CX90" s="17">
        <v>0</v>
      </c>
      <c r="CY90" s="19">
        <v>0</v>
      </c>
      <c r="CZ90" s="19">
        <v>0</v>
      </c>
      <c r="DA90" s="19">
        <v>0</v>
      </c>
      <c r="DB90" s="19">
        <v>0</v>
      </c>
      <c r="DC90" s="16">
        <v>0</v>
      </c>
    </row>
    <row r="91" spans="1:107" x14ac:dyDescent="0.25">
      <c r="A91" s="14" t="s">
        <v>184</v>
      </c>
      <c r="B91" s="14" t="s">
        <v>99</v>
      </c>
      <c r="C91" s="25">
        <v>1000</v>
      </c>
      <c r="D91" s="6">
        <v>920</v>
      </c>
      <c r="E91" s="14" t="s">
        <v>181</v>
      </c>
      <c r="F91" s="14">
        <v>2008</v>
      </c>
      <c r="G91" s="21" t="s">
        <v>182</v>
      </c>
      <c r="H91" s="6">
        <v>2</v>
      </c>
      <c r="I91" s="6">
        <v>493</v>
      </c>
      <c r="J91" s="33">
        <v>36000</v>
      </c>
      <c r="K91" s="13">
        <v>13.5</v>
      </c>
      <c r="L91" s="13">
        <v>3.5</v>
      </c>
      <c r="M91" s="13">
        <v>1</v>
      </c>
      <c r="N91" s="13">
        <v>1</v>
      </c>
      <c r="O91" s="13">
        <v>1</v>
      </c>
      <c r="P91" s="6">
        <v>0</v>
      </c>
      <c r="Q91" s="13">
        <v>200</v>
      </c>
      <c r="R91" s="14">
        <v>450</v>
      </c>
      <c r="S91">
        <v>3</v>
      </c>
      <c r="T91">
        <v>1</v>
      </c>
      <c r="U91">
        <v>2</v>
      </c>
      <c r="V91">
        <v>0</v>
      </c>
      <c r="W91">
        <v>0</v>
      </c>
      <c r="X91">
        <v>1</v>
      </c>
      <c r="Y91">
        <v>0</v>
      </c>
      <c r="Z91">
        <v>0</v>
      </c>
      <c r="AA91">
        <v>2</v>
      </c>
      <c r="AB91">
        <v>0</v>
      </c>
      <c r="AC91">
        <v>3</v>
      </c>
      <c r="AD91">
        <v>0</v>
      </c>
      <c r="AE91">
        <v>0</v>
      </c>
      <c r="AF91">
        <v>0</v>
      </c>
      <c r="AG91">
        <v>0</v>
      </c>
      <c r="AH91" s="19">
        <v>0</v>
      </c>
      <c r="AI91" s="19">
        <v>0</v>
      </c>
      <c r="AJ91" s="19">
        <v>0</v>
      </c>
      <c r="AK91" s="19">
        <v>0</v>
      </c>
      <c r="AL91" s="15">
        <v>0</v>
      </c>
      <c r="AM91" s="19">
        <v>0</v>
      </c>
      <c r="AN91" s="15">
        <v>0</v>
      </c>
      <c r="AO91" s="19">
        <v>0</v>
      </c>
      <c r="AP91" s="16">
        <v>0</v>
      </c>
      <c r="AQ91" s="19">
        <v>0</v>
      </c>
      <c r="AR91" s="15">
        <v>0</v>
      </c>
      <c r="AS91" s="19">
        <v>0</v>
      </c>
      <c r="AT91" s="19">
        <v>0</v>
      </c>
      <c r="AU91" s="19">
        <v>0</v>
      </c>
      <c r="AV91" s="15">
        <v>0</v>
      </c>
      <c r="AW91" s="19">
        <v>0</v>
      </c>
      <c r="AX91" s="19">
        <v>0</v>
      </c>
      <c r="AY91" s="15">
        <v>0</v>
      </c>
      <c r="AZ91" s="15">
        <v>0</v>
      </c>
      <c r="BA91" s="15">
        <v>0</v>
      </c>
      <c r="BB91" s="19">
        <v>0</v>
      </c>
      <c r="BC91" s="15">
        <v>0</v>
      </c>
      <c r="BD91" s="19">
        <v>0</v>
      </c>
      <c r="BE91" s="19">
        <v>0</v>
      </c>
      <c r="BF91" s="19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9">
        <v>0</v>
      </c>
      <c r="BM91" s="16">
        <v>0</v>
      </c>
      <c r="BN91" s="19">
        <v>0</v>
      </c>
      <c r="BO91" s="19">
        <v>0</v>
      </c>
      <c r="BP91" s="19">
        <v>0</v>
      </c>
      <c r="BQ91" s="19">
        <v>0</v>
      </c>
      <c r="BR91" s="16">
        <v>0</v>
      </c>
      <c r="BS91" s="19">
        <v>0</v>
      </c>
      <c r="BT91" s="19">
        <v>0</v>
      </c>
      <c r="BU91" s="19">
        <v>0</v>
      </c>
      <c r="BV91" s="16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6">
        <v>0</v>
      </c>
      <c r="CC91" s="19">
        <v>1</v>
      </c>
      <c r="CD91" s="19">
        <v>0</v>
      </c>
      <c r="CE91" s="19">
        <v>0</v>
      </c>
      <c r="CF91" s="19">
        <v>0</v>
      </c>
      <c r="CG91" s="19">
        <v>0</v>
      </c>
      <c r="CH91" s="16">
        <v>0</v>
      </c>
      <c r="CI91" s="19">
        <v>0</v>
      </c>
      <c r="CJ91" s="19">
        <v>0</v>
      </c>
      <c r="CK91" s="19">
        <v>0</v>
      </c>
      <c r="CL91" s="16">
        <v>0</v>
      </c>
      <c r="CM91" s="16">
        <v>0</v>
      </c>
      <c r="CN91" s="19">
        <v>0</v>
      </c>
      <c r="CO91" s="16">
        <v>0</v>
      </c>
      <c r="CP91" s="19">
        <v>1</v>
      </c>
      <c r="CQ91" s="19">
        <v>1</v>
      </c>
      <c r="CR91" s="19">
        <v>0</v>
      </c>
      <c r="CS91" s="19">
        <v>0</v>
      </c>
      <c r="CT91" s="19">
        <v>0</v>
      </c>
      <c r="CU91" s="19">
        <v>0</v>
      </c>
      <c r="CV91" s="19">
        <v>0</v>
      </c>
      <c r="CW91" s="17">
        <v>0</v>
      </c>
      <c r="CX91" s="17">
        <v>0</v>
      </c>
      <c r="CY91" s="19">
        <v>0</v>
      </c>
      <c r="CZ91" s="19">
        <v>0</v>
      </c>
      <c r="DA91" s="19">
        <v>0</v>
      </c>
      <c r="DB91" s="19">
        <v>0</v>
      </c>
      <c r="DC91" s="16">
        <v>0</v>
      </c>
    </row>
    <row r="92" spans="1:107" x14ac:dyDescent="0.25">
      <c r="A92" s="14" t="s">
        <v>185</v>
      </c>
      <c r="B92" s="14" t="s">
        <v>91</v>
      </c>
      <c r="C92" s="25">
        <v>25</v>
      </c>
      <c r="D92" s="6">
        <v>25</v>
      </c>
      <c r="E92" s="14" t="s">
        <v>181</v>
      </c>
      <c r="F92" s="14">
        <v>2008</v>
      </c>
      <c r="G92" s="21" t="s">
        <v>182</v>
      </c>
      <c r="H92" s="6">
        <v>4</v>
      </c>
      <c r="I92" s="6">
        <v>524</v>
      </c>
      <c r="J92" s="33">
        <v>38000</v>
      </c>
      <c r="K92" s="13">
        <v>11.5</v>
      </c>
      <c r="L92" s="13">
        <v>1</v>
      </c>
      <c r="M92" s="13">
        <v>0</v>
      </c>
      <c r="N92" s="13">
        <v>1</v>
      </c>
      <c r="O92" s="13">
        <v>0</v>
      </c>
      <c r="P92" s="6">
        <v>0</v>
      </c>
      <c r="Q92" s="13">
        <v>390</v>
      </c>
      <c r="R92" s="14">
        <v>160</v>
      </c>
      <c r="S92">
        <v>1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 s="19">
        <v>0</v>
      </c>
      <c r="AI92" s="19">
        <v>0</v>
      </c>
      <c r="AJ92" s="19">
        <v>0</v>
      </c>
      <c r="AK92" s="19">
        <v>0</v>
      </c>
      <c r="AL92" s="15">
        <v>0</v>
      </c>
      <c r="AM92" s="19">
        <v>0</v>
      </c>
      <c r="AN92" s="15">
        <v>0</v>
      </c>
      <c r="AO92" s="19">
        <v>0</v>
      </c>
      <c r="AP92" s="16">
        <v>0</v>
      </c>
      <c r="AQ92" s="19">
        <v>0</v>
      </c>
      <c r="AR92" s="15">
        <v>0</v>
      </c>
      <c r="AS92" s="19">
        <v>0</v>
      </c>
      <c r="AT92" s="19">
        <v>0</v>
      </c>
      <c r="AU92" s="19">
        <v>0</v>
      </c>
      <c r="AV92" s="15">
        <v>0</v>
      </c>
      <c r="AW92" s="19">
        <v>0</v>
      </c>
      <c r="AX92" s="19">
        <v>0</v>
      </c>
      <c r="AY92" s="15">
        <v>0</v>
      </c>
      <c r="AZ92" s="15">
        <v>0</v>
      </c>
      <c r="BA92" s="15">
        <v>0</v>
      </c>
      <c r="BB92" s="19">
        <v>0</v>
      </c>
      <c r="BC92" s="15">
        <v>0</v>
      </c>
      <c r="BD92" s="19">
        <v>0</v>
      </c>
      <c r="BE92" s="19">
        <v>0</v>
      </c>
      <c r="BF92" s="19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9">
        <v>0</v>
      </c>
      <c r="BM92" s="16">
        <v>0</v>
      </c>
      <c r="BN92" s="19">
        <v>0</v>
      </c>
      <c r="BO92" s="19">
        <v>0</v>
      </c>
      <c r="BP92" s="19">
        <v>0</v>
      </c>
      <c r="BQ92" s="19">
        <v>0</v>
      </c>
      <c r="BR92" s="16">
        <v>0</v>
      </c>
      <c r="BS92" s="19">
        <v>0</v>
      </c>
      <c r="BT92" s="19">
        <v>0</v>
      </c>
      <c r="BU92" s="19">
        <v>0</v>
      </c>
      <c r="BV92" s="16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6">
        <v>0</v>
      </c>
      <c r="CC92" s="19">
        <v>0</v>
      </c>
      <c r="CD92" s="19">
        <v>0</v>
      </c>
      <c r="CE92" s="19">
        <v>0</v>
      </c>
      <c r="CF92" s="19">
        <v>0</v>
      </c>
      <c r="CG92" s="19">
        <v>0</v>
      </c>
      <c r="CH92" s="16">
        <v>0</v>
      </c>
      <c r="CI92" s="19">
        <v>0</v>
      </c>
      <c r="CJ92" s="19">
        <v>0</v>
      </c>
      <c r="CK92" s="19">
        <v>1</v>
      </c>
      <c r="CL92" s="16">
        <v>0</v>
      </c>
      <c r="CM92" s="16">
        <v>0</v>
      </c>
      <c r="CN92" s="19">
        <v>0</v>
      </c>
      <c r="CO92" s="16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  <c r="CU92" s="19">
        <v>0</v>
      </c>
      <c r="CV92" s="19">
        <v>0</v>
      </c>
      <c r="CW92" s="17">
        <v>0</v>
      </c>
      <c r="CX92" s="17">
        <v>0</v>
      </c>
      <c r="CY92" s="19">
        <v>0</v>
      </c>
      <c r="CZ92" s="19">
        <v>0</v>
      </c>
      <c r="DA92" s="19">
        <v>0</v>
      </c>
      <c r="DB92" s="19">
        <v>0</v>
      </c>
      <c r="DC92" s="16">
        <v>0</v>
      </c>
    </row>
    <row r="93" spans="1:107" x14ac:dyDescent="0.25">
      <c r="A93" s="14" t="s">
        <v>186</v>
      </c>
      <c r="B93" s="14" t="s">
        <v>94</v>
      </c>
      <c r="C93" s="25">
        <v>500</v>
      </c>
      <c r="D93" s="6">
        <v>560</v>
      </c>
      <c r="E93" s="14" t="s">
        <v>181</v>
      </c>
      <c r="F93" s="14">
        <v>2008</v>
      </c>
      <c r="G93" s="21" t="s">
        <v>182</v>
      </c>
      <c r="H93" s="6">
        <v>3</v>
      </c>
      <c r="I93" s="6">
        <v>570</v>
      </c>
      <c r="J93" s="33">
        <v>38000</v>
      </c>
      <c r="K93" s="13">
        <v>11</v>
      </c>
      <c r="L93" s="13">
        <v>0</v>
      </c>
      <c r="M93" s="13">
        <v>0</v>
      </c>
      <c r="N93" s="13">
        <v>1</v>
      </c>
      <c r="O93" s="13">
        <v>1</v>
      </c>
      <c r="P93" s="6">
        <v>0</v>
      </c>
      <c r="Q93" s="13">
        <v>600</v>
      </c>
      <c r="R93" s="14">
        <v>370</v>
      </c>
      <c r="S93">
        <v>2</v>
      </c>
      <c r="T93">
        <v>1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0</v>
      </c>
      <c r="AH93" s="19">
        <v>0</v>
      </c>
      <c r="AI93" s="19">
        <v>0</v>
      </c>
      <c r="AJ93" s="19">
        <v>0</v>
      </c>
      <c r="AK93" s="19">
        <v>0</v>
      </c>
      <c r="AL93" s="15">
        <v>0</v>
      </c>
      <c r="AM93" s="19">
        <v>0</v>
      </c>
      <c r="AN93" s="15">
        <v>0</v>
      </c>
      <c r="AO93" s="19">
        <v>0</v>
      </c>
      <c r="AP93" s="16">
        <v>0</v>
      </c>
      <c r="AQ93" s="19">
        <v>0</v>
      </c>
      <c r="AR93" s="15">
        <v>0</v>
      </c>
      <c r="AS93" s="19">
        <v>0</v>
      </c>
      <c r="AT93" s="19">
        <v>0</v>
      </c>
      <c r="AU93" s="19">
        <v>0</v>
      </c>
      <c r="AV93" s="15">
        <v>0</v>
      </c>
      <c r="AW93" s="19">
        <v>0</v>
      </c>
      <c r="AX93" s="19">
        <v>0</v>
      </c>
      <c r="AY93" s="15">
        <v>0</v>
      </c>
      <c r="AZ93" s="15">
        <v>0</v>
      </c>
      <c r="BA93" s="15">
        <v>0</v>
      </c>
      <c r="BB93" s="19">
        <v>0</v>
      </c>
      <c r="BC93" s="15">
        <v>0</v>
      </c>
      <c r="BD93" s="19">
        <v>0</v>
      </c>
      <c r="BE93" s="19">
        <v>0</v>
      </c>
      <c r="BF93" s="19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9">
        <v>0</v>
      </c>
      <c r="BM93" s="16">
        <v>0</v>
      </c>
      <c r="BN93" s="19">
        <v>0</v>
      </c>
      <c r="BO93" s="19">
        <v>0</v>
      </c>
      <c r="BP93" s="19">
        <v>0</v>
      </c>
      <c r="BQ93" s="19">
        <v>0</v>
      </c>
      <c r="BR93" s="16">
        <v>0</v>
      </c>
      <c r="BS93" s="19">
        <v>1</v>
      </c>
      <c r="BT93" s="19">
        <v>0</v>
      </c>
      <c r="BU93" s="19">
        <v>0</v>
      </c>
      <c r="BV93" s="16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6">
        <v>0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16">
        <v>0</v>
      </c>
      <c r="CI93" s="19">
        <v>0</v>
      </c>
      <c r="CJ93" s="19">
        <v>0</v>
      </c>
      <c r="CK93" s="19">
        <v>1</v>
      </c>
      <c r="CL93" s="16">
        <v>0</v>
      </c>
      <c r="CM93" s="16">
        <v>0</v>
      </c>
      <c r="CN93" s="19">
        <v>0</v>
      </c>
      <c r="CO93" s="16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  <c r="CU93" s="19">
        <v>0</v>
      </c>
      <c r="CV93" s="19">
        <v>0</v>
      </c>
      <c r="CW93" s="17">
        <v>0</v>
      </c>
      <c r="CX93" s="17">
        <v>0</v>
      </c>
      <c r="CY93" s="19">
        <v>0</v>
      </c>
      <c r="CZ93" s="19">
        <v>0</v>
      </c>
      <c r="DA93" s="19">
        <v>0</v>
      </c>
      <c r="DB93" s="19">
        <v>0</v>
      </c>
      <c r="DC93" s="16">
        <v>0</v>
      </c>
    </row>
    <row r="94" spans="1:107" x14ac:dyDescent="0.25">
      <c r="A94" s="14" t="s">
        <v>187</v>
      </c>
      <c r="B94" s="14" t="s">
        <v>99</v>
      </c>
      <c r="C94" s="25">
        <v>1000</v>
      </c>
      <c r="D94" s="6">
        <v>945</v>
      </c>
      <c r="E94" s="14" t="s">
        <v>181</v>
      </c>
      <c r="F94" s="14">
        <v>2008</v>
      </c>
      <c r="G94" s="21" t="s">
        <v>182</v>
      </c>
      <c r="H94" s="6">
        <v>2</v>
      </c>
      <c r="I94" s="6">
        <v>566</v>
      </c>
      <c r="J94" s="33">
        <v>38000</v>
      </c>
      <c r="K94" s="13">
        <v>16.05</v>
      </c>
      <c r="L94" s="13">
        <v>0.2</v>
      </c>
      <c r="M94" s="13">
        <v>1</v>
      </c>
      <c r="N94" s="13">
        <v>0</v>
      </c>
      <c r="O94" s="13">
        <v>1</v>
      </c>
      <c r="P94" s="6">
        <v>0</v>
      </c>
      <c r="Q94" s="13">
        <v>700</v>
      </c>
      <c r="R94" s="14">
        <v>250</v>
      </c>
      <c r="S94">
        <v>3</v>
      </c>
      <c r="T94">
        <v>0</v>
      </c>
      <c r="U94">
        <v>3</v>
      </c>
      <c r="V94">
        <v>0</v>
      </c>
      <c r="W94">
        <v>0</v>
      </c>
      <c r="X94">
        <v>0</v>
      </c>
      <c r="Y94">
        <v>1</v>
      </c>
      <c r="Z94">
        <v>0</v>
      </c>
      <c r="AA94">
        <v>2</v>
      </c>
      <c r="AB94">
        <v>0</v>
      </c>
      <c r="AC94">
        <v>3</v>
      </c>
      <c r="AD94">
        <v>0</v>
      </c>
      <c r="AE94">
        <v>0</v>
      </c>
      <c r="AF94">
        <v>0</v>
      </c>
      <c r="AG94">
        <v>0</v>
      </c>
      <c r="AH94" s="19">
        <v>0</v>
      </c>
      <c r="AI94" s="19">
        <v>0</v>
      </c>
      <c r="AJ94" s="19">
        <v>0</v>
      </c>
      <c r="AK94" s="19">
        <v>0</v>
      </c>
      <c r="AL94" s="15">
        <v>0</v>
      </c>
      <c r="AM94" s="19">
        <v>0</v>
      </c>
      <c r="AN94" s="15">
        <v>0</v>
      </c>
      <c r="AO94" s="19">
        <v>0</v>
      </c>
      <c r="AP94" s="16">
        <v>0</v>
      </c>
      <c r="AQ94" s="19">
        <v>0</v>
      </c>
      <c r="AR94" s="15">
        <v>0</v>
      </c>
      <c r="AS94" s="19">
        <v>0</v>
      </c>
      <c r="AT94" s="19">
        <v>0</v>
      </c>
      <c r="AU94" s="19">
        <v>0</v>
      </c>
      <c r="AV94" s="15">
        <v>0</v>
      </c>
      <c r="AW94" s="19">
        <v>0</v>
      </c>
      <c r="AX94" s="19">
        <v>0</v>
      </c>
      <c r="AY94" s="15">
        <v>0</v>
      </c>
      <c r="AZ94" s="15">
        <v>0</v>
      </c>
      <c r="BA94" s="15">
        <v>0</v>
      </c>
      <c r="BB94" s="19">
        <v>0</v>
      </c>
      <c r="BC94" s="15">
        <v>0</v>
      </c>
      <c r="BD94" s="19">
        <v>0</v>
      </c>
      <c r="BE94" s="19">
        <v>0</v>
      </c>
      <c r="BF94" s="19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9">
        <v>0</v>
      </c>
      <c r="BM94" s="16">
        <v>0</v>
      </c>
      <c r="BN94" s="19">
        <v>0</v>
      </c>
      <c r="BO94" s="19">
        <v>1</v>
      </c>
      <c r="BP94" s="19">
        <v>0</v>
      </c>
      <c r="BQ94" s="19">
        <v>0</v>
      </c>
      <c r="BR94" s="16">
        <v>0</v>
      </c>
      <c r="BS94" s="19">
        <v>0</v>
      </c>
      <c r="BT94" s="19">
        <v>0</v>
      </c>
      <c r="BU94" s="19">
        <v>0</v>
      </c>
      <c r="BV94" s="16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6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16">
        <v>0</v>
      </c>
      <c r="CI94" s="19">
        <v>0</v>
      </c>
      <c r="CJ94" s="19">
        <v>0</v>
      </c>
      <c r="CK94" s="19">
        <v>0</v>
      </c>
      <c r="CL94" s="16">
        <v>0</v>
      </c>
      <c r="CM94" s="16">
        <v>0</v>
      </c>
      <c r="CN94" s="19">
        <v>0</v>
      </c>
      <c r="CO94" s="16">
        <v>0</v>
      </c>
      <c r="CP94" s="19">
        <v>1</v>
      </c>
      <c r="CQ94" s="19">
        <v>1</v>
      </c>
      <c r="CR94" s="19">
        <v>0</v>
      </c>
      <c r="CS94" s="19">
        <v>0</v>
      </c>
      <c r="CT94" s="19">
        <v>0</v>
      </c>
      <c r="CU94" s="19">
        <v>0</v>
      </c>
      <c r="CV94" s="19">
        <v>0</v>
      </c>
      <c r="CW94" s="17">
        <v>0</v>
      </c>
      <c r="CX94" s="17">
        <v>0</v>
      </c>
      <c r="CY94" s="19">
        <v>0</v>
      </c>
      <c r="CZ94" s="19">
        <v>0</v>
      </c>
      <c r="DA94" s="19">
        <v>0</v>
      </c>
      <c r="DB94" s="19">
        <v>0</v>
      </c>
      <c r="DC94" s="16">
        <v>0</v>
      </c>
    </row>
    <row r="95" spans="1:107" x14ac:dyDescent="0.25">
      <c r="A95" s="14" t="s">
        <v>188</v>
      </c>
      <c r="B95" s="14" t="s">
        <v>91</v>
      </c>
      <c r="C95" s="25">
        <v>25</v>
      </c>
      <c r="D95" s="6">
        <v>25</v>
      </c>
      <c r="E95" s="14" t="s">
        <v>181</v>
      </c>
      <c r="F95" s="14">
        <v>2008</v>
      </c>
      <c r="G95" s="21" t="s">
        <v>182</v>
      </c>
      <c r="H95" s="6">
        <v>4</v>
      </c>
      <c r="I95" s="6">
        <v>567</v>
      </c>
      <c r="J95" s="33">
        <v>38000</v>
      </c>
      <c r="K95" s="13">
        <v>41.599999999999994</v>
      </c>
      <c r="L95" s="13">
        <v>1.2000000000000002</v>
      </c>
      <c r="M95" s="13">
        <v>1</v>
      </c>
      <c r="N95" s="13">
        <v>1</v>
      </c>
      <c r="O95" s="13">
        <v>1</v>
      </c>
      <c r="P95" s="6">
        <v>0</v>
      </c>
      <c r="Q95" s="13">
        <v>450</v>
      </c>
      <c r="R95" s="14">
        <v>560</v>
      </c>
      <c r="S95">
        <v>3</v>
      </c>
      <c r="T95">
        <v>0</v>
      </c>
      <c r="U95">
        <v>3</v>
      </c>
      <c r="V95">
        <v>0</v>
      </c>
      <c r="W95">
        <v>0</v>
      </c>
      <c r="X95">
        <v>1</v>
      </c>
      <c r="Y95">
        <v>1</v>
      </c>
      <c r="Z95">
        <v>0</v>
      </c>
      <c r="AA95">
        <v>1</v>
      </c>
      <c r="AB95">
        <v>0</v>
      </c>
      <c r="AC95">
        <v>3</v>
      </c>
      <c r="AD95">
        <v>0</v>
      </c>
      <c r="AE95">
        <v>0</v>
      </c>
      <c r="AF95">
        <v>0</v>
      </c>
      <c r="AG95">
        <v>0</v>
      </c>
      <c r="AH95" s="19">
        <v>0</v>
      </c>
      <c r="AI95" s="19">
        <v>0</v>
      </c>
      <c r="AJ95" s="19">
        <v>0</v>
      </c>
      <c r="AK95" s="19">
        <v>1</v>
      </c>
      <c r="AL95" s="15">
        <v>0</v>
      </c>
      <c r="AM95" s="19">
        <v>0</v>
      </c>
      <c r="AN95" s="15">
        <v>0</v>
      </c>
      <c r="AO95" s="19">
        <v>0</v>
      </c>
      <c r="AP95" s="16">
        <v>0</v>
      </c>
      <c r="AQ95" s="19">
        <v>0</v>
      </c>
      <c r="AR95" s="15">
        <v>0</v>
      </c>
      <c r="AS95" s="19">
        <v>0</v>
      </c>
      <c r="AT95" s="19">
        <v>0</v>
      </c>
      <c r="AU95" s="19">
        <v>0</v>
      </c>
      <c r="AV95" s="15">
        <v>0</v>
      </c>
      <c r="AW95" s="19">
        <v>0</v>
      </c>
      <c r="AX95" s="19">
        <v>0</v>
      </c>
      <c r="AY95" s="15">
        <v>0</v>
      </c>
      <c r="AZ95" s="15">
        <v>0</v>
      </c>
      <c r="BA95" s="15">
        <v>0</v>
      </c>
      <c r="BB95" s="19">
        <v>0</v>
      </c>
      <c r="BC95" s="15">
        <v>0</v>
      </c>
      <c r="BD95" s="19">
        <v>0</v>
      </c>
      <c r="BE95" s="19">
        <v>0</v>
      </c>
      <c r="BF95" s="19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9">
        <v>0</v>
      </c>
      <c r="BM95" s="16">
        <v>0</v>
      </c>
      <c r="BN95" s="19">
        <v>0</v>
      </c>
      <c r="BO95" s="19">
        <v>1</v>
      </c>
      <c r="BP95" s="19">
        <v>0</v>
      </c>
      <c r="BQ95" s="19">
        <v>0</v>
      </c>
      <c r="BR95" s="16">
        <v>0</v>
      </c>
      <c r="BS95" s="19">
        <v>0</v>
      </c>
      <c r="BT95" s="19">
        <v>0</v>
      </c>
      <c r="BU95" s="19">
        <v>0</v>
      </c>
      <c r="BV95" s="16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6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6">
        <v>0</v>
      </c>
      <c r="CI95" s="19">
        <v>0</v>
      </c>
      <c r="CJ95" s="19">
        <v>0</v>
      </c>
      <c r="CK95" s="19">
        <v>0</v>
      </c>
      <c r="CL95" s="16">
        <v>0</v>
      </c>
      <c r="CM95" s="16">
        <v>0</v>
      </c>
      <c r="CN95" s="19">
        <v>1</v>
      </c>
      <c r="CO95" s="16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  <c r="CU95" s="19">
        <v>0</v>
      </c>
      <c r="CV95" s="19">
        <v>0</v>
      </c>
      <c r="CW95" s="17">
        <v>0</v>
      </c>
      <c r="CX95" s="17">
        <v>0</v>
      </c>
      <c r="CY95" s="19">
        <v>0</v>
      </c>
      <c r="CZ95" s="19">
        <v>0</v>
      </c>
      <c r="DA95" s="19">
        <v>0</v>
      </c>
      <c r="DB95" s="19">
        <v>0</v>
      </c>
      <c r="DC95" s="16">
        <v>0</v>
      </c>
    </row>
    <row r="96" spans="1:107" x14ac:dyDescent="0.25">
      <c r="A96" s="14" t="s">
        <v>189</v>
      </c>
      <c r="B96" s="14" t="s">
        <v>94</v>
      </c>
      <c r="C96" s="25">
        <v>500</v>
      </c>
      <c r="D96" s="6">
        <v>590</v>
      </c>
      <c r="E96" s="14" t="s">
        <v>181</v>
      </c>
      <c r="F96" s="14">
        <v>2008</v>
      </c>
      <c r="G96" s="21" t="s">
        <v>182</v>
      </c>
      <c r="H96" s="6">
        <v>2</v>
      </c>
      <c r="I96" s="6">
        <v>575.5</v>
      </c>
      <c r="J96" s="33">
        <v>38000</v>
      </c>
      <c r="K96" s="13">
        <v>40.5</v>
      </c>
      <c r="L96" s="13">
        <v>2.5</v>
      </c>
      <c r="M96" s="13">
        <v>1</v>
      </c>
      <c r="N96" s="13">
        <v>1</v>
      </c>
      <c r="O96" s="13">
        <v>1</v>
      </c>
      <c r="P96" s="6">
        <v>0</v>
      </c>
      <c r="Q96" s="13">
        <v>350</v>
      </c>
      <c r="R96" s="14">
        <v>600</v>
      </c>
      <c r="S96">
        <v>5</v>
      </c>
      <c r="T96">
        <v>0</v>
      </c>
      <c r="U96">
        <v>5</v>
      </c>
      <c r="V96">
        <v>0</v>
      </c>
      <c r="W96">
        <v>0</v>
      </c>
      <c r="X96">
        <v>1</v>
      </c>
      <c r="Y96">
        <v>1</v>
      </c>
      <c r="Z96">
        <v>1</v>
      </c>
      <c r="AA96">
        <v>2</v>
      </c>
      <c r="AB96">
        <v>0</v>
      </c>
      <c r="AC96">
        <v>4</v>
      </c>
      <c r="AD96">
        <v>1</v>
      </c>
      <c r="AE96">
        <v>0</v>
      </c>
      <c r="AF96">
        <v>0</v>
      </c>
      <c r="AG96">
        <v>0</v>
      </c>
      <c r="AH96" s="19">
        <v>0</v>
      </c>
      <c r="AI96" s="19">
        <v>0</v>
      </c>
      <c r="AJ96" s="19">
        <v>0</v>
      </c>
      <c r="AK96" s="19">
        <v>1</v>
      </c>
      <c r="AL96" s="15">
        <v>0</v>
      </c>
      <c r="AM96" s="19">
        <v>0</v>
      </c>
      <c r="AN96" s="15">
        <v>0</v>
      </c>
      <c r="AO96" s="19">
        <v>0</v>
      </c>
      <c r="AP96" s="16">
        <v>0</v>
      </c>
      <c r="AQ96" s="19">
        <v>0</v>
      </c>
      <c r="AR96" s="15">
        <v>0</v>
      </c>
      <c r="AS96" s="19">
        <v>0</v>
      </c>
      <c r="AT96" s="19">
        <v>0</v>
      </c>
      <c r="AU96" s="19">
        <v>0</v>
      </c>
      <c r="AV96" s="15">
        <v>0</v>
      </c>
      <c r="AW96" s="19">
        <v>0</v>
      </c>
      <c r="AX96" s="19">
        <v>0</v>
      </c>
      <c r="AY96" s="15">
        <v>0</v>
      </c>
      <c r="AZ96" s="15">
        <v>0</v>
      </c>
      <c r="BA96" s="15">
        <v>0</v>
      </c>
      <c r="BB96" s="19">
        <v>0</v>
      </c>
      <c r="BC96" s="15">
        <v>0</v>
      </c>
      <c r="BD96" s="19">
        <v>0</v>
      </c>
      <c r="BE96" s="19">
        <v>0</v>
      </c>
      <c r="BF96" s="19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9">
        <v>0</v>
      </c>
      <c r="BM96" s="16">
        <v>0</v>
      </c>
      <c r="BN96" s="19">
        <v>0</v>
      </c>
      <c r="BO96" s="19">
        <v>1</v>
      </c>
      <c r="BP96" s="19">
        <v>0</v>
      </c>
      <c r="BQ96" s="19">
        <v>0</v>
      </c>
      <c r="BR96" s="16">
        <v>0</v>
      </c>
      <c r="BS96" s="19">
        <v>1</v>
      </c>
      <c r="BT96" s="19">
        <v>0</v>
      </c>
      <c r="BU96" s="19">
        <v>0</v>
      </c>
      <c r="BV96" s="16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6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6">
        <v>0</v>
      </c>
      <c r="CI96" s="19">
        <v>0</v>
      </c>
      <c r="CJ96" s="19">
        <v>0</v>
      </c>
      <c r="CK96" s="19">
        <v>0</v>
      </c>
      <c r="CL96" s="16">
        <v>0</v>
      </c>
      <c r="CM96" s="16">
        <v>0</v>
      </c>
      <c r="CN96" s="19">
        <v>0</v>
      </c>
      <c r="CO96" s="16">
        <v>0</v>
      </c>
      <c r="CP96" s="19">
        <v>1</v>
      </c>
      <c r="CQ96" s="19">
        <v>1</v>
      </c>
      <c r="CR96" s="19">
        <v>0</v>
      </c>
      <c r="CS96" s="19">
        <v>0</v>
      </c>
      <c r="CT96" s="19">
        <v>0</v>
      </c>
      <c r="CU96" s="19">
        <v>0</v>
      </c>
      <c r="CV96" s="19">
        <v>0</v>
      </c>
      <c r="CW96" s="17">
        <v>0</v>
      </c>
      <c r="CX96" s="17">
        <v>0</v>
      </c>
      <c r="CY96" s="19">
        <v>0</v>
      </c>
      <c r="CZ96" s="19">
        <v>0</v>
      </c>
      <c r="DA96" s="19">
        <v>0</v>
      </c>
      <c r="DB96" s="19">
        <v>0</v>
      </c>
      <c r="DC96" s="16">
        <v>0</v>
      </c>
    </row>
    <row r="97" spans="1:107" x14ac:dyDescent="0.25">
      <c r="A97" s="14" t="s">
        <v>190</v>
      </c>
      <c r="B97" s="14" t="s">
        <v>99</v>
      </c>
      <c r="C97" s="25">
        <v>1000</v>
      </c>
      <c r="D97" s="6">
        <v>1015</v>
      </c>
      <c r="E97" s="14" t="s">
        <v>181</v>
      </c>
      <c r="F97" s="14">
        <v>2008</v>
      </c>
      <c r="G97" s="21" t="s">
        <v>182</v>
      </c>
      <c r="H97" s="6">
        <v>1</v>
      </c>
      <c r="I97" s="6">
        <v>540</v>
      </c>
      <c r="J97" s="33">
        <v>38000</v>
      </c>
      <c r="K97" s="13">
        <v>38</v>
      </c>
      <c r="L97" s="13">
        <v>6</v>
      </c>
      <c r="M97" s="13">
        <v>1</v>
      </c>
      <c r="N97" s="13">
        <v>1</v>
      </c>
      <c r="O97" s="13">
        <v>1</v>
      </c>
      <c r="P97" s="6">
        <v>0</v>
      </c>
      <c r="Q97" s="13">
        <v>400</v>
      </c>
      <c r="R97" s="14">
        <v>700</v>
      </c>
      <c r="S97">
        <v>5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2</v>
      </c>
      <c r="AA97">
        <v>0</v>
      </c>
      <c r="AB97">
        <v>0</v>
      </c>
      <c r="AC97">
        <v>3</v>
      </c>
      <c r="AD97">
        <v>1</v>
      </c>
      <c r="AE97">
        <v>0</v>
      </c>
      <c r="AF97">
        <v>1</v>
      </c>
      <c r="AG97">
        <v>1</v>
      </c>
      <c r="AH97" s="19">
        <v>0</v>
      </c>
      <c r="AI97" s="19">
        <v>0</v>
      </c>
      <c r="AJ97" s="19">
        <v>0</v>
      </c>
      <c r="AK97" s="19">
        <v>0</v>
      </c>
      <c r="AL97" s="15">
        <v>0</v>
      </c>
      <c r="AM97" s="19">
        <v>0</v>
      </c>
      <c r="AN97" s="15">
        <v>0</v>
      </c>
      <c r="AO97" s="19">
        <v>0</v>
      </c>
      <c r="AP97" s="16">
        <v>0</v>
      </c>
      <c r="AQ97" s="19">
        <v>0</v>
      </c>
      <c r="AR97" s="15">
        <v>0</v>
      </c>
      <c r="AS97" s="19">
        <v>0</v>
      </c>
      <c r="AT97" s="19">
        <v>0</v>
      </c>
      <c r="AU97" s="19">
        <v>0</v>
      </c>
      <c r="AV97" s="15">
        <v>0</v>
      </c>
      <c r="AW97" s="19">
        <v>0</v>
      </c>
      <c r="AX97" s="19">
        <v>0</v>
      </c>
      <c r="AY97" s="15">
        <v>0</v>
      </c>
      <c r="AZ97" s="15">
        <v>0</v>
      </c>
      <c r="BA97" s="15">
        <v>0</v>
      </c>
      <c r="BB97" s="19">
        <v>0</v>
      </c>
      <c r="BC97" s="15">
        <v>0</v>
      </c>
      <c r="BD97" s="19">
        <v>0</v>
      </c>
      <c r="BE97" s="19">
        <v>0</v>
      </c>
      <c r="BF97" s="19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9">
        <v>0</v>
      </c>
      <c r="BM97" s="16">
        <v>0</v>
      </c>
      <c r="BN97" s="19">
        <v>0</v>
      </c>
      <c r="BO97" s="19">
        <v>1</v>
      </c>
      <c r="BP97" s="19">
        <v>1</v>
      </c>
      <c r="BQ97" s="19">
        <v>0</v>
      </c>
      <c r="BR97" s="16">
        <v>0</v>
      </c>
      <c r="BS97" s="19">
        <v>1</v>
      </c>
      <c r="BT97" s="19">
        <v>0</v>
      </c>
      <c r="BU97" s="19">
        <v>1</v>
      </c>
      <c r="BV97" s="16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6">
        <v>0</v>
      </c>
      <c r="CC97" s="19">
        <v>0</v>
      </c>
      <c r="CD97" s="19">
        <v>0</v>
      </c>
      <c r="CE97" s="19">
        <v>0</v>
      </c>
      <c r="CF97" s="19">
        <v>0</v>
      </c>
      <c r="CG97" s="19">
        <v>0</v>
      </c>
      <c r="CH97" s="16">
        <v>0</v>
      </c>
      <c r="CI97" s="19">
        <v>0</v>
      </c>
      <c r="CJ97" s="19">
        <v>0</v>
      </c>
      <c r="CK97" s="19">
        <v>0</v>
      </c>
      <c r="CL97" s="16">
        <v>0</v>
      </c>
      <c r="CM97" s="16">
        <v>0</v>
      </c>
      <c r="CN97" s="19">
        <v>0</v>
      </c>
      <c r="CO97" s="16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  <c r="CU97" s="19">
        <v>0</v>
      </c>
      <c r="CV97" s="19">
        <v>1</v>
      </c>
      <c r="CW97" s="17">
        <v>0</v>
      </c>
      <c r="CX97" s="17">
        <v>0</v>
      </c>
      <c r="CY97" s="19">
        <v>0</v>
      </c>
      <c r="CZ97" s="19">
        <v>0</v>
      </c>
      <c r="DA97" s="19">
        <v>0</v>
      </c>
      <c r="DB97" s="19">
        <v>0</v>
      </c>
      <c r="DC97" s="16">
        <v>0</v>
      </c>
    </row>
    <row r="98" spans="1:107" x14ac:dyDescent="0.25">
      <c r="A98" s="14" t="s">
        <v>191</v>
      </c>
      <c r="B98" s="14" t="s">
        <v>91</v>
      </c>
      <c r="C98" s="25">
        <v>25</v>
      </c>
      <c r="D98" s="6">
        <v>25</v>
      </c>
      <c r="E98" s="14" t="s">
        <v>181</v>
      </c>
      <c r="F98" s="14">
        <v>2008</v>
      </c>
      <c r="G98" s="21" t="s">
        <v>182</v>
      </c>
      <c r="H98" s="6">
        <v>4</v>
      </c>
      <c r="I98" s="6">
        <v>541</v>
      </c>
      <c r="J98" s="33">
        <v>38000</v>
      </c>
      <c r="K98" s="13">
        <v>10</v>
      </c>
      <c r="L98" s="13">
        <v>0.5</v>
      </c>
      <c r="M98" s="13">
        <v>1</v>
      </c>
      <c r="N98" s="13">
        <v>1</v>
      </c>
      <c r="O98" s="13">
        <v>1</v>
      </c>
      <c r="P98" s="6">
        <v>0</v>
      </c>
      <c r="Q98" s="13">
        <v>670</v>
      </c>
      <c r="R98" s="14">
        <v>270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 s="19">
        <v>0</v>
      </c>
      <c r="AI98" s="19">
        <v>0</v>
      </c>
      <c r="AJ98" s="19">
        <v>0</v>
      </c>
      <c r="AK98" s="19">
        <v>0</v>
      </c>
      <c r="AL98" s="15">
        <v>0</v>
      </c>
      <c r="AM98" s="19">
        <v>0</v>
      </c>
      <c r="AN98" s="15">
        <v>0</v>
      </c>
      <c r="AO98" s="19">
        <v>0</v>
      </c>
      <c r="AP98" s="16">
        <v>0</v>
      </c>
      <c r="AQ98" s="19">
        <v>0</v>
      </c>
      <c r="AR98" s="15">
        <v>0</v>
      </c>
      <c r="AS98" s="19">
        <v>0</v>
      </c>
      <c r="AT98" s="19">
        <v>0</v>
      </c>
      <c r="AU98" s="19">
        <v>0</v>
      </c>
      <c r="AV98" s="15">
        <v>0</v>
      </c>
      <c r="AW98" s="19">
        <v>0</v>
      </c>
      <c r="AX98" s="19">
        <v>0</v>
      </c>
      <c r="AY98" s="15">
        <v>0</v>
      </c>
      <c r="AZ98" s="15">
        <v>0</v>
      </c>
      <c r="BA98" s="15">
        <v>0</v>
      </c>
      <c r="BB98" s="19">
        <v>0</v>
      </c>
      <c r="BC98" s="15">
        <v>0</v>
      </c>
      <c r="BD98" s="19">
        <v>0</v>
      </c>
      <c r="BE98" s="19">
        <v>0</v>
      </c>
      <c r="BF98" s="19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9">
        <v>0</v>
      </c>
      <c r="BM98" s="16">
        <v>0</v>
      </c>
      <c r="BN98" s="19">
        <v>0</v>
      </c>
      <c r="BO98" s="19">
        <v>0</v>
      </c>
      <c r="BP98" s="19">
        <v>0</v>
      </c>
      <c r="BQ98" s="19">
        <v>0</v>
      </c>
      <c r="BR98" s="16">
        <v>0</v>
      </c>
      <c r="BS98" s="19">
        <v>0</v>
      </c>
      <c r="BT98" s="19">
        <v>0</v>
      </c>
      <c r="BU98" s="19">
        <v>0</v>
      </c>
      <c r="BV98" s="16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6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6">
        <v>0</v>
      </c>
      <c r="CI98" s="19">
        <v>0</v>
      </c>
      <c r="CJ98" s="19">
        <v>0</v>
      </c>
      <c r="CK98" s="19">
        <v>0</v>
      </c>
      <c r="CL98" s="16">
        <v>0</v>
      </c>
      <c r="CM98" s="16">
        <v>0</v>
      </c>
      <c r="CN98" s="19">
        <v>0</v>
      </c>
      <c r="CO98" s="16">
        <v>0</v>
      </c>
      <c r="CP98" s="19">
        <v>1</v>
      </c>
      <c r="CQ98" s="19">
        <v>0</v>
      </c>
      <c r="CR98" s="19">
        <v>0</v>
      </c>
      <c r="CS98" s="19">
        <v>0</v>
      </c>
      <c r="CT98" s="19">
        <v>0</v>
      </c>
      <c r="CU98" s="19">
        <v>0</v>
      </c>
      <c r="CV98" s="19">
        <v>0</v>
      </c>
      <c r="CW98" s="17">
        <v>0</v>
      </c>
      <c r="CX98" s="17">
        <v>0</v>
      </c>
      <c r="CY98" s="19">
        <v>0</v>
      </c>
      <c r="CZ98" s="19">
        <v>0</v>
      </c>
      <c r="DA98" s="19">
        <v>0</v>
      </c>
      <c r="DB98" s="19">
        <v>0</v>
      </c>
      <c r="DC98" s="16">
        <v>0</v>
      </c>
    </row>
    <row r="99" spans="1:107" x14ac:dyDescent="0.25">
      <c r="A99" s="14" t="s">
        <v>192</v>
      </c>
      <c r="B99" s="14" t="s">
        <v>94</v>
      </c>
      <c r="C99" s="25">
        <v>500</v>
      </c>
      <c r="D99" s="6">
        <v>510</v>
      </c>
      <c r="E99" s="14" t="s">
        <v>181</v>
      </c>
      <c r="F99" s="14">
        <v>2008</v>
      </c>
      <c r="G99" s="21" t="s">
        <v>182</v>
      </c>
      <c r="H99" s="6">
        <v>3</v>
      </c>
      <c r="I99" s="6">
        <v>553</v>
      </c>
      <c r="J99" s="33">
        <v>38000</v>
      </c>
      <c r="K99" s="13">
        <v>11</v>
      </c>
      <c r="L99" s="13">
        <v>0</v>
      </c>
      <c r="M99" s="13">
        <v>1</v>
      </c>
      <c r="N99" s="13">
        <v>0</v>
      </c>
      <c r="O99" s="13">
        <v>1</v>
      </c>
      <c r="P99" s="6">
        <v>0</v>
      </c>
      <c r="Q99" s="13">
        <v>730</v>
      </c>
      <c r="R99" s="14">
        <v>400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 s="19">
        <v>0</v>
      </c>
      <c r="AI99" s="19">
        <v>0</v>
      </c>
      <c r="AJ99" s="19">
        <v>0</v>
      </c>
      <c r="AK99" s="19">
        <v>0</v>
      </c>
      <c r="AL99" s="15">
        <v>0</v>
      </c>
      <c r="AM99" s="19">
        <v>0</v>
      </c>
      <c r="AN99" s="15">
        <v>0</v>
      </c>
      <c r="AO99" s="19">
        <v>0</v>
      </c>
      <c r="AP99" s="16">
        <v>0</v>
      </c>
      <c r="AQ99" s="19">
        <v>0</v>
      </c>
      <c r="AR99" s="15">
        <v>0</v>
      </c>
      <c r="AS99" s="19">
        <v>0</v>
      </c>
      <c r="AT99" s="19">
        <v>0</v>
      </c>
      <c r="AU99" s="19">
        <v>0</v>
      </c>
      <c r="AV99" s="15">
        <v>0</v>
      </c>
      <c r="AW99" s="19">
        <v>0</v>
      </c>
      <c r="AX99" s="19">
        <v>0</v>
      </c>
      <c r="AY99" s="15">
        <v>0</v>
      </c>
      <c r="AZ99" s="15">
        <v>0</v>
      </c>
      <c r="BA99" s="15">
        <v>0</v>
      </c>
      <c r="BB99" s="19">
        <v>0</v>
      </c>
      <c r="BC99" s="15">
        <v>0</v>
      </c>
      <c r="BD99" s="19">
        <v>0</v>
      </c>
      <c r="BE99" s="19">
        <v>0</v>
      </c>
      <c r="BF99" s="19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9">
        <v>0</v>
      </c>
      <c r="BM99" s="16">
        <v>0</v>
      </c>
      <c r="BN99" s="19">
        <v>0</v>
      </c>
      <c r="BO99" s="19">
        <v>0</v>
      </c>
      <c r="BP99" s="19">
        <v>0</v>
      </c>
      <c r="BQ99" s="19">
        <v>0</v>
      </c>
      <c r="BR99" s="16">
        <v>0</v>
      </c>
      <c r="BS99" s="19">
        <v>1</v>
      </c>
      <c r="BT99" s="19">
        <v>0</v>
      </c>
      <c r="BU99" s="19">
        <v>0</v>
      </c>
      <c r="BV99" s="16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6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6">
        <v>0</v>
      </c>
      <c r="CI99" s="19">
        <v>0</v>
      </c>
      <c r="CJ99" s="19">
        <v>0</v>
      </c>
      <c r="CK99" s="19">
        <v>0</v>
      </c>
      <c r="CL99" s="16">
        <v>0</v>
      </c>
      <c r="CM99" s="16">
        <v>0</v>
      </c>
      <c r="CN99" s="19">
        <v>0</v>
      </c>
      <c r="CO99" s="16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  <c r="CW99" s="17">
        <v>0</v>
      </c>
      <c r="CX99" s="17">
        <v>0</v>
      </c>
      <c r="CY99" s="19">
        <v>0</v>
      </c>
      <c r="CZ99" s="19">
        <v>0</v>
      </c>
      <c r="DA99" s="19">
        <v>0</v>
      </c>
      <c r="DB99" s="19">
        <v>0</v>
      </c>
      <c r="DC99" s="16">
        <v>0</v>
      </c>
    </row>
    <row r="100" spans="1:107" x14ac:dyDescent="0.25">
      <c r="A100" s="14" t="s">
        <v>193</v>
      </c>
      <c r="B100" s="14" t="s">
        <v>99</v>
      </c>
      <c r="C100" s="25">
        <v>1000</v>
      </c>
      <c r="D100" s="6">
        <v>1100</v>
      </c>
      <c r="E100" s="14" t="s">
        <v>181</v>
      </c>
      <c r="F100" s="14">
        <v>2008</v>
      </c>
      <c r="G100" s="21" t="s">
        <v>182</v>
      </c>
      <c r="H100" s="6">
        <v>2</v>
      </c>
      <c r="I100" s="6">
        <v>537</v>
      </c>
      <c r="J100" s="33">
        <v>38000</v>
      </c>
      <c r="K100" s="13">
        <v>10</v>
      </c>
      <c r="L100" s="13">
        <v>1</v>
      </c>
      <c r="M100" s="13">
        <v>1</v>
      </c>
      <c r="N100" s="13">
        <v>0</v>
      </c>
      <c r="O100" s="13">
        <v>1</v>
      </c>
      <c r="P100" s="6">
        <v>0</v>
      </c>
      <c r="Q100" s="13">
        <v>700</v>
      </c>
      <c r="R100" s="14">
        <v>700</v>
      </c>
      <c r="S100">
        <v>2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0</v>
      </c>
      <c r="AH100" s="19">
        <v>0</v>
      </c>
      <c r="AI100" s="19">
        <v>0</v>
      </c>
      <c r="AJ100" s="19">
        <v>0</v>
      </c>
      <c r="AK100" s="19">
        <v>0</v>
      </c>
      <c r="AL100" s="15">
        <v>0</v>
      </c>
      <c r="AM100" s="19">
        <v>0</v>
      </c>
      <c r="AN100" s="15">
        <v>0</v>
      </c>
      <c r="AO100" s="19">
        <v>0</v>
      </c>
      <c r="AP100" s="16">
        <v>0</v>
      </c>
      <c r="AQ100" s="19">
        <v>0</v>
      </c>
      <c r="AR100" s="15">
        <v>0</v>
      </c>
      <c r="AS100" s="19">
        <v>0</v>
      </c>
      <c r="AT100" s="19">
        <v>0</v>
      </c>
      <c r="AU100" s="19">
        <v>0</v>
      </c>
      <c r="AV100" s="15">
        <v>0</v>
      </c>
      <c r="AW100" s="19">
        <v>0</v>
      </c>
      <c r="AX100" s="19">
        <v>0</v>
      </c>
      <c r="AY100" s="15">
        <v>0</v>
      </c>
      <c r="AZ100" s="15">
        <v>0</v>
      </c>
      <c r="BA100" s="15">
        <v>0</v>
      </c>
      <c r="BB100" s="19">
        <v>0</v>
      </c>
      <c r="BC100" s="15">
        <v>0</v>
      </c>
      <c r="BD100" s="19">
        <v>0</v>
      </c>
      <c r="BE100" s="19">
        <v>0</v>
      </c>
      <c r="BF100" s="19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9">
        <v>0</v>
      </c>
      <c r="BM100" s="16">
        <v>0</v>
      </c>
      <c r="BN100" s="19">
        <v>0</v>
      </c>
      <c r="BO100" s="19">
        <v>0</v>
      </c>
      <c r="BP100" s="19">
        <v>0</v>
      </c>
      <c r="BQ100" s="19">
        <v>0</v>
      </c>
      <c r="BR100" s="16">
        <v>0</v>
      </c>
      <c r="BS100" s="19">
        <v>0</v>
      </c>
      <c r="BT100" s="19">
        <v>0</v>
      </c>
      <c r="BU100" s="19">
        <v>0</v>
      </c>
      <c r="BV100" s="16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1</v>
      </c>
      <c r="CB100" s="16">
        <v>0</v>
      </c>
      <c r="CC100" s="19">
        <v>0</v>
      </c>
      <c r="CD100" s="19">
        <v>0</v>
      </c>
      <c r="CE100" s="19">
        <v>0</v>
      </c>
      <c r="CF100" s="19">
        <v>0</v>
      </c>
      <c r="CG100" s="19">
        <v>0</v>
      </c>
      <c r="CH100" s="16">
        <v>0</v>
      </c>
      <c r="CI100" s="19">
        <v>0</v>
      </c>
      <c r="CJ100" s="19">
        <v>0</v>
      </c>
      <c r="CK100" s="19">
        <v>0</v>
      </c>
      <c r="CL100" s="16">
        <v>0</v>
      </c>
      <c r="CM100" s="16">
        <v>0</v>
      </c>
      <c r="CN100" s="19">
        <v>0</v>
      </c>
      <c r="CO100" s="16">
        <v>0</v>
      </c>
      <c r="CP100" s="19">
        <v>1</v>
      </c>
      <c r="CQ100" s="19">
        <v>0</v>
      </c>
      <c r="CR100" s="19">
        <v>0</v>
      </c>
      <c r="CS100" s="19">
        <v>0</v>
      </c>
      <c r="CT100" s="19">
        <v>0</v>
      </c>
      <c r="CU100" s="19">
        <v>0</v>
      </c>
      <c r="CV100" s="19">
        <v>0</v>
      </c>
      <c r="CW100" s="17">
        <v>0</v>
      </c>
      <c r="CX100" s="17">
        <v>0</v>
      </c>
      <c r="CY100" s="19">
        <v>0</v>
      </c>
      <c r="CZ100" s="19">
        <v>0</v>
      </c>
      <c r="DA100" s="19">
        <v>0</v>
      </c>
      <c r="DB100" s="19">
        <v>0</v>
      </c>
      <c r="DC100" s="16">
        <v>0</v>
      </c>
    </row>
    <row r="101" spans="1:107" x14ac:dyDescent="0.25">
      <c r="A101" s="14" t="s">
        <v>194</v>
      </c>
      <c r="B101" s="14" t="s">
        <v>91</v>
      </c>
      <c r="C101" s="25">
        <v>25</v>
      </c>
      <c r="D101" s="6">
        <v>25</v>
      </c>
      <c r="E101" s="14" t="s">
        <v>181</v>
      </c>
      <c r="F101" s="14">
        <v>2008</v>
      </c>
      <c r="G101" s="21" t="s">
        <v>182</v>
      </c>
      <c r="H101" s="6">
        <v>4</v>
      </c>
      <c r="I101" s="6">
        <v>590</v>
      </c>
      <c r="J101" s="33">
        <v>40000</v>
      </c>
      <c r="K101" s="13">
        <v>18.7</v>
      </c>
      <c r="L101" s="13">
        <v>6.9999999999999991</v>
      </c>
      <c r="M101" s="13">
        <v>0</v>
      </c>
      <c r="N101" s="13">
        <v>1</v>
      </c>
      <c r="O101" s="13">
        <v>1</v>
      </c>
      <c r="P101" s="6">
        <v>0</v>
      </c>
      <c r="Q101" s="13">
        <v>1100</v>
      </c>
      <c r="R101" s="14">
        <v>230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 s="19">
        <v>0</v>
      </c>
      <c r="AI101" s="19">
        <v>0</v>
      </c>
      <c r="AJ101" s="19">
        <v>0</v>
      </c>
      <c r="AK101" s="19">
        <v>0</v>
      </c>
      <c r="AL101" s="15">
        <v>0</v>
      </c>
      <c r="AM101" s="19">
        <v>0</v>
      </c>
      <c r="AN101" s="15">
        <v>0</v>
      </c>
      <c r="AO101" s="19">
        <v>0</v>
      </c>
      <c r="AP101" s="16">
        <v>0</v>
      </c>
      <c r="AQ101" s="19">
        <v>0</v>
      </c>
      <c r="AR101" s="15">
        <v>0</v>
      </c>
      <c r="AS101" s="19">
        <v>0</v>
      </c>
      <c r="AT101" s="19">
        <v>0</v>
      </c>
      <c r="AU101" s="19">
        <v>0</v>
      </c>
      <c r="AV101" s="15">
        <v>0</v>
      </c>
      <c r="AW101" s="19">
        <v>0</v>
      </c>
      <c r="AX101" s="19">
        <v>0</v>
      </c>
      <c r="AY101" s="15">
        <v>0</v>
      </c>
      <c r="AZ101" s="15">
        <v>0</v>
      </c>
      <c r="BA101" s="15">
        <v>0</v>
      </c>
      <c r="BB101" s="19">
        <v>0</v>
      </c>
      <c r="BC101" s="15">
        <v>0</v>
      </c>
      <c r="BD101" s="19">
        <v>0</v>
      </c>
      <c r="BE101" s="19">
        <v>0</v>
      </c>
      <c r="BF101" s="19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9">
        <v>0</v>
      </c>
      <c r="BM101" s="16">
        <v>0</v>
      </c>
      <c r="BN101" s="19">
        <v>0</v>
      </c>
      <c r="BO101" s="19">
        <v>0</v>
      </c>
      <c r="BP101" s="19">
        <v>0</v>
      </c>
      <c r="BQ101" s="19">
        <v>0</v>
      </c>
      <c r="BR101" s="16">
        <v>0</v>
      </c>
      <c r="BS101" s="19">
        <v>1</v>
      </c>
      <c r="BT101" s="19">
        <v>0</v>
      </c>
      <c r="BU101" s="19">
        <v>0</v>
      </c>
      <c r="BV101" s="16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6">
        <v>0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6">
        <v>0</v>
      </c>
      <c r="CI101" s="19">
        <v>0</v>
      </c>
      <c r="CJ101" s="19">
        <v>0</v>
      </c>
      <c r="CK101" s="19">
        <v>0</v>
      </c>
      <c r="CL101" s="16">
        <v>0</v>
      </c>
      <c r="CM101" s="16">
        <v>0</v>
      </c>
      <c r="CN101" s="19">
        <v>0</v>
      </c>
      <c r="CO101" s="16">
        <v>0</v>
      </c>
      <c r="CP101" s="19">
        <v>0</v>
      </c>
      <c r="CQ101" s="19">
        <v>0</v>
      </c>
      <c r="CR101" s="19">
        <v>0</v>
      </c>
      <c r="CS101" s="19">
        <v>0</v>
      </c>
      <c r="CT101" s="19">
        <v>0</v>
      </c>
      <c r="CU101" s="19">
        <v>0</v>
      </c>
      <c r="CV101" s="19">
        <v>0</v>
      </c>
      <c r="CW101" s="17">
        <v>0</v>
      </c>
      <c r="CX101" s="17">
        <v>0</v>
      </c>
      <c r="CY101" s="19">
        <v>0</v>
      </c>
      <c r="CZ101" s="19">
        <v>0</v>
      </c>
      <c r="DA101" s="19">
        <v>0</v>
      </c>
      <c r="DB101" s="19">
        <v>0</v>
      </c>
      <c r="DC101" s="16">
        <v>0</v>
      </c>
    </row>
    <row r="102" spans="1:107" x14ac:dyDescent="0.25">
      <c r="A102" s="14" t="s">
        <v>195</v>
      </c>
      <c r="B102" s="14" t="s">
        <v>94</v>
      </c>
      <c r="C102" s="25">
        <v>500</v>
      </c>
      <c r="D102" s="6">
        <v>570</v>
      </c>
      <c r="E102" s="14" t="s">
        <v>181</v>
      </c>
      <c r="F102" s="14">
        <v>2008</v>
      </c>
      <c r="G102" s="21" t="s">
        <v>182</v>
      </c>
      <c r="H102" s="6">
        <v>2</v>
      </c>
      <c r="I102" s="6">
        <v>565</v>
      </c>
      <c r="J102" s="33">
        <v>40000</v>
      </c>
      <c r="K102" s="13">
        <v>11</v>
      </c>
      <c r="L102" s="13">
        <v>7.5</v>
      </c>
      <c r="M102" s="13">
        <v>0</v>
      </c>
      <c r="N102" s="13">
        <v>1</v>
      </c>
      <c r="O102" s="13">
        <v>1</v>
      </c>
      <c r="P102" s="6">
        <v>1</v>
      </c>
      <c r="Q102" s="13">
        <v>630</v>
      </c>
      <c r="R102" s="14">
        <v>330</v>
      </c>
      <c r="S102">
        <v>2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 s="19">
        <v>0</v>
      </c>
      <c r="AI102" s="19">
        <v>0</v>
      </c>
      <c r="AJ102" s="19">
        <v>0</v>
      </c>
      <c r="AK102" s="19">
        <v>0</v>
      </c>
      <c r="AL102" s="15">
        <v>0</v>
      </c>
      <c r="AM102" s="19">
        <v>0</v>
      </c>
      <c r="AN102" s="15">
        <v>0</v>
      </c>
      <c r="AO102" s="19">
        <v>0</v>
      </c>
      <c r="AP102" s="16">
        <v>0</v>
      </c>
      <c r="AQ102" s="19">
        <v>0</v>
      </c>
      <c r="AR102" s="15">
        <v>0</v>
      </c>
      <c r="AS102" s="19">
        <v>0</v>
      </c>
      <c r="AT102" s="19">
        <v>0</v>
      </c>
      <c r="AU102" s="19">
        <v>0</v>
      </c>
      <c r="AV102" s="15">
        <v>0</v>
      </c>
      <c r="AW102" s="19">
        <v>0</v>
      </c>
      <c r="AX102" s="19">
        <v>0</v>
      </c>
      <c r="AY102" s="15">
        <v>0</v>
      </c>
      <c r="AZ102" s="15">
        <v>0</v>
      </c>
      <c r="BA102" s="15">
        <v>0</v>
      </c>
      <c r="BB102" s="19">
        <v>0</v>
      </c>
      <c r="BC102" s="15">
        <v>0</v>
      </c>
      <c r="BD102" s="19">
        <v>0</v>
      </c>
      <c r="BE102" s="19">
        <v>0</v>
      </c>
      <c r="BF102" s="19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9">
        <v>0</v>
      </c>
      <c r="BM102" s="16">
        <v>0</v>
      </c>
      <c r="BN102" s="19">
        <v>0</v>
      </c>
      <c r="BO102" s="19">
        <v>1</v>
      </c>
      <c r="BP102" s="19">
        <v>0</v>
      </c>
      <c r="BQ102" s="19">
        <v>0</v>
      </c>
      <c r="BR102" s="16">
        <v>0</v>
      </c>
      <c r="BS102" s="19">
        <v>0</v>
      </c>
      <c r="BT102" s="19">
        <v>0</v>
      </c>
      <c r="BU102" s="19">
        <v>0</v>
      </c>
      <c r="BV102" s="16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6">
        <v>0</v>
      </c>
      <c r="CC102" s="19">
        <v>0</v>
      </c>
      <c r="CD102" s="19">
        <v>0</v>
      </c>
      <c r="CE102" s="19">
        <v>0</v>
      </c>
      <c r="CF102" s="19">
        <v>0</v>
      </c>
      <c r="CG102" s="19">
        <v>0</v>
      </c>
      <c r="CH102" s="16">
        <v>0</v>
      </c>
      <c r="CI102" s="19">
        <v>0</v>
      </c>
      <c r="CJ102" s="19">
        <v>0</v>
      </c>
      <c r="CK102" s="19">
        <v>1</v>
      </c>
      <c r="CL102" s="16">
        <v>0</v>
      </c>
      <c r="CM102" s="16">
        <v>0</v>
      </c>
      <c r="CN102" s="19">
        <v>0</v>
      </c>
      <c r="CO102" s="16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  <c r="CU102" s="19">
        <v>0</v>
      </c>
      <c r="CV102" s="19">
        <v>0</v>
      </c>
      <c r="CW102" s="17">
        <v>0</v>
      </c>
      <c r="CX102" s="17">
        <v>0</v>
      </c>
      <c r="CY102" s="19">
        <v>0</v>
      </c>
      <c r="CZ102" s="19">
        <v>0</v>
      </c>
      <c r="DA102" s="19">
        <v>0</v>
      </c>
      <c r="DB102" s="19">
        <v>0</v>
      </c>
      <c r="DC102" s="16">
        <v>0</v>
      </c>
    </row>
    <row r="103" spans="1:107" x14ac:dyDescent="0.25">
      <c r="A103" s="14" t="s">
        <v>196</v>
      </c>
      <c r="B103" s="14" t="s">
        <v>99</v>
      </c>
      <c r="C103" s="25">
        <v>1000</v>
      </c>
      <c r="D103" s="6">
        <v>930</v>
      </c>
      <c r="E103" s="14" t="s">
        <v>181</v>
      </c>
      <c r="F103" s="14">
        <v>2008</v>
      </c>
      <c r="G103" s="21" t="s">
        <v>182</v>
      </c>
      <c r="H103" s="6">
        <v>1</v>
      </c>
      <c r="I103" s="6">
        <v>589</v>
      </c>
      <c r="J103" s="33">
        <v>40000</v>
      </c>
      <c r="K103" s="13">
        <v>16.5</v>
      </c>
      <c r="L103" s="13">
        <v>2.2000000000000002</v>
      </c>
      <c r="M103" s="13">
        <v>0</v>
      </c>
      <c r="N103" s="13">
        <v>1</v>
      </c>
      <c r="O103" s="13">
        <v>1</v>
      </c>
      <c r="P103" s="6">
        <v>0</v>
      </c>
      <c r="Q103" s="13">
        <v>400</v>
      </c>
      <c r="R103" s="14">
        <v>330</v>
      </c>
      <c r="S103">
        <v>2</v>
      </c>
      <c r="T103">
        <v>2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 s="19">
        <v>0</v>
      </c>
      <c r="AI103" s="19">
        <v>0</v>
      </c>
      <c r="AJ103" s="19">
        <v>0</v>
      </c>
      <c r="AK103" s="19">
        <v>0</v>
      </c>
      <c r="AL103" s="15">
        <v>0</v>
      </c>
      <c r="AM103" s="19">
        <v>0</v>
      </c>
      <c r="AN103" s="15">
        <v>0</v>
      </c>
      <c r="AO103" s="19">
        <v>0</v>
      </c>
      <c r="AP103" s="16">
        <v>0</v>
      </c>
      <c r="AQ103" s="19">
        <v>0</v>
      </c>
      <c r="AR103" s="15">
        <v>0</v>
      </c>
      <c r="AS103" s="19">
        <v>0</v>
      </c>
      <c r="AT103" s="19">
        <v>0</v>
      </c>
      <c r="AU103" s="19">
        <v>0</v>
      </c>
      <c r="AV103" s="15">
        <v>0</v>
      </c>
      <c r="AW103" s="19">
        <v>0</v>
      </c>
      <c r="AX103" s="19">
        <v>0</v>
      </c>
      <c r="AY103" s="15">
        <v>0</v>
      </c>
      <c r="AZ103" s="15">
        <v>0</v>
      </c>
      <c r="BA103" s="15">
        <v>0</v>
      </c>
      <c r="BB103" s="19">
        <v>0</v>
      </c>
      <c r="BC103" s="15">
        <v>0</v>
      </c>
      <c r="BD103" s="19">
        <v>0</v>
      </c>
      <c r="BE103" s="19">
        <v>0</v>
      </c>
      <c r="BF103" s="19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9">
        <v>0</v>
      </c>
      <c r="BM103" s="16">
        <v>0</v>
      </c>
      <c r="BN103" s="19">
        <v>0</v>
      </c>
      <c r="BO103" s="19">
        <v>0</v>
      </c>
      <c r="BP103" s="19">
        <v>0</v>
      </c>
      <c r="BQ103" s="19">
        <v>0</v>
      </c>
      <c r="BR103" s="16">
        <v>0</v>
      </c>
      <c r="BS103" s="19">
        <v>0</v>
      </c>
      <c r="BT103" s="19">
        <v>0</v>
      </c>
      <c r="BU103" s="19">
        <v>0</v>
      </c>
      <c r="BV103" s="16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6">
        <v>0</v>
      </c>
      <c r="CC103" s="19">
        <v>1</v>
      </c>
      <c r="CD103" s="19">
        <v>0</v>
      </c>
      <c r="CE103" s="19">
        <v>0</v>
      </c>
      <c r="CF103" s="19">
        <v>0</v>
      </c>
      <c r="CG103" s="19">
        <v>0</v>
      </c>
      <c r="CH103" s="16">
        <v>0</v>
      </c>
      <c r="CI103" s="19">
        <v>0</v>
      </c>
      <c r="CJ103" s="19">
        <v>0</v>
      </c>
      <c r="CK103" s="19">
        <v>1</v>
      </c>
      <c r="CL103" s="16">
        <v>0</v>
      </c>
      <c r="CM103" s="16">
        <v>0</v>
      </c>
      <c r="CN103" s="19">
        <v>0</v>
      </c>
      <c r="CO103" s="16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  <c r="CU103" s="19">
        <v>0</v>
      </c>
      <c r="CV103" s="19">
        <v>0</v>
      </c>
      <c r="CW103" s="17">
        <v>0</v>
      </c>
      <c r="CX103" s="17">
        <v>0</v>
      </c>
      <c r="CY103" s="19">
        <v>0</v>
      </c>
      <c r="CZ103" s="19">
        <v>0</v>
      </c>
      <c r="DA103" s="19">
        <v>0</v>
      </c>
      <c r="DB103" s="19">
        <v>0</v>
      </c>
      <c r="DC103" s="16">
        <v>0</v>
      </c>
    </row>
    <row r="104" spans="1:107" x14ac:dyDescent="0.25">
      <c r="A104" s="14" t="s">
        <v>197</v>
      </c>
      <c r="B104" s="14" t="s">
        <v>91</v>
      </c>
      <c r="C104" s="25">
        <v>25</v>
      </c>
      <c r="D104" s="6">
        <v>25</v>
      </c>
      <c r="E104" s="14" t="s">
        <v>181</v>
      </c>
      <c r="F104" s="14">
        <v>2008</v>
      </c>
      <c r="G104" s="21" t="s">
        <v>182</v>
      </c>
      <c r="H104" s="6">
        <v>4</v>
      </c>
      <c r="I104" s="6">
        <v>618</v>
      </c>
      <c r="J104" s="33">
        <v>40000</v>
      </c>
      <c r="K104" s="13">
        <v>12</v>
      </c>
      <c r="L104" s="13">
        <v>6</v>
      </c>
      <c r="M104" s="13">
        <v>0</v>
      </c>
      <c r="N104" s="13">
        <v>1</v>
      </c>
      <c r="O104" s="13">
        <v>1</v>
      </c>
      <c r="P104" s="6">
        <v>0</v>
      </c>
      <c r="Q104" s="13">
        <v>200</v>
      </c>
      <c r="R104" s="14">
        <v>550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 s="19">
        <v>0</v>
      </c>
      <c r="AI104" s="19">
        <v>0</v>
      </c>
      <c r="AJ104" s="19">
        <v>0</v>
      </c>
      <c r="AK104" s="19">
        <v>0</v>
      </c>
      <c r="AL104" s="15">
        <v>0</v>
      </c>
      <c r="AM104" s="19">
        <v>0</v>
      </c>
      <c r="AN104" s="15">
        <v>0</v>
      </c>
      <c r="AO104" s="19">
        <v>0</v>
      </c>
      <c r="AP104" s="16">
        <v>0</v>
      </c>
      <c r="AQ104" s="19">
        <v>0</v>
      </c>
      <c r="AR104" s="15">
        <v>0</v>
      </c>
      <c r="AS104" s="19">
        <v>0</v>
      </c>
      <c r="AT104" s="19">
        <v>0</v>
      </c>
      <c r="AU104" s="19">
        <v>0</v>
      </c>
      <c r="AV104" s="15">
        <v>0</v>
      </c>
      <c r="AW104" s="19">
        <v>0</v>
      </c>
      <c r="AX104" s="19">
        <v>0</v>
      </c>
      <c r="AY104" s="15">
        <v>0</v>
      </c>
      <c r="AZ104" s="15">
        <v>0</v>
      </c>
      <c r="BA104" s="15">
        <v>0</v>
      </c>
      <c r="BB104" s="19">
        <v>0</v>
      </c>
      <c r="BC104" s="15">
        <v>0</v>
      </c>
      <c r="BD104" s="19">
        <v>0</v>
      </c>
      <c r="BE104" s="19">
        <v>0</v>
      </c>
      <c r="BF104" s="19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9">
        <v>0</v>
      </c>
      <c r="BM104" s="16">
        <v>0</v>
      </c>
      <c r="BN104" s="19">
        <v>0</v>
      </c>
      <c r="BO104" s="19">
        <v>0</v>
      </c>
      <c r="BP104" s="19">
        <v>0</v>
      </c>
      <c r="BQ104" s="19">
        <v>0</v>
      </c>
      <c r="BR104" s="16">
        <v>0</v>
      </c>
      <c r="BS104" s="19">
        <v>0</v>
      </c>
      <c r="BT104" s="19">
        <v>0</v>
      </c>
      <c r="BU104" s="19">
        <v>0</v>
      </c>
      <c r="BV104" s="16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6">
        <v>0</v>
      </c>
      <c r="CC104" s="19">
        <v>0</v>
      </c>
      <c r="CD104" s="19">
        <v>0</v>
      </c>
      <c r="CE104" s="19">
        <v>0</v>
      </c>
      <c r="CF104" s="19">
        <v>0</v>
      </c>
      <c r="CG104" s="19">
        <v>0</v>
      </c>
      <c r="CH104" s="16">
        <v>0</v>
      </c>
      <c r="CI104" s="19">
        <v>0</v>
      </c>
      <c r="CJ104" s="19">
        <v>0</v>
      </c>
      <c r="CK104" s="19">
        <v>1</v>
      </c>
      <c r="CL104" s="16">
        <v>0</v>
      </c>
      <c r="CM104" s="16">
        <v>0</v>
      </c>
      <c r="CN104" s="19">
        <v>0</v>
      </c>
      <c r="CO104" s="16">
        <v>0</v>
      </c>
      <c r="CP104" s="19">
        <v>0</v>
      </c>
      <c r="CQ104" s="19">
        <v>0</v>
      </c>
      <c r="CR104" s="19">
        <v>0</v>
      </c>
      <c r="CS104" s="19">
        <v>0</v>
      </c>
      <c r="CT104" s="19">
        <v>0</v>
      </c>
      <c r="CU104" s="19">
        <v>0</v>
      </c>
      <c r="CV104" s="19">
        <v>0</v>
      </c>
      <c r="CW104" s="17">
        <v>0</v>
      </c>
      <c r="CX104" s="17">
        <v>0</v>
      </c>
      <c r="CY104" s="19">
        <v>0</v>
      </c>
      <c r="CZ104" s="19">
        <v>0</v>
      </c>
      <c r="DA104" s="19">
        <v>0</v>
      </c>
      <c r="DB104" s="19">
        <v>0</v>
      </c>
      <c r="DC104" s="16">
        <v>0</v>
      </c>
    </row>
    <row r="105" spans="1:107" x14ac:dyDescent="0.25">
      <c r="A105" s="14" t="s">
        <v>198</v>
      </c>
      <c r="B105" s="14" t="s">
        <v>94</v>
      </c>
      <c r="C105" s="25">
        <v>500</v>
      </c>
      <c r="D105" s="6">
        <v>440</v>
      </c>
      <c r="E105" s="14" t="s">
        <v>181</v>
      </c>
      <c r="F105" s="14">
        <v>2008</v>
      </c>
      <c r="G105" s="21" t="s">
        <v>182</v>
      </c>
      <c r="H105" s="6">
        <v>3</v>
      </c>
      <c r="I105" s="6">
        <v>606</v>
      </c>
      <c r="J105" s="33">
        <v>40000</v>
      </c>
      <c r="K105" s="13">
        <v>16.3</v>
      </c>
      <c r="L105" s="13">
        <v>6.5</v>
      </c>
      <c r="M105" s="13">
        <v>0</v>
      </c>
      <c r="N105" s="13">
        <v>1</v>
      </c>
      <c r="O105" s="13">
        <v>1</v>
      </c>
      <c r="P105" s="6">
        <v>1</v>
      </c>
      <c r="Q105" s="13">
        <v>270</v>
      </c>
      <c r="R105" s="14">
        <v>150</v>
      </c>
      <c r="S105">
        <v>3</v>
      </c>
      <c r="T105">
        <v>0</v>
      </c>
      <c r="U105">
        <v>3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 s="19">
        <v>0</v>
      </c>
      <c r="AI105" s="19">
        <v>0</v>
      </c>
      <c r="AJ105" s="19">
        <v>0</v>
      </c>
      <c r="AK105" s="19">
        <v>1</v>
      </c>
      <c r="AL105" s="15">
        <v>0</v>
      </c>
      <c r="AM105" s="19">
        <v>0</v>
      </c>
      <c r="AN105" s="15">
        <v>0</v>
      </c>
      <c r="AO105" s="19">
        <v>0</v>
      </c>
      <c r="AP105" s="16">
        <v>0</v>
      </c>
      <c r="AQ105" s="19">
        <v>1</v>
      </c>
      <c r="AR105" s="15">
        <v>0</v>
      </c>
      <c r="AS105" s="19">
        <v>0</v>
      </c>
      <c r="AT105" s="19">
        <v>0</v>
      </c>
      <c r="AU105" s="19">
        <v>0</v>
      </c>
      <c r="AV105" s="15">
        <v>0</v>
      </c>
      <c r="AW105" s="19">
        <v>0</v>
      </c>
      <c r="AX105" s="19">
        <v>0</v>
      </c>
      <c r="AY105" s="15">
        <v>0</v>
      </c>
      <c r="AZ105" s="15">
        <v>0</v>
      </c>
      <c r="BA105" s="15">
        <v>0</v>
      </c>
      <c r="BB105" s="19">
        <v>0</v>
      </c>
      <c r="BC105" s="15">
        <v>0</v>
      </c>
      <c r="BD105" s="19">
        <v>0</v>
      </c>
      <c r="BE105" s="19">
        <v>0</v>
      </c>
      <c r="BF105" s="19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9">
        <v>0</v>
      </c>
      <c r="BM105" s="16">
        <v>0</v>
      </c>
      <c r="BN105" s="19">
        <v>0</v>
      </c>
      <c r="BO105" s="19">
        <v>0</v>
      </c>
      <c r="BP105" s="19">
        <v>0</v>
      </c>
      <c r="BQ105" s="19">
        <v>0</v>
      </c>
      <c r="BR105" s="16">
        <v>0</v>
      </c>
      <c r="BS105" s="19">
        <v>0</v>
      </c>
      <c r="BT105" s="19">
        <v>0</v>
      </c>
      <c r="BU105" s="19">
        <v>0</v>
      </c>
      <c r="BV105" s="16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6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6">
        <v>0</v>
      </c>
      <c r="CI105" s="19">
        <v>0</v>
      </c>
      <c r="CJ105" s="19">
        <v>0</v>
      </c>
      <c r="CK105" s="19">
        <v>0</v>
      </c>
      <c r="CL105" s="16">
        <v>0</v>
      </c>
      <c r="CM105" s="16">
        <v>0</v>
      </c>
      <c r="CN105" s="19">
        <v>0</v>
      </c>
      <c r="CO105" s="16">
        <v>0</v>
      </c>
      <c r="CP105" s="19">
        <v>1</v>
      </c>
      <c r="CQ105" s="19">
        <v>0</v>
      </c>
      <c r="CR105" s="19">
        <v>0</v>
      </c>
      <c r="CS105" s="19">
        <v>0</v>
      </c>
      <c r="CT105" s="19">
        <v>0</v>
      </c>
      <c r="CU105" s="19">
        <v>0</v>
      </c>
      <c r="CV105" s="19">
        <v>0</v>
      </c>
      <c r="CW105" s="17">
        <v>0</v>
      </c>
      <c r="CX105" s="17">
        <v>0</v>
      </c>
      <c r="CY105" s="19">
        <v>0</v>
      </c>
      <c r="CZ105" s="19">
        <v>0</v>
      </c>
      <c r="DA105" s="19">
        <v>0</v>
      </c>
      <c r="DB105" s="19">
        <v>0</v>
      </c>
      <c r="DC105" s="16">
        <v>0</v>
      </c>
    </row>
    <row r="106" spans="1:107" x14ac:dyDescent="0.25">
      <c r="A106" s="14" t="s">
        <v>199</v>
      </c>
      <c r="B106" s="14" t="s">
        <v>99</v>
      </c>
      <c r="C106" s="25">
        <v>1000</v>
      </c>
      <c r="D106" s="6">
        <v>1060</v>
      </c>
      <c r="E106" s="14" t="s">
        <v>181</v>
      </c>
      <c r="F106" s="14">
        <v>2008</v>
      </c>
      <c r="G106" s="21" t="s">
        <v>182</v>
      </c>
      <c r="H106" s="6">
        <v>2</v>
      </c>
      <c r="I106" s="6">
        <v>644</v>
      </c>
      <c r="J106" s="33">
        <v>40000</v>
      </c>
      <c r="K106" s="13">
        <v>10</v>
      </c>
      <c r="L106" s="13">
        <v>5.7</v>
      </c>
      <c r="M106" s="13">
        <v>1</v>
      </c>
      <c r="N106" s="13">
        <v>1</v>
      </c>
      <c r="O106" s="13">
        <v>1</v>
      </c>
      <c r="P106" s="6">
        <v>0</v>
      </c>
      <c r="Q106" s="13">
        <v>90</v>
      </c>
      <c r="R106" s="14">
        <v>370</v>
      </c>
      <c r="S106">
        <v>3</v>
      </c>
      <c r="T106">
        <v>1</v>
      </c>
      <c r="U106">
        <v>1</v>
      </c>
      <c r="V106">
        <v>0</v>
      </c>
      <c r="W106">
        <v>1</v>
      </c>
      <c r="X106">
        <v>2</v>
      </c>
      <c r="Y106">
        <v>0</v>
      </c>
      <c r="Z106">
        <v>0</v>
      </c>
      <c r="AA106">
        <v>1</v>
      </c>
      <c r="AB106">
        <v>0</v>
      </c>
      <c r="AC106">
        <v>3</v>
      </c>
      <c r="AD106">
        <v>0</v>
      </c>
      <c r="AE106">
        <v>0</v>
      </c>
      <c r="AF106">
        <v>0</v>
      </c>
      <c r="AG106">
        <v>0</v>
      </c>
      <c r="AH106" s="19">
        <v>0</v>
      </c>
      <c r="AI106" s="19">
        <v>0</v>
      </c>
      <c r="AJ106" s="19">
        <v>0</v>
      </c>
      <c r="AK106" s="19">
        <v>0</v>
      </c>
      <c r="AL106" s="15">
        <v>0</v>
      </c>
      <c r="AM106" s="19">
        <v>0</v>
      </c>
      <c r="AN106" s="15">
        <v>0</v>
      </c>
      <c r="AO106" s="19">
        <v>0</v>
      </c>
      <c r="AP106" s="16">
        <v>0</v>
      </c>
      <c r="AQ106" s="19">
        <v>0</v>
      </c>
      <c r="AR106" s="15">
        <v>0</v>
      </c>
      <c r="AS106" s="19">
        <v>0</v>
      </c>
      <c r="AT106" s="19">
        <v>0</v>
      </c>
      <c r="AU106" s="19">
        <v>0</v>
      </c>
      <c r="AV106" s="15">
        <v>0</v>
      </c>
      <c r="AW106" s="19">
        <v>0</v>
      </c>
      <c r="AX106" s="19">
        <v>0</v>
      </c>
      <c r="AY106" s="15">
        <v>0</v>
      </c>
      <c r="AZ106" s="15">
        <v>0</v>
      </c>
      <c r="BA106" s="15">
        <v>0</v>
      </c>
      <c r="BB106" s="19">
        <v>0</v>
      </c>
      <c r="BC106" s="15">
        <v>0</v>
      </c>
      <c r="BD106" s="19">
        <v>0</v>
      </c>
      <c r="BE106" s="19">
        <v>0</v>
      </c>
      <c r="BF106" s="19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9">
        <v>0</v>
      </c>
      <c r="BM106" s="16">
        <v>0</v>
      </c>
      <c r="BN106" s="19">
        <v>0</v>
      </c>
      <c r="BO106" s="19">
        <v>0</v>
      </c>
      <c r="BP106" s="19">
        <v>0</v>
      </c>
      <c r="BQ106" s="19">
        <v>0</v>
      </c>
      <c r="BR106" s="16">
        <v>0</v>
      </c>
      <c r="BS106" s="19">
        <v>0</v>
      </c>
      <c r="BT106" s="19">
        <v>0</v>
      </c>
      <c r="BU106" s="19">
        <v>0</v>
      </c>
      <c r="BV106" s="16">
        <v>0</v>
      </c>
      <c r="BW106" s="19">
        <v>0</v>
      </c>
      <c r="BX106" s="19">
        <v>0</v>
      </c>
      <c r="BY106" s="19">
        <v>1</v>
      </c>
      <c r="BZ106" s="19">
        <v>0</v>
      </c>
      <c r="CA106" s="19">
        <v>0</v>
      </c>
      <c r="CB106" s="16">
        <v>0</v>
      </c>
      <c r="CC106" s="19">
        <v>1</v>
      </c>
      <c r="CD106" s="19">
        <v>0</v>
      </c>
      <c r="CE106" s="19">
        <v>0</v>
      </c>
      <c r="CF106" s="19">
        <v>0</v>
      </c>
      <c r="CG106" s="19">
        <v>0</v>
      </c>
      <c r="CH106" s="16">
        <v>0</v>
      </c>
      <c r="CI106" s="19">
        <v>0</v>
      </c>
      <c r="CJ106" s="19">
        <v>0</v>
      </c>
      <c r="CK106" s="19">
        <v>0</v>
      </c>
      <c r="CL106" s="16">
        <v>0</v>
      </c>
      <c r="CM106" s="16">
        <v>0</v>
      </c>
      <c r="CN106" s="19">
        <v>0</v>
      </c>
      <c r="CO106" s="16">
        <v>0</v>
      </c>
      <c r="CP106" s="19">
        <v>0</v>
      </c>
      <c r="CQ106" s="19">
        <v>1</v>
      </c>
      <c r="CR106" s="19">
        <v>0</v>
      </c>
      <c r="CS106" s="19">
        <v>0</v>
      </c>
      <c r="CT106" s="19">
        <v>0</v>
      </c>
      <c r="CU106" s="19">
        <v>0</v>
      </c>
      <c r="CV106" s="19">
        <v>0</v>
      </c>
      <c r="CW106" s="17">
        <v>0</v>
      </c>
      <c r="CX106" s="17">
        <v>0</v>
      </c>
      <c r="CY106" s="19">
        <v>0</v>
      </c>
      <c r="CZ106" s="19">
        <v>0</v>
      </c>
      <c r="DA106" s="19">
        <v>0</v>
      </c>
      <c r="DB106" s="19">
        <v>0</v>
      </c>
      <c r="DC106" s="16">
        <v>0</v>
      </c>
    </row>
    <row r="107" spans="1:107" x14ac:dyDescent="0.25">
      <c r="A107" s="14" t="s">
        <v>200</v>
      </c>
      <c r="B107" s="14" t="s">
        <v>91</v>
      </c>
      <c r="C107" s="25">
        <v>25</v>
      </c>
      <c r="D107" s="6">
        <v>25</v>
      </c>
      <c r="E107" s="14" t="s">
        <v>181</v>
      </c>
      <c r="F107" s="14">
        <v>2008</v>
      </c>
      <c r="G107" s="21" t="s">
        <v>182</v>
      </c>
      <c r="H107" s="6">
        <v>4</v>
      </c>
      <c r="I107" s="6">
        <v>601</v>
      </c>
      <c r="J107" s="33">
        <v>40000</v>
      </c>
      <c r="K107" s="13">
        <v>12</v>
      </c>
      <c r="L107" s="13">
        <v>9.5</v>
      </c>
      <c r="M107" s="13">
        <v>0</v>
      </c>
      <c r="N107" s="13">
        <v>1</v>
      </c>
      <c r="O107" s="13">
        <v>1</v>
      </c>
      <c r="P107" s="6">
        <v>1</v>
      </c>
      <c r="Q107" s="13">
        <v>270</v>
      </c>
      <c r="R107" s="14">
        <v>410</v>
      </c>
      <c r="S107">
        <v>3</v>
      </c>
      <c r="T107">
        <v>1</v>
      </c>
      <c r="U107">
        <v>1</v>
      </c>
      <c r="V107">
        <v>0</v>
      </c>
      <c r="W107">
        <v>1</v>
      </c>
      <c r="X107">
        <v>2</v>
      </c>
      <c r="Y107">
        <v>0</v>
      </c>
      <c r="Z107">
        <v>0</v>
      </c>
      <c r="AA107">
        <v>1</v>
      </c>
      <c r="AB107">
        <v>0</v>
      </c>
      <c r="AC107">
        <v>2</v>
      </c>
      <c r="AD107">
        <v>1</v>
      </c>
      <c r="AE107">
        <v>0</v>
      </c>
      <c r="AF107">
        <v>0</v>
      </c>
      <c r="AG107">
        <v>1</v>
      </c>
      <c r="AH107" s="19">
        <v>0</v>
      </c>
      <c r="AI107" s="19">
        <v>0</v>
      </c>
      <c r="AJ107" s="19">
        <v>0</v>
      </c>
      <c r="AK107" s="19">
        <v>0</v>
      </c>
      <c r="AL107" s="15">
        <v>0</v>
      </c>
      <c r="AM107" s="19">
        <v>0</v>
      </c>
      <c r="AN107" s="15">
        <v>0</v>
      </c>
      <c r="AO107" s="19">
        <v>0</v>
      </c>
      <c r="AP107" s="16">
        <v>0</v>
      </c>
      <c r="AQ107" s="19">
        <v>0</v>
      </c>
      <c r="AR107" s="15">
        <v>0</v>
      </c>
      <c r="AS107" s="19">
        <v>0</v>
      </c>
      <c r="AT107" s="19">
        <v>0</v>
      </c>
      <c r="AU107" s="19">
        <v>0</v>
      </c>
      <c r="AV107" s="15">
        <v>0</v>
      </c>
      <c r="AW107" s="19">
        <v>0</v>
      </c>
      <c r="AX107" s="19">
        <v>0</v>
      </c>
      <c r="AY107" s="15">
        <v>0</v>
      </c>
      <c r="AZ107" s="15">
        <v>0</v>
      </c>
      <c r="BA107" s="15">
        <v>0</v>
      </c>
      <c r="BB107" s="19">
        <v>0</v>
      </c>
      <c r="BC107" s="15">
        <v>0</v>
      </c>
      <c r="BD107" s="19">
        <v>0</v>
      </c>
      <c r="BE107" s="19">
        <v>0</v>
      </c>
      <c r="BF107" s="19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9">
        <v>0</v>
      </c>
      <c r="BM107" s="16">
        <v>0</v>
      </c>
      <c r="BN107" s="19">
        <v>0</v>
      </c>
      <c r="BO107" s="19">
        <v>0</v>
      </c>
      <c r="BP107" s="19">
        <v>0</v>
      </c>
      <c r="BQ107" s="19">
        <v>0</v>
      </c>
      <c r="BR107" s="16">
        <v>0</v>
      </c>
      <c r="BS107" s="19">
        <v>0</v>
      </c>
      <c r="BT107" s="19">
        <v>0</v>
      </c>
      <c r="BU107" s="19">
        <v>0</v>
      </c>
      <c r="BV107" s="16">
        <v>0</v>
      </c>
      <c r="BW107" s="19">
        <v>0</v>
      </c>
      <c r="BX107" s="19">
        <v>1</v>
      </c>
      <c r="BY107" s="19">
        <v>0</v>
      </c>
      <c r="BZ107" s="19">
        <v>0</v>
      </c>
      <c r="CA107" s="19">
        <v>0</v>
      </c>
      <c r="CB107" s="16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6">
        <v>0</v>
      </c>
      <c r="CI107" s="19">
        <v>0</v>
      </c>
      <c r="CJ107" s="19">
        <v>0</v>
      </c>
      <c r="CK107" s="19">
        <v>1</v>
      </c>
      <c r="CL107" s="16">
        <v>0</v>
      </c>
      <c r="CM107" s="16">
        <v>0</v>
      </c>
      <c r="CN107" s="19">
        <v>0</v>
      </c>
      <c r="CO107" s="16">
        <v>0</v>
      </c>
      <c r="CP107" s="19">
        <v>0</v>
      </c>
      <c r="CQ107" s="19">
        <v>0</v>
      </c>
      <c r="CR107" s="19">
        <v>1</v>
      </c>
      <c r="CS107" s="19">
        <v>0</v>
      </c>
      <c r="CT107" s="19">
        <v>0</v>
      </c>
      <c r="CU107" s="19">
        <v>0</v>
      </c>
      <c r="CV107" s="19">
        <v>0</v>
      </c>
      <c r="CW107" s="17">
        <v>0</v>
      </c>
      <c r="CX107" s="17">
        <v>0</v>
      </c>
      <c r="CY107" s="19">
        <v>0</v>
      </c>
      <c r="CZ107" s="19">
        <v>0</v>
      </c>
      <c r="DA107" s="19">
        <v>0</v>
      </c>
      <c r="DB107" s="19">
        <v>0</v>
      </c>
      <c r="DC107" s="16">
        <v>0</v>
      </c>
    </row>
    <row r="108" spans="1:107" x14ac:dyDescent="0.25">
      <c r="A108" s="14" t="s">
        <v>201</v>
      </c>
      <c r="B108" s="14" t="s">
        <v>94</v>
      </c>
      <c r="C108" s="25">
        <v>500</v>
      </c>
      <c r="D108" s="6">
        <v>565</v>
      </c>
      <c r="E108" s="14" t="s">
        <v>181</v>
      </c>
      <c r="F108" s="14">
        <v>2008</v>
      </c>
      <c r="G108" s="21" t="s">
        <v>182</v>
      </c>
      <c r="H108" s="6">
        <v>2</v>
      </c>
      <c r="I108" s="6">
        <v>590</v>
      </c>
      <c r="J108" s="33">
        <v>40000</v>
      </c>
      <c r="K108" s="13">
        <v>10</v>
      </c>
      <c r="L108" s="13">
        <v>0.5</v>
      </c>
      <c r="M108" s="13">
        <v>1</v>
      </c>
      <c r="N108" s="13">
        <v>0</v>
      </c>
      <c r="O108" s="13">
        <v>1</v>
      </c>
      <c r="P108" s="6">
        <v>0</v>
      </c>
      <c r="Q108" s="13">
        <v>700</v>
      </c>
      <c r="R108" s="14">
        <v>150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 s="19">
        <v>0</v>
      </c>
      <c r="AI108" s="19">
        <v>0</v>
      </c>
      <c r="AJ108" s="19">
        <v>0</v>
      </c>
      <c r="AK108" s="19">
        <v>0</v>
      </c>
      <c r="AL108" s="15">
        <v>0</v>
      </c>
      <c r="AM108" s="19">
        <v>0</v>
      </c>
      <c r="AN108" s="15">
        <v>0</v>
      </c>
      <c r="AO108" s="19">
        <v>0</v>
      </c>
      <c r="AP108" s="16">
        <v>0</v>
      </c>
      <c r="AQ108" s="19">
        <v>0</v>
      </c>
      <c r="AR108" s="15">
        <v>0</v>
      </c>
      <c r="AS108" s="19">
        <v>0</v>
      </c>
      <c r="AT108" s="19">
        <v>0</v>
      </c>
      <c r="AU108" s="19">
        <v>0</v>
      </c>
      <c r="AV108" s="15">
        <v>0</v>
      </c>
      <c r="AW108" s="19">
        <v>0</v>
      </c>
      <c r="AX108" s="19">
        <v>0</v>
      </c>
      <c r="AY108" s="15">
        <v>0</v>
      </c>
      <c r="AZ108" s="15">
        <v>0</v>
      </c>
      <c r="BA108" s="15">
        <v>0</v>
      </c>
      <c r="BB108" s="19">
        <v>0</v>
      </c>
      <c r="BC108" s="15">
        <v>0</v>
      </c>
      <c r="BD108" s="19">
        <v>0</v>
      </c>
      <c r="BE108" s="19">
        <v>0</v>
      </c>
      <c r="BF108" s="19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9">
        <v>0</v>
      </c>
      <c r="BM108" s="16">
        <v>0</v>
      </c>
      <c r="BN108" s="19">
        <v>0</v>
      </c>
      <c r="BO108" s="19">
        <v>0</v>
      </c>
      <c r="BP108" s="19">
        <v>0</v>
      </c>
      <c r="BQ108" s="19">
        <v>0</v>
      </c>
      <c r="BR108" s="16">
        <v>0</v>
      </c>
      <c r="BS108" s="19">
        <v>0</v>
      </c>
      <c r="BT108" s="19">
        <v>0</v>
      </c>
      <c r="BU108" s="19">
        <v>0</v>
      </c>
      <c r="BV108" s="16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6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6">
        <v>0</v>
      </c>
      <c r="CI108" s="19">
        <v>0</v>
      </c>
      <c r="CJ108" s="19">
        <v>0</v>
      </c>
      <c r="CK108" s="19">
        <v>1</v>
      </c>
      <c r="CL108" s="16">
        <v>0</v>
      </c>
      <c r="CM108" s="16">
        <v>0</v>
      </c>
      <c r="CN108" s="19">
        <v>0</v>
      </c>
      <c r="CO108" s="16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7">
        <v>0</v>
      </c>
      <c r="CX108" s="17">
        <v>0</v>
      </c>
      <c r="CY108" s="19">
        <v>0</v>
      </c>
      <c r="CZ108" s="19">
        <v>0</v>
      </c>
      <c r="DA108" s="19">
        <v>0</v>
      </c>
      <c r="DB108" s="19">
        <v>0</v>
      </c>
      <c r="DC108" s="16">
        <v>0</v>
      </c>
    </row>
    <row r="109" spans="1:107" x14ac:dyDescent="0.25">
      <c r="A109" s="14" t="s">
        <v>202</v>
      </c>
      <c r="B109" s="14" t="s">
        <v>99</v>
      </c>
      <c r="C109" s="25">
        <v>1000</v>
      </c>
      <c r="D109" s="6">
        <v>940</v>
      </c>
      <c r="E109" s="14" t="s">
        <v>181</v>
      </c>
      <c r="F109" s="14">
        <v>2008</v>
      </c>
      <c r="G109" s="21" t="s">
        <v>182</v>
      </c>
      <c r="H109" s="6">
        <v>2</v>
      </c>
      <c r="I109" s="6">
        <v>579</v>
      </c>
      <c r="J109" s="33">
        <v>40000</v>
      </c>
      <c r="K109" s="13">
        <v>13.5</v>
      </c>
      <c r="L109" s="13">
        <v>6</v>
      </c>
      <c r="M109" s="13">
        <v>1</v>
      </c>
      <c r="N109" s="13">
        <v>1</v>
      </c>
      <c r="O109" s="13">
        <v>1</v>
      </c>
      <c r="P109" s="6">
        <v>0</v>
      </c>
      <c r="Q109" s="13">
        <v>620</v>
      </c>
      <c r="R109" s="14">
        <v>300</v>
      </c>
      <c r="S109">
        <v>3</v>
      </c>
      <c r="T109">
        <v>3</v>
      </c>
      <c r="U109">
        <v>0</v>
      </c>
      <c r="V109">
        <v>0</v>
      </c>
      <c r="W109">
        <v>0</v>
      </c>
      <c r="X109">
        <v>2</v>
      </c>
      <c r="Y109">
        <v>1</v>
      </c>
      <c r="Z109">
        <v>0</v>
      </c>
      <c r="AA109">
        <v>0</v>
      </c>
      <c r="AB109">
        <v>0</v>
      </c>
      <c r="AC109">
        <v>2</v>
      </c>
      <c r="AD109">
        <v>1</v>
      </c>
      <c r="AE109">
        <v>0</v>
      </c>
      <c r="AF109">
        <v>0</v>
      </c>
      <c r="AG109">
        <v>0</v>
      </c>
      <c r="AH109" s="19">
        <v>0</v>
      </c>
      <c r="AI109" s="19">
        <v>0</v>
      </c>
      <c r="AJ109" s="19">
        <v>0</v>
      </c>
      <c r="AK109" s="19">
        <v>0</v>
      </c>
      <c r="AL109" s="15">
        <v>0</v>
      </c>
      <c r="AM109" s="19">
        <v>0</v>
      </c>
      <c r="AN109" s="15">
        <v>0</v>
      </c>
      <c r="AO109" s="19">
        <v>0</v>
      </c>
      <c r="AP109" s="16">
        <v>0</v>
      </c>
      <c r="AQ109" s="19">
        <v>0</v>
      </c>
      <c r="AR109" s="15">
        <v>0</v>
      </c>
      <c r="AS109" s="19">
        <v>0</v>
      </c>
      <c r="AT109" s="19">
        <v>0</v>
      </c>
      <c r="AU109" s="19">
        <v>0</v>
      </c>
      <c r="AV109" s="15">
        <v>0</v>
      </c>
      <c r="AW109" s="19">
        <v>0</v>
      </c>
      <c r="AX109" s="19">
        <v>0</v>
      </c>
      <c r="AY109" s="15">
        <v>0</v>
      </c>
      <c r="AZ109" s="15">
        <v>0</v>
      </c>
      <c r="BA109" s="15">
        <v>0</v>
      </c>
      <c r="BB109" s="19">
        <v>0</v>
      </c>
      <c r="BC109" s="15">
        <v>0</v>
      </c>
      <c r="BD109" s="19">
        <v>0</v>
      </c>
      <c r="BE109" s="19">
        <v>0</v>
      </c>
      <c r="BF109" s="19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9">
        <v>0</v>
      </c>
      <c r="BM109" s="16">
        <v>0</v>
      </c>
      <c r="BN109" s="19">
        <v>0</v>
      </c>
      <c r="BO109" s="19">
        <v>0</v>
      </c>
      <c r="BP109" s="19">
        <v>1</v>
      </c>
      <c r="BQ109" s="19">
        <v>0</v>
      </c>
      <c r="BR109" s="16">
        <v>0</v>
      </c>
      <c r="BS109" s="19">
        <v>0</v>
      </c>
      <c r="BT109" s="19">
        <v>0</v>
      </c>
      <c r="BU109" s="19">
        <v>0</v>
      </c>
      <c r="BV109" s="16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6">
        <v>0</v>
      </c>
      <c r="CC109" s="19">
        <v>1</v>
      </c>
      <c r="CD109" s="19">
        <v>0</v>
      </c>
      <c r="CE109" s="19">
        <v>0</v>
      </c>
      <c r="CF109" s="19">
        <v>0</v>
      </c>
      <c r="CG109" s="19">
        <v>0</v>
      </c>
      <c r="CH109" s="16">
        <v>0</v>
      </c>
      <c r="CI109" s="19">
        <v>0</v>
      </c>
      <c r="CJ109" s="19">
        <v>0</v>
      </c>
      <c r="CK109" s="19">
        <v>1</v>
      </c>
      <c r="CL109" s="16">
        <v>0</v>
      </c>
      <c r="CM109" s="16">
        <v>0</v>
      </c>
      <c r="CN109" s="19">
        <v>0</v>
      </c>
      <c r="CO109" s="16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  <c r="CU109" s="19">
        <v>0</v>
      </c>
      <c r="CV109" s="19">
        <v>0</v>
      </c>
      <c r="CW109" s="17">
        <v>0</v>
      </c>
      <c r="CX109" s="17">
        <v>0</v>
      </c>
      <c r="CY109" s="19">
        <v>0</v>
      </c>
      <c r="CZ109" s="19">
        <v>0</v>
      </c>
      <c r="DA109" s="19">
        <v>0</v>
      </c>
      <c r="DB109" s="19">
        <v>0</v>
      </c>
      <c r="DC109" s="16">
        <v>0</v>
      </c>
    </row>
    <row r="110" spans="1:107" x14ac:dyDescent="0.25">
      <c r="A110" s="14" t="s">
        <v>203</v>
      </c>
      <c r="B110" s="14" t="s">
        <v>91</v>
      </c>
      <c r="C110" s="25">
        <v>25</v>
      </c>
      <c r="D110" s="6">
        <v>25</v>
      </c>
      <c r="E110" s="14" t="s">
        <v>181</v>
      </c>
      <c r="F110" s="14">
        <v>2008</v>
      </c>
      <c r="G110" s="21" t="s">
        <v>182</v>
      </c>
      <c r="H110" s="6">
        <v>4</v>
      </c>
      <c r="I110" s="6">
        <v>540</v>
      </c>
      <c r="J110" s="33">
        <v>40000</v>
      </c>
      <c r="K110" s="13">
        <v>21</v>
      </c>
      <c r="L110" s="13">
        <v>2</v>
      </c>
      <c r="M110" s="13">
        <v>1</v>
      </c>
      <c r="N110" s="13">
        <v>1</v>
      </c>
      <c r="O110" s="13">
        <v>0</v>
      </c>
      <c r="P110" s="6">
        <v>0</v>
      </c>
      <c r="Q110" s="13">
        <v>370</v>
      </c>
      <c r="R110" s="14">
        <v>210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 s="19">
        <v>0</v>
      </c>
      <c r="AI110" s="19">
        <v>0</v>
      </c>
      <c r="AJ110" s="19">
        <v>0</v>
      </c>
      <c r="AK110" s="19">
        <v>0</v>
      </c>
      <c r="AL110" s="15">
        <v>0</v>
      </c>
      <c r="AM110" s="19">
        <v>0</v>
      </c>
      <c r="AN110" s="15">
        <v>0</v>
      </c>
      <c r="AO110" s="19">
        <v>0</v>
      </c>
      <c r="AP110" s="16">
        <v>0</v>
      </c>
      <c r="AQ110" s="19">
        <v>0</v>
      </c>
      <c r="AR110" s="15">
        <v>0</v>
      </c>
      <c r="AS110" s="19">
        <v>0</v>
      </c>
      <c r="AT110" s="19">
        <v>0</v>
      </c>
      <c r="AU110" s="19">
        <v>0</v>
      </c>
      <c r="AV110" s="15">
        <v>0</v>
      </c>
      <c r="AW110" s="19">
        <v>0</v>
      </c>
      <c r="AX110" s="19">
        <v>0</v>
      </c>
      <c r="AY110" s="15">
        <v>0</v>
      </c>
      <c r="AZ110" s="15">
        <v>0</v>
      </c>
      <c r="BA110" s="15">
        <v>0</v>
      </c>
      <c r="BB110" s="19">
        <v>1</v>
      </c>
      <c r="BC110" s="15">
        <v>0</v>
      </c>
      <c r="BD110" s="19">
        <v>0</v>
      </c>
      <c r="BE110" s="19">
        <v>0</v>
      </c>
      <c r="BF110" s="19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9">
        <v>0</v>
      </c>
      <c r="BM110" s="16">
        <v>0</v>
      </c>
      <c r="BN110" s="19">
        <v>0</v>
      </c>
      <c r="BO110" s="19">
        <v>0</v>
      </c>
      <c r="BP110" s="19">
        <v>0</v>
      </c>
      <c r="BQ110" s="19">
        <v>0</v>
      </c>
      <c r="BR110" s="16">
        <v>0</v>
      </c>
      <c r="BS110" s="19">
        <v>0</v>
      </c>
      <c r="BT110" s="19">
        <v>0</v>
      </c>
      <c r="BU110" s="19">
        <v>0</v>
      </c>
      <c r="BV110" s="16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6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6">
        <v>0</v>
      </c>
      <c r="CI110" s="19">
        <v>0</v>
      </c>
      <c r="CJ110" s="19">
        <v>0</v>
      </c>
      <c r="CK110" s="19">
        <v>0</v>
      </c>
      <c r="CL110" s="16">
        <v>0</v>
      </c>
      <c r="CM110" s="16">
        <v>0</v>
      </c>
      <c r="CN110" s="19">
        <v>0</v>
      </c>
      <c r="CO110" s="16">
        <v>0</v>
      </c>
      <c r="CP110" s="19">
        <v>0</v>
      </c>
      <c r="CQ110" s="19">
        <v>0</v>
      </c>
      <c r="CR110" s="19">
        <v>0</v>
      </c>
      <c r="CS110" s="19">
        <v>0</v>
      </c>
      <c r="CT110" s="19">
        <v>0</v>
      </c>
      <c r="CU110" s="19">
        <v>0</v>
      </c>
      <c r="CV110" s="19">
        <v>0</v>
      </c>
      <c r="CW110" s="17">
        <v>0</v>
      </c>
      <c r="CX110" s="17">
        <v>0</v>
      </c>
      <c r="CY110" s="19">
        <v>0</v>
      </c>
      <c r="CZ110" s="19">
        <v>0</v>
      </c>
      <c r="DA110" s="19">
        <v>0</v>
      </c>
      <c r="DB110" s="19">
        <v>0</v>
      </c>
      <c r="DC110" s="16">
        <v>0</v>
      </c>
    </row>
    <row r="111" spans="1:107" x14ac:dyDescent="0.25">
      <c r="A111" s="14" t="s">
        <v>204</v>
      </c>
      <c r="B111" s="14" t="s">
        <v>94</v>
      </c>
      <c r="C111" s="25">
        <v>500</v>
      </c>
      <c r="D111" s="6">
        <v>510</v>
      </c>
      <c r="E111" s="14" t="s">
        <v>181</v>
      </c>
      <c r="F111" s="14">
        <v>2008</v>
      </c>
      <c r="G111" s="21" t="s">
        <v>182</v>
      </c>
      <c r="H111" s="6">
        <v>3</v>
      </c>
      <c r="I111" s="6">
        <v>555</v>
      </c>
      <c r="J111" s="33">
        <v>40000</v>
      </c>
      <c r="K111" s="13">
        <v>22</v>
      </c>
      <c r="L111" s="13">
        <v>0.15000000000000002</v>
      </c>
      <c r="M111" s="13">
        <v>0</v>
      </c>
      <c r="N111" s="13">
        <v>1</v>
      </c>
      <c r="O111" s="13">
        <v>1</v>
      </c>
      <c r="P111" s="6">
        <v>0</v>
      </c>
      <c r="Q111" s="13">
        <v>490</v>
      </c>
      <c r="R111" s="14">
        <v>630</v>
      </c>
      <c r="S111">
        <v>3</v>
      </c>
      <c r="T111">
        <v>2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2</v>
      </c>
      <c r="AB111">
        <v>0</v>
      </c>
      <c r="AC111">
        <v>1</v>
      </c>
      <c r="AD111">
        <v>2</v>
      </c>
      <c r="AE111">
        <v>0</v>
      </c>
      <c r="AF111">
        <v>0</v>
      </c>
      <c r="AG111">
        <v>0</v>
      </c>
      <c r="AH111" s="19">
        <v>0</v>
      </c>
      <c r="AI111" s="19">
        <v>0</v>
      </c>
      <c r="AJ111" s="19">
        <v>0</v>
      </c>
      <c r="AK111" s="19">
        <v>0</v>
      </c>
      <c r="AL111" s="15">
        <v>0</v>
      </c>
      <c r="AM111" s="19">
        <v>0</v>
      </c>
      <c r="AN111" s="15">
        <v>0</v>
      </c>
      <c r="AO111" s="19">
        <v>0</v>
      </c>
      <c r="AP111" s="16">
        <v>0</v>
      </c>
      <c r="AQ111" s="19">
        <v>0</v>
      </c>
      <c r="AR111" s="15">
        <v>0</v>
      </c>
      <c r="AS111" s="19">
        <v>0</v>
      </c>
      <c r="AT111" s="19">
        <v>0</v>
      </c>
      <c r="AU111" s="19">
        <v>0</v>
      </c>
      <c r="AV111" s="15">
        <v>0</v>
      </c>
      <c r="AW111" s="19">
        <v>0</v>
      </c>
      <c r="AX111" s="19">
        <v>0</v>
      </c>
      <c r="AY111" s="15">
        <v>0</v>
      </c>
      <c r="AZ111" s="15">
        <v>0</v>
      </c>
      <c r="BA111" s="15">
        <v>0</v>
      </c>
      <c r="BB111" s="19">
        <v>0</v>
      </c>
      <c r="BC111" s="15">
        <v>0</v>
      </c>
      <c r="BD111" s="19">
        <v>1</v>
      </c>
      <c r="BE111" s="19">
        <v>0</v>
      </c>
      <c r="BF111" s="19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9">
        <v>0</v>
      </c>
      <c r="BM111" s="16">
        <v>0</v>
      </c>
      <c r="BN111" s="19">
        <v>0</v>
      </c>
      <c r="BO111" s="19">
        <v>0</v>
      </c>
      <c r="BP111" s="19">
        <v>0</v>
      </c>
      <c r="BQ111" s="19">
        <v>0</v>
      </c>
      <c r="BR111" s="16">
        <v>0</v>
      </c>
      <c r="BS111" s="19">
        <v>0</v>
      </c>
      <c r="BT111" s="19">
        <v>0</v>
      </c>
      <c r="BU111" s="19">
        <v>0</v>
      </c>
      <c r="BV111" s="16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6">
        <v>0</v>
      </c>
      <c r="CC111" s="19">
        <v>0</v>
      </c>
      <c r="CD111" s="19">
        <v>0</v>
      </c>
      <c r="CE111" s="19">
        <v>0</v>
      </c>
      <c r="CF111" s="19">
        <v>0</v>
      </c>
      <c r="CG111" s="19">
        <v>0</v>
      </c>
      <c r="CH111" s="16">
        <v>0</v>
      </c>
      <c r="CI111" s="19">
        <v>0</v>
      </c>
      <c r="CJ111" s="19">
        <v>0</v>
      </c>
      <c r="CK111" s="19">
        <v>1</v>
      </c>
      <c r="CL111" s="16">
        <v>0</v>
      </c>
      <c r="CM111" s="16">
        <v>0</v>
      </c>
      <c r="CN111" s="19">
        <v>1</v>
      </c>
      <c r="CO111" s="16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  <c r="CU111" s="19">
        <v>0</v>
      </c>
      <c r="CV111" s="19">
        <v>0</v>
      </c>
      <c r="CW111" s="17">
        <v>0</v>
      </c>
      <c r="CX111" s="17">
        <v>0</v>
      </c>
      <c r="CY111" s="19">
        <v>0</v>
      </c>
      <c r="CZ111" s="19">
        <v>0</v>
      </c>
      <c r="DA111" s="19">
        <v>0</v>
      </c>
      <c r="DB111" s="19">
        <v>0</v>
      </c>
      <c r="DC111" s="16">
        <v>0</v>
      </c>
    </row>
    <row r="112" spans="1:107" x14ac:dyDescent="0.25">
      <c r="A112" s="14" t="s">
        <v>205</v>
      </c>
      <c r="B112" s="14" t="s">
        <v>99</v>
      </c>
      <c r="C112" s="25">
        <v>1000</v>
      </c>
      <c r="D112" s="6">
        <v>970</v>
      </c>
      <c r="E112" s="14" t="s">
        <v>181</v>
      </c>
      <c r="F112" s="14">
        <v>2008</v>
      </c>
      <c r="G112" s="21" t="s">
        <v>182</v>
      </c>
      <c r="H112" s="6">
        <v>2</v>
      </c>
      <c r="I112" s="6">
        <v>550</v>
      </c>
      <c r="J112" s="33">
        <v>40000</v>
      </c>
      <c r="K112" s="13">
        <v>28</v>
      </c>
      <c r="L112" s="13">
        <v>0</v>
      </c>
      <c r="M112" s="13">
        <v>0</v>
      </c>
      <c r="N112" s="13">
        <v>1</v>
      </c>
      <c r="O112" s="13">
        <v>1</v>
      </c>
      <c r="P112" s="6">
        <v>0</v>
      </c>
      <c r="Q112" s="13">
        <v>870</v>
      </c>
      <c r="R112" s="14">
        <v>450</v>
      </c>
      <c r="S112">
        <v>3</v>
      </c>
      <c r="T112">
        <v>1</v>
      </c>
      <c r="U112">
        <v>2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1</v>
      </c>
      <c r="AB112">
        <v>0</v>
      </c>
      <c r="AC112">
        <v>1</v>
      </c>
      <c r="AD112">
        <v>2</v>
      </c>
      <c r="AE112">
        <v>0</v>
      </c>
      <c r="AF112">
        <v>0</v>
      </c>
      <c r="AG112">
        <v>0</v>
      </c>
      <c r="AH112" s="19">
        <v>0</v>
      </c>
      <c r="AI112" s="19">
        <v>0</v>
      </c>
      <c r="AJ112" s="19">
        <v>0</v>
      </c>
      <c r="AK112" s="19">
        <v>0</v>
      </c>
      <c r="AL112" s="15">
        <v>0</v>
      </c>
      <c r="AM112" s="19">
        <v>0</v>
      </c>
      <c r="AN112" s="15">
        <v>0</v>
      </c>
      <c r="AO112" s="19">
        <v>0</v>
      </c>
      <c r="AP112" s="16">
        <v>0</v>
      </c>
      <c r="AQ112" s="19">
        <v>0</v>
      </c>
      <c r="AR112" s="15">
        <v>0</v>
      </c>
      <c r="AS112" s="19">
        <v>0</v>
      </c>
      <c r="AT112" s="19">
        <v>0</v>
      </c>
      <c r="AU112" s="19">
        <v>0</v>
      </c>
      <c r="AV112" s="15">
        <v>0</v>
      </c>
      <c r="AW112" s="19">
        <v>0</v>
      </c>
      <c r="AX112" s="19">
        <v>0</v>
      </c>
      <c r="AY112" s="15">
        <v>0</v>
      </c>
      <c r="AZ112" s="15">
        <v>0</v>
      </c>
      <c r="BA112" s="15">
        <v>0</v>
      </c>
      <c r="BB112" s="19">
        <v>0</v>
      </c>
      <c r="BC112" s="15">
        <v>0</v>
      </c>
      <c r="BD112" s="19">
        <v>0</v>
      </c>
      <c r="BE112" s="19">
        <v>0</v>
      </c>
      <c r="BF112" s="19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9">
        <v>0</v>
      </c>
      <c r="BM112" s="16">
        <v>0</v>
      </c>
      <c r="BN112" s="19">
        <v>0</v>
      </c>
      <c r="BO112" s="19">
        <v>0</v>
      </c>
      <c r="BP112" s="19">
        <v>0</v>
      </c>
      <c r="BQ112" s="19">
        <v>0</v>
      </c>
      <c r="BR112" s="16">
        <v>0</v>
      </c>
      <c r="BS112" s="19">
        <v>1</v>
      </c>
      <c r="BT112" s="19">
        <v>0</v>
      </c>
      <c r="BU112" s="19">
        <v>0</v>
      </c>
      <c r="BV112" s="16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6">
        <v>0</v>
      </c>
      <c r="CC112" s="19">
        <v>0</v>
      </c>
      <c r="CD112" s="19">
        <v>0</v>
      </c>
      <c r="CE112" s="19">
        <v>0</v>
      </c>
      <c r="CF112" s="19">
        <v>0</v>
      </c>
      <c r="CG112" s="19">
        <v>0</v>
      </c>
      <c r="CH112" s="16">
        <v>0</v>
      </c>
      <c r="CI112" s="19">
        <v>0</v>
      </c>
      <c r="CJ112" s="19">
        <v>0</v>
      </c>
      <c r="CK112" s="19">
        <v>1</v>
      </c>
      <c r="CL112" s="16">
        <v>0</v>
      </c>
      <c r="CM112" s="16">
        <v>0</v>
      </c>
      <c r="CN112" s="19">
        <v>0</v>
      </c>
      <c r="CO112" s="16">
        <v>0</v>
      </c>
      <c r="CP112" s="19">
        <v>1</v>
      </c>
      <c r="CQ112" s="19">
        <v>0</v>
      </c>
      <c r="CR112" s="19">
        <v>0</v>
      </c>
      <c r="CS112" s="19">
        <v>0</v>
      </c>
      <c r="CT112" s="19">
        <v>0</v>
      </c>
      <c r="CU112" s="19">
        <v>0</v>
      </c>
      <c r="CV112" s="19">
        <v>0</v>
      </c>
      <c r="CW112" s="17">
        <v>0</v>
      </c>
      <c r="CX112" s="17">
        <v>0</v>
      </c>
      <c r="CY112" s="19">
        <v>0</v>
      </c>
      <c r="CZ112" s="19">
        <v>0</v>
      </c>
      <c r="DA112" s="19">
        <v>0</v>
      </c>
      <c r="DB112" s="19">
        <v>0</v>
      </c>
      <c r="DC112" s="16">
        <v>0</v>
      </c>
    </row>
    <row r="113" spans="1:107" x14ac:dyDescent="0.25">
      <c r="A113" s="14" t="s">
        <v>206</v>
      </c>
      <c r="B113" s="14" t="s">
        <v>91</v>
      </c>
      <c r="C113" s="25">
        <v>25</v>
      </c>
      <c r="D113" s="6">
        <v>25</v>
      </c>
      <c r="E113" s="14" t="s">
        <v>181</v>
      </c>
      <c r="F113" s="14">
        <v>2008</v>
      </c>
      <c r="G113" s="21" t="s">
        <v>182</v>
      </c>
      <c r="H113" s="6">
        <v>4</v>
      </c>
      <c r="I113" s="6">
        <v>567</v>
      </c>
      <c r="J113" s="33">
        <v>40000</v>
      </c>
      <c r="K113" s="13">
        <v>15</v>
      </c>
      <c r="L113" s="13">
        <v>15</v>
      </c>
      <c r="M113" s="13">
        <v>0</v>
      </c>
      <c r="N113" s="13">
        <v>1</v>
      </c>
      <c r="O113" s="13">
        <v>1</v>
      </c>
      <c r="P113" s="6">
        <v>0</v>
      </c>
      <c r="Q113" s="13">
        <v>360</v>
      </c>
      <c r="R113" s="14">
        <v>470</v>
      </c>
      <c r="S113">
        <v>2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 s="19">
        <v>0</v>
      </c>
      <c r="AI113" s="19">
        <v>0</v>
      </c>
      <c r="AJ113" s="19">
        <v>0</v>
      </c>
      <c r="AK113" s="19">
        <v>0</v>
      </c>
      <c r="AL113" s="15">
        <v>0</v>
      </c>
      <c r="AM113" s="19">
        <v>0</v>
      </c>
      <c r="AN113" s="15">
        <v>0</v>
      </c>
      <c r="AO113" s="19">
        <v>0</v>
      </c>
      <c r="AP113" s="16">
        <v>0</v>
      </c>
      <c r="AQ113" s="19">
        <v>0</v>
      </c>
      <c r="AR113" s="15">
        <v>0</v>
      </c>
      <c r="AS113" s="19">
        <v>0</v>
      </c>
      <c r="AT113" s="19">
        <v>0</v>
      </c>
      <c r="AU113" s="19">
        <v>0</v>
      </c>
      <c r="AV113" s="15">
        <v>0</v>
      </c>
      <c r="AW113" s="19">
        <v>0</v>
      </c>
      <c r="AX113" s="19">
        <v>0</v>
      </c>
      <c r="AY113" s="15">
        <v>0</v>
      </c>
      <c r="AZ113" s="15">
        <v>0</v>
      </c>
      <c r="BA113" s="15">
        <v>0</v>
      </c>
      <c r="BB113" s="19">
        <v>0</v>
      </c>
      <c r="BC113" s="15">
        <v>0</v>
      </c>
      <c r="BD113" s="19">
        <v>0</v>
      </c>
      <c r="BE113" s="19">
        <v>0</v>
      </c>
      <c r="BF113" s="19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9">
        <v>0</v>
      </c>
      <c r="BM113" s="16">
        <v>0</v>
      </c>
      <c r="BN113" s="19">
        <v>0</v>
      </c>
      <c r="BO113" s="19">
        <v>1</v>
      </c>
      <c r="BP113" s="19">
        <v>0</v>
      </c>
      <c r="BQ113" s="19">
        <v>0</v>
      </c>
      <c r="BR113" s="16">
        <v>0</v>
      </c>
      <c r="BS113" s="19">
        <v>0</v>
      </c>
      <c r="BT113" s="19">
        <v>0</v>
      </c>
      <c r="BU113" s="19">
        <v>0</v>
      </c>
      <c r="BV113" s="16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6">
        <v>0</v>
      </c>
      <c r="CC113" s="19">
        <v>0</v>
      </c>
      <c r="CD113" s="19">
        <v>0</v>
      </c>
      <c r="CE113" s="19">
        <v>0</v>
      </c>
      <c r="CF113" s="19">
        <v>0</v>
      </c>
      <c r="CG113" s="19">
        <v>0</v>
      </c>
      <c r="CH113" s="16">
        <v>0</v>
      </c>
      <c r="CI113" s="19">
        <v>0</v>
      </c>
      <c r="CJ113" s="19">
        <v>0</v>
      </c>
      <c r="CK113" s="19">
        <v>1</v>
      </c>
      <c r="CL113" s="16">
        <v>0</v>
      </c>
      <c r="CM113" s="16">
        <v>0</v>
      </c>
      <c r="CN113" s="19">
        <v>0</v>
      </c>
      <c r="CO113" s="16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  <c r="CU113" s="19">
        <v>0</v>
      </c>
      <c r="CV113" s="19">
        <v>0</v>
      </c>
      <c r="CW113" s="17">
        <v>0</v>
      </c>
      <c r="CX113" s="17">
        <v>0</v>
      </c>
      <c r="CY113" s="19">
        <v>0</v>
      </c>
      <c r="CZ113" s="19">
        <v>0</v>
      </c>
      <c r="DA113" s="19">
        <v>0</v>
      </c>
      <c r="DB113" s="19">
        <v>0</v>
      </c>
      <c r="DC113" s="16">
        <v>0</v>
      </c>
    </row>
    <row r="114" spans="1:107" x14ac:dyDescent="0.25">
      <c r="A114" s="14" t="s">
        <v>207</v>
      </c>
      <c r="B114" s="14" t="s">
        <v>94</v>
      </c>
      <c r="C114" s="25">
        <v>500</v>
      </c>
      <c r="D114" s="6">
        <v>405</v>
      </c>
      <c r="E114" s="14" t="s">
        <v>181</v>
      </c>
      <c r="F114" s="14">
        <v>2008</v>
      </c>
      <c r="G114" s="21" t="s">
        <v>182</v>
      </c>
      <c r="H114" s="6">
        <v>3</v>
      </c>
      <c r="I114" s="6">
        <v>561</v>
      </c>
      <c r="J114" s="33">
        <v>40000</v>
      </c>
      <c r="K114" s="13">
        <v>16</v>
      </c>
      <c r="L114" s="13">
        <v>10</v>
      </c>
      <c r="M114" s="13">
        <v>0</v>
      </c>
      <c r="N114" s="13">
        <v>1</v>
      </c>
      <c r="O114" s="13">
        <v>1</v>
      </c>
      <c r="P114" s="6">
        <v>1</v>
      </c>
      <c r="Q114" s="13">
        <v>510</v>
      </c>
      <c r="R114" s="14">
        <v>150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1</v>
      </c>
      <c r="AH114" s="19">
        <v>0</v>
      </c>
      <c r="AI114" s="19">
        <v>1</v>
      </c>
      <c r="AJ114" s="19">
        <v>0</v>
      </c>
      <c r="AK114" s="19">
        <v>0</v>
      </c>
      <c r="AL114" s="15">
        <v>0</v>
      </c>
      <c r="AM114" s="19">
        <v>0</v>
      </c>
      <c r="AN114" s="15">
        <v>0</v>
      </c>
      <c r="AO114" s="19">
        <v>0</v>
      </c>
      <c r="AP114" s="16">
        <v>0</v>
      </c>
      <c r="AQ114" s="19">
        <v>0</v>
      </c>
      <c r="AR114" s="15">
        <v>0</v>
      </c>
      <c r="AS114" s="19">
        <v>0</v>
      </c>
      <c r="AT114" s="19">
        <v>0</v>
      </c>
      <c r="AU114" s="19">
        <v>0</v>
      </c>
      <c r="AV114" s="15">
        <v>0</v>
      </c>
      <c r="AW114" s="19">
        <v>0</v>
      </c>
      <c r="AX114" s="19">
        <v>0</v>
      </c>
      <c r="AY114" s="15">
        <v>0</v>
      </c>
      <c r="AZ114" s="15">
        <v>0</v>
      </c>
      <c r="BA114" s="15">
        <v>0</v>
      </c>
      <c r="BB114" s="19">
        <v>0</v>
      </c>
      <c r="BC114" s="15">
        <v>0</v>
      </c>
      <c r="BD114" s="19">
        <v>0</v>
      </c>
      <c r="BE114" s="19">
        <v>0</v>
      </c>
      <c r="BF114" s="19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9">
        <v>0</v>
      </c>
      <c r="BM114" s="16">
        <v>0</v>
      </c>
      <c r="BN114" s="19">
        <v>0</v>
      </c>
      <c r="BO114" s="19">
        <v>0</v>
      </c>
      <c r="BP114" s="19">
        <v>0</v>
      </c>
      <c r="BQ114" s="19">
        <v>0</v>
      </c>
      <c r="BR114" s="16">
        <v>0</v>
      </c>
      <c r="BS114" s="19">
        <v>0</v>
      </c>
      <c r="BT114" s="19">
        <v>0</v>
      </c>
      <c r="BU114" s="19">
        <v>0</v>
      </c>
      <c r="BV114" s="16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6">
        <v>0</v>
      </c>
      <c r="CC114" s="19">
        <v>0</v>
      </c>
      <c r="CD114" s="19">
        <v>0</v>
      </c>
      <c r="CE114" s="19">
        <v>0</v>
      </c>
      <c r="CF114" s="19">
        <v>0</v>
      </c>
      <c r="CG114" s="19">
        <v>0</v>
      </c>
      <c r="CH114" s="16">
        <v>0</v>
      </c>
      <c r="CI114" s="19">
        <v>0</v>
      </c>
      <c r="CJ114" s="19">
        <v>0</v>
      </c>
      <c r="CK114" s="19">
        <v>0</v>
      </c>
      <c r="CL114" s="16">
        <v>0</v>
      </c>
      <c r="CM114" s="16">
        <v>0</v>
      </c>
      <c r="CN114" s="19">
        <v>0</v>
      </c>
      <c r="CO114" s="16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  <c r="CU114" s="19">
        <v>0</v>
      </c>
      <c r="CV114" s="19">
        <v>0</v>
      </c>
      <c r="CW114" s="17">
        <v>0</v>
      </c>
      <c r="CX114" s="17">
        <v>0</v>
      </c>
      <c r="CY114" s="19">
        <v>0</v>
      </c>
      <c r="CZ114" s="19">
        <v>0</v>
      </c>
      <c r="DA114" s="19">
        <v>0</v>
      </c>
      <c r="DB114" s="19">
        <v>0</v>
      </c>
      <c r="DC114" s="16">
        <v>0</v>
      </c>
    </row>
    <row r="115" spans="1:107" x14ac:dyDescent="0.25">
      <c r="A115" s="14" t="s">
        <v>208</v>
      </c>
      <c r="B115" s="14" t="s">
        <v>99</v>
      </c>
      <c r="C115" s="25">
        <v>1000</v>
      </c>
      <c r="D115" s="6">
        <v>975</v>
      </c>
      <c r="E115" s="14" t="s">
        <v>181</v>
      </c>
      <c r="F115" s="14">
        <v>2008</v>
      </c>
      <c r="G115" s="21" t="s">
        <v>182</v>
      </c>
      <c r="H115" s="6">
        <v>2</v>
      </c>
      <c r="I115" s="6">
        <v>569</v>
      </c>
      <c r="J115" s="33">
        <v>40000</v>
      </c>
      <c r="K115" s="13">
        <v>10.5</v>
      </c>
      <c r="L115" s="13">
        <v>16.5</v>
      </c>
      <c r="M115" s="13">
        <v>1</v>
      </c>
      <c r="N115" s="13">
        <v>0</v>
      </c>
      <c r="O115" s="13">
        <v>1</v>
      </c>
      <c r="P115" s="6">
        <v>0</v>
      </c>
      <c r="Q115" s="13">
        <v>720</v>
      </c>
      <c r="R115" s="14">
        <v>570</v>
      </c>
      <c r="S115">
        <v>5</v>
      </c>
      <c r="T115">
        <v>2</v>
      </c>
      <c r="U115">
        <v>3</v>
      </c>
      <c r="V115">
        <v>0</v>
      </c>
      <c r="W115">
        <v>0</v>
      </c>
      <c r="X115">
        <v>2</v>
      </c>
      <c r="Y115">
        <v>1</v>
      </c>
      <c r="Z115">
        <v>0</v>
      </c>
      <c r="AA115">
        <v>2</v>
      </c>
      <c r="AB115">
        <v>0</v>
      </c>
      <c r="AC115">
        <v>3</v>
      </c>
      <c r="AD115">
        <v>1</v>
      </c>
      <c r="AE115">
        <v>1</v>
      </c>
      <c r="AF115">
        <v>0</v>
      </c>
      <c r="AG115">
        <v>1</v>
      </c>
      <c r="AH115" s="19">
        <v>0</v>
      </c>
      <c r="AI115" s="19">
        <v>0</v>
      </c>
      <c r="AJ115" s="19">
        <v>0</v>
      </c>
      <c r="AK115" s="19">
        <v>0</v>
      </c>
      <c r="AL115" s="15">
        <v>0</v>
      </c>
      <c r="AM115" s="19">
        <v>0</v>
      </c>
      <c r="AN115" s="15">
        <v>0</v>
      </c>
      <c r="AO115" s="19">
        <v>0</v>
      </c>
      <c r="AP115" s="16">
        <v>0</v>
      </c>
      <c r="AQ115" s="19">
        <v>0</v>
      </c>
      <c r="AR115" s="15">
        <v>0</v>
      </c>
      <c r="AS115" s="19">
        <v>0</v>
      </c>
      <c r="AT115" s="19">
        <v>0</v>
      </c>
      <c r="AU115" s="19">
        <v>0</v>
      </c>
      <c r="AV115" s="15">
        <v>0</v>
      </c>
      <c r="AW115" s="19">
        <v>0</v>
      </c>
      <c r="AX115" s="19">
        <v>0</v>
      </c>
      <c r="AY115" s="15">
        <v>0</v>
      </c>
      <c r="AZ115" s="15">
        <v>0</v>
      </c>
      <c r="BA115" s="15">
        <v>0</v>
      </c>
      <c r="BB115" s="19">
        <v>0</v>
      </c>
      <c r="BC115" s="15">
        <v>0</v>
      </c>
      <c r="BD115" s="19">
        <v>0</v>
      </c>
      <c r="BE115" s="19">
        <v>1</v>
      </c>
      <c r="BF115" s="19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9">
        <v>0</v>
      </c>
      <c r="BM115" s="16">
        <v>0</v>
      </c>
      <c r="BN115" s="19">
        <v>0</v>
      </c>
      <c r="BO115" s="19">
        <v>1</v>
      </c>
      <c r="BP115" s="19">
        <v>0</v>
      </c>
      <c r="BQ115" s="19">
        <v>0</v>
      </c>
      <c r="BR115" s="16">
        <v>0</v>
      </c>
      <c r="BS115" s="19">
        <v>0</v>
      </c>
      <c r="BT115" s="19">
        <v>0</v>
      </c>
      <c r="BU115" s="19">
        <v>0</v>
      </c>
      <c r="BV115" s="16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6">
        <v>0</v>
      </c>
      <c r="CC115" s="19">
        <v>1</v>
      </c>
      <c r="CD115" s="19">
        <v>0</v>
      </c>
      <c r="CE115" s="19">
        <v>0</v>
      </c>
      <c r="CF115" s="19">
        <v>0</v>
      </c>
      <c r="CG115" s="19">
        <v>0</v>
      </c>
      <c r="CH115" s="16">
        <v>0</v>
      </c>
      <c r="CI115" s="19">
        <v>0</v>
      </c>
      <c r="CJ115" s="19">
        <v>0</v>
      </c>
      <c r="CK115" s="19">
        <v>0</v>
      </c>
      <c r="CL115" s="16">
        <v>0</v>
      </c>
      <c r="CM115" s="16">
        <v>0</v>
      </c>
      <c r="CN115" s="19">
        <v>0</v>
      </c>
      <c r="CO115" s="16">
        <v>0</v>
      </c>
      <c r="CP115" s="19">
        <v>0</v>
      </c>
      <c r="CQ115" s="19">
        <v>1</v>
      </c>
      <c r="CR115" s="19">
        <v>0</v>
      </c>
      <c r="CS115" s="19">
        <v>0</v>
      </c>
      <c r="CT115" s="19">
        <v>0</v>
      </c>
      <c r="CU115" s="19">
        <v>1</v>
      </c>
      <c r="CV115" s="19">
        <v>0</v>
      </c>
      <c r="CW115" s="17">
        <v>0</v>
      </c>
      <c r="CX115" s="17">
        <v>0</v>
      </c>
      <c r="CY115" s="19">
        <v>0</v>
      </c>
      <c r="CZ115" s="19">
        <v>0</v>
      </c>
      <c r="DA115" s="19">
        <v>0</v>
      </c>
      <c r="DB115" s="19">
        <v>0</v>
      </c>
      <c r="DC115" s="16">
        <v>0</v>
      </c>
    </row>
    <row r="116" spans="1:107" x14ac:dyDescent="0.25">
      <c r="A116" s="14" t="s">
        <v>209</v>
      </c>
      <c r="B116" s="14" t="s">
        <v>91</v>
      </c>
      <c r="C116" s="25">
        <v>25</v>
      </c>
      <c r="D116" s="6">
        <v>25</v>
      </c>
      <c r="E116" s="14" t="s">
        <v>181</v>
      </c>
      <c r="F116" s="14">
        <v>2008</v>
      </c>
      <c r="G116" s="21" t="s">
        <v>182</v>
      </c>
      <c r="H116" s="6">
        <v>4</v>
      </c>
      <c r="I116" s="6">
        <v>587</v>
      </c>
      <c r="J116" s="33">
        <v>40000</v>
      </c>
      <c r="K116" s="13">
        <v>32.5</v>
      </c>
      <c r="L116" s="13">
        <v>3.1</v>
      </c>
      <c r="M116" s="13">
        <v>0</v>
      </c>
      <c r="N116" s="13">
        <v>1</v>
      </c>
      <c r="O116" s="13">
        <v>1</v>
      </c>
      <c r="P116" s="6">
        <v>0</v>
      </c>
      <c r="Q116" s="13">
        <v>180</v>
      </c>
      <c r="R116" s="14">
        <v>390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 s="19">
        <v>0</v>
      </c>
      <c r="AI116" s="19">
        <v>0</v>
      </c>
      <c r="AJ116" s="19">
        <v>0</v>
      </c>
      <c r="AK116" s="19">
        <v>0</v>
      </c>
      <c r="AL116" s="15">
        <v>0</v>
      </c>
      <c r="AM116" s="19">
        <v>0</v>
      </c>
      <c r="AN116" s="15">
        <v>0</v>
      </c>
      <c r="AO116" s="19">
        <v>0</v>
      </c>
      <c r="AP116" s="16">
        <v>0</v>
      </c>
      <c r="AQ116" s="19">
        <v>0</v>
      </c>
      <c r="AR116" s="15">
        <v>0</v>
      </c>
      <c r="AS116" s="19">
        <v>0</v>
      </c>
      <c r="AT116" s="19">
        <v>0</v>
      </c>
      <c r="AU116" s="19">
        <v>0</v>
      </c>
      <c r="AV116" s="15">
        <v>0</v>
      </c>
      <c r="AW116" s="19">
        <v>0</v>
      </c>
      <c r="AX116" s="19">
        <v>0</v>
      </c>
      <c r="AY116" s="15">
        <v>0</v>
      </c>
      <c r="AZ116" s="15">
        <v>0</v>
      </c>
      <c r="BA116" s="15">
        <v>0</v>
      </c>
      <c r="BB116" s="19">
        <v>0</v>
      </c>
      <c r="BC116" s="15">
        <v>0</v>
      </c>
      <c r="BD116" s="19">
        <v>0</v>
      </c>
      <c r="BE116" s="19">
        <v>0</v>
      </c>
      <c r="BF116" s="19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9">
        <v>0</v>
      </c>
      <c r="BM116" s="16">
        <v>0</v>
      </c>
      <c r="BN116" s="19">
        <v>0</v>
      </c>
      <c r="BO116" s="19">
        <v>1</v>
      </c>
      <c r="BP116" s="19">
        <v>0</v>
      </c>
      <c r="BQ116" s="19">
        <v>0</v>
      </c>
      <c r="BR116" s="16">
        <v>0</v>
      </c>
      <c r="BS116" s="19">
        <v>0</v>
      </c>
      <c r="BT116" s="19">
        <v>0</v>
      </c>
      <c r="BU116" s="19">
        <v>0</v>
      </c>
      <c r="BV116" s="16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6">
        <v>0</v>
      </c>
      <c r="CC116" s="19">
        <v>0</v>
      </c>
      <c r="CD116" s="19">
        <v>0</v>
      </c>
      <c r="CE116" s="19">
        <v>0</v>
      </c>
      <c r="CF116" s="19">
        <v>0</v>
      </c>
      <c r="CG116" s="19">
        <v>0</v>
      </c>
      <c r="CH116" s="16">
        <v>0</v>
      </c>
      <c r="CI116" s="19">
        <v>0</v>
      </c>
      <c r="CJ116" s="19">
        <v>0</v>
      </c>
      <c r="CK116" s="19">
        <v>0</v>
      </c>
      <c r="CL116" s="16">
        <v>0</v>
      </c>
      <c r="CM116" s="16">
        <v>0</v>
      </c>
      <c r="CN116" s="19">
        <v>0</v>
      </c>
      <c r="CO116" s="16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  <c r="CU116" s="19">
        <v>0</v>
      </c>
      <c r="CV116" s="19">
        <v>0</v>
      </c>
      <c r="CW116" s="17">
        <v>0</v>
      </c>
      <c r="CX116" s="17">
        <v>0</v>
      </c>
      <c r="CY116" s="19">
        <v>0</v>
      </c>
      <c r="CZ116" s="19">
        <v>0</v>
      </c>
      <c r="DA116" s="19">
        <v>0</v>
      </c>
      <c r="DB116" s="19">
        <v>0</v>
      </c>
      <c r="DC116" s="16">
        <v>0</v>
      </c>
    </row>
    <row r="117" spans="1:107" x14ac:dyDescent="0.25">
      <c r="A117" s="14" t="s">
        <v>210</v>
      </c>
      <c r="B117" s="14" t="s">
        <v>94</v>
      </c>
      <c r="C117" s="25">
        <v>500</v>
      </c>
      <c r="D117" s="6">
        <v>550</v>
      </c>
      <c r="E117" s="14" t="s">
        <v>181</v>
      </c>
      <c r="F117" s="14">
        <v>2008</v>
      </c>
      <c r="G117" s="21" t="s">
        <v>182</v>
      </c>
      <c r="H117" s="6">
        <v>2</v>
      </c>
      <c r="I117" s="6">
        <v>599</v>
      </c>
      <c r="J117" s="33">
        <v>40000</v>
      </c>
      <c r="K117" s="13">
        <v>32.5</v>
      </c>
      <c r="L117" s="13">
        <v>4.6999999999999993</v>
      </c>
      <c r="M117" s="13">
        <v>0</v>
      </c>
      <c r="N117" s="13">
        <v>1</v>
      </c>
      <c r="O117" s="13">
        <v>1</v>
      </c>
      <c r="P117" s="6">
        <v>1</v>
      </c>
      <c r="Q117" s="13">
        <v>100</v>
      </c>
      <c r="R117" s="14">
        <v>1000</v>
      </c>
      <c r="S117">
        <v>4</v>
      </c>
      <c r="T117">
        <v>0</v>
      </c>
      <c r="U117">
        <v>4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3</v>
      </c>
      <c r="AD117">
        <v>1</v>
      </c>
      <c r="AE117">
        <v>0</v>
      </c>
      <c r="AF117">
        <v>0</v>
      </c>
      <c r="AG117">
        <v>0</v>
      </c>
      <c r="AH117" s="19">
        <v>0</v>
      </c>
      <c r="AI117" s="19">
        <v>0</v>
      </c>
      <c r="AJ117" s="19">
        <v>0</v>
      </c>
      <c r="AK117" s="19">
        <v>1</v>
      </c>
      <c r="AL117" s="15">
        <v>0</v>
      </c>
      <c r="AM117" s="19">
        <v>0</v>
      </c>
      <c r="AN117" s="15">
        <v>0</v>
      </c>
      <c r="AO117" s="19">
        <v>0</v>
      </c>
      <c r="AP117" s="16">
        <v>0</v>
      </c>
      <c r="AQ117" s="19">
        <v>1</v>
      </c>
      <c r="AR117" s="15">
        <v>0</v>
      </c>
      <c r="AS117" s="19">
        <v>0</v>
      </c>
      <c r="AT117" s="19">
        <v>0</v>
      </c>
      <c r="AU117" s="19">
        <v>0</v>
      </c>
      <c r="AV117" s="15">
        <v>0</v>
      </c>
      <c r="AW117" s="19">
        <v>0</v>
      </c>
      <c r="AX117" s="19">
        <v>0</v>
      </c>
      <c r="AY117" s="15">
        <v>0</v>
      </c>
      <c r="AZ117" s="15">
        <v>0</v>
      </c>
      <c r="BA117" s="15">
        <v>0</v>
      </c>
      <c r="BB117" s="19">
        <v>0</v>
      </c>
      <c r="BC117" s="15">
        <v>0</v>
      </c>
      <c r="BD117" s="19">
        <v>0</v>
      </c>
      <c r="BE117" s="19">
        <v>0</v>
      </c>
      <c r="BF117" s="19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9">
        <v>0</v>
      </c>
      <c r="BM117" s="16">
        <v>0</v>
      </c>
      <c r="BN117" s="19">
        <v>0</v>
      </c>
      <c r="BO117" s="19">
        <v>0</v>
      </c>
      <c r="BP117" s="19">
        <v>0</v>
      </c>
      <c r="BQ117" s="19">
        <v>0</v>
      </c>
      <c r="BR117" s="16">
        <v>0</v>
      </c>
      <c r="BS117" s="19">
        <v>1</v>
      </c>
      <c r="BT117" s="19">
        <v>0</v>
      </c>
      <c r="BU117" s="19">
        <v>0</v>
      </c>
      <c r="BV117" s="16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6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6">
        <v>0</v>
      </c>
      <c r="CI117" s="19">
        <v>0</v>
      </c>
      <c r="CJ117" s="19">
        <v>0</v>
      </c>
      <c r="CK117" s="19">
        <v>0</v>
      </c>
      <c r="CL117" s="16">
        <v>0</v>
      </c>
      <c r="CM117" s="16">
        <v>0</v>
      </c>
      <c r="CN117" s="19">
        <v>1</v>
      </c>
      <c r="CO117" s="16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  <c r="CW117" s="17">
        <v>0</v>
      </c>
      <c r="CX117" s="17">
        <v>0</v>
      </c>
      <c r="CY117" s="19">
        <v>0</v>
      </c>
      <c r="CZ117" s="19">
        <v>0</v>
      </c>
      <c r="DA117" s="19">
        <v>0</v>
      </c>
      <c r="DB117" s="19">
        <v>0</v>
      </c>
      <c r="DC117" s="16">
        <v>0</v>
      </c>
    </row>
    <row r="118" spans="1:107" x14ac:dyDescent="0.25">
      <c r="A118" s="14" t="s">
        <v>211</v>
      </c>
      <c r="B118" s="14" t="s">
        <v>99</v>
      </c>
      <c r="C118" s="25">
        <v>1000</v>
      </c>
      <c r="D118" s="6">
        <v>1000</v>
      </c>
      <c r="E118" s="14" t="s">
        <v>181</v>
      </c>
      <c r="F118" s="14">
        <v>2008</v>
      </c>
      <c r="G118" s="21" t="s">
        <v>182</v>
      </c>
      <c r="H118" s="6">
        <v>2</v>
      </c>
      <c r="I118" s="6">
        <v>605</v>
      </c>
      <c r="J118" s="33">
        <v>40000</v>
      </c>
      <c r="K118" s="13">
        <v>40</v>
      </c>
      <c r="L118" s="13">
        <v>7.6999999999999993</v>
      </c>
      <c r="M118" s="13">
        <v>0</v>
      </c>
      <c r="N118" s="13">
        <v>1</v>
      </c>
      <c r="O118" s="13">
        <v>1</v>
      </c>
      <c r="P118" s="6">
        <v>0</v>
      </c>
      <c r="Q118" s="13">
        <v>350</v>
      </c>
      <c r="R118" s="14">
        <v>900</v>
      </c>
      <c r="S118">
        <v>6</v>
      </c>
      <c r="T118">
        <v>0</v>
      </c>
      <c r="U118">
        <v>6</v>
      </c>
      <c r="V118">
        <v>0</v>
      </c>
      <c r="W118">
        <v>0</v>
      </c>
      <c r="X118">
        <v>1</v>
      </c>
      <c r="Y118">
        <v>2</v>
      </c>
      <c r="Z118">
        <v>0</v>
      </c>
      <c r="AA118">
        <v>3</v>
      </c>
      <c r="AB118">
        <v>0</v>
      </c>
      <c r="AC118">
        <v>6</v>
      </c>
      <c r="AD118">
        <v>0</v>
      </c>
      <c r="AE118">
        <v>0</v>
      </c>
      <c r="AF118">
        <v>0</v>
      </c>
      <c r="AG118">
        <v>0</v>
      </c>
      <c r="AH118" s="19">
        <v>0</v>
      </c>
      <c r="AI118" s="19">
        <v>0</v>
      </c>
      <c r="AJ118" s="19">
        <v>0</v>
      </c>
      <c r="AK118" s="19">
        <v>0</v>
      </c>
      <c r="AL118" s="15">
        <v>0</v>
      </c>
      <c r="AM118" s="19">
        <v>1</v>
      </c>
      <c r="AN118" s="15">
        <v>0</v>
      </c>
      <c r="AO118" s="19">
        <v>0</v>
      </c>
      <c r="AP118" s="16">
        <v>0</v>
      </c>
      <c r="AQ118" s="19">
        <v>1</v>
      </c>
      <c r="AR118" s="15">
        <v>0</v>
      </c>
      <c r="AS118" s="19">
        <v>0</v>
      </c>
      <c r="AT118" s="19">
        <v>0</v>
      </c>
      <c r="AU118" s="19">
        <v>0</v>
      </c>
      <c r="AV118" s="15">
        <v>0</v>
      </c>
      <c r="AW118" s="19">
        <v>0</v>
      </c>
      <c r="AX118" s="19">
        <v>0</v>
      </c>
      <c r="AY118" s="15">
        <v>0</v>
      </c>
      <c r="AZ118" s="15">
        <v>0</v>
      </c>
      <c r="BA118" s="15">
        <v>0</v>
      </c>
      <c r="BB118" s="19">
        <v>0</v>
      </c>
      <c r="BC118" s="15">
        <v>0</v>
      </c>
      <c r="BD118" s="19">
        <v>0</v>
      </c>
      <c r="BE118" s="19">
        <v>0</v>
      </c>
      <c r="BF118" s="19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9">
        <v>0</v>
      </c>
      <c r="BM118" s="16">
        <v>0</v>
      </c>
      <c r="BN118" s="19">
        <v>0</v>
      </c>
      <c r="BO118" s="19">
        <v>1</v>
      </c>
      <c r="BP118" s="19">
        <v>0</v>
      </c>
      <c r="BQ118" s="19">
        <v>0</v>
      </c>
      <c r="BR118" s="16">
        <v>0</v>
      </c>
      <c r="BS118" s="19">
        <v>0</v>
      </c>
      <c r="BT118" s="19">
        <v>0</v>
      </c>
      <c r="BU118" s="19">
        <v>0</v>
      </c>
      <c r="BV118" s="16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6">
        <v>0</v>
      </c>
      <c r="CC118" s="19">
        <v>0</v>
      </c>
      <c r="CD118" s="19">
        <v>0</v>
      </c>
      <c r="CE118" s="19">
        <v>0</v>
      </c>
      <c r="CF118" s="19">
        <v>0</v>
      </c>
      <c r="CG118" s="19">
        <v>0</v>
      </c>
      <c r="CH118" s="16">
        <v>0</v>
      </c>
      <c r="CI118" s="19">
        <v>0</v>
      </c>
      <c r="CJ118" s="19">
        <v>0</v>
      </c>
      <c r="CK118" s="19">
        <v>0</v>
      </c>
      <c r="CL118" s="16">
        <v>0</v>
      </c>
      <c r="CM118" s="16">
        <v>0</v>
      </c>
      <c r="CN118" s="19">
        <v>1</v>
      </c>
      <c r="CO118" s="16">
        <v>0</v>
      </c>
      <c r="CP118" s="19">
        <v>1</v>
      </c>
      <c r="CQ118" s="19">
        <v>0</v>
      </c>
      <c r="CR118" s="19">
        <v>0</v>
      </c>
      <c r="CS118" s="19">
        <v>0</v>
      </c>
      <c r="CT118" s="19">
        <v>1</v>
      </c>
      <c r="CU118" s="19">
        <v>0</v>
      </c>
      <c r="CV118" s="19">
        <v>0</v>
      </c>
      <c r="CW118" s="17">
        <v>0</v>
      </c>
      <c r="CX118" s="17">
        <v>0</v>
      </c>
      <c r="CY118" s="19">
        <v>0</v>
      </c>
      <c r="CZ118" s="19">
        <v>0</v>
      </c>
      <c r="DA118" s="19">
        <v>0</v>
      </c>
      <c r="DB118" s="19">
        <v>0</v>
      </c>
      <c r="DC118" s="16">
        <v>0</v>
      </c>
    </row>
    <row r="119" spans="1:107" x14ac:dyDescent="0.25">
      <c r="A119" s="14" t="s">
        <v>212</v>
      </c>
      <c r="B119" s="14" t="s">
        <v>91</v>
      </c>
      <c r="C119" s="25">
        <v>25</v>
      </c>
      <c r="D119" s="6">
        <v>25</v>
      </c>
      <c r="E119" s="14" t="s">
        <v>181</v>
      </c>
      <c r="F119" s="14">
        <v>2008</v>
      </c>
      <c r="G119" s="21" t="s">
        <v>182</v>
      </c>
      <c r="H119" s="6">
        <v>4</v>
      </c>
      <c r="I119" s="6">
        <v>602</v>
      </c>
      <c r="J119" s="33">
        <v>40000</v>
      </c>
      <c r="K119" s="13">
        <v>21</v>
      </c>
      <c r="L119" s="13">
        <v>4</v>
      </c>
      <c r="M119" s="13">
        <v>0</v>
      </c>
      <c r="N119" s="13">
        <v>1</v>
      </c>
      <c r="O119" s="13">
        <v>1</v>
      </c>
      <c r="P119" s="6">
        <v>0</v>
      </c>
      <c r="Q119" s="13">
        <v>300</v>
      </c>
      <c r="R119" s="14">
        <v>700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 s="19">
        <v>0</v>
      </c>
      <c r="AI119" s="19">
        <v>0</v>
      </c>
      <c r="AJ119" s="19">
        <v>0</v>
      </c>
      <c r="AK119" s="19">
        <v>0</v>
      </c>
      <c r="AL119" s="15">
        <v>0</v>
      </c>
      <c r="AM119" s="19">
        <v>0</v>
      </c>
      <c r="AN119" s="15">
        <v>0</v>
      </c>
      <c r="AO119" s="19">
        <v>0</v>
      </c>
      <c r="AP119" s="16">
        <v>0</v>
      </c>
      <c r="AQ119" s="19">
        <v>0</v>
      </c>
      <c r="AR119" s="15">
        <v>0</v>
      </c>
      <c r="AS119" s="19">
        <v>0</v>
      </c>
      <c r="AT119" s="19">
        <v>0</v>
      </c>
      <c r="AU119" s="19">
        <v>0</v>
      </c>
      <c r="AV119" s="15">
        <v>0</v>
      </c>
      <c r="AW119" s="19">
        <v>0</v>
      </c>
      <c r="AX119" s="19">
        <v>0</v>
      </c>
      <c r="AY119" s="15">
        <v>0</v>
      </c>
      <c r="AZ119" s="15">
        <v>0</v>
      </c>
      <c r="BA119" s="15">
        <v>0</v>
      </c>
      <c r="BB119" s="19">
        <v>0</v>
      </c>
      <c r="BC119" s="15">
        <v>0</v>
      </c>
      <c r="BD119" s="19">
        <v>0</v>
      </c>
      <c r="BE119" s="19">
        <v>0</v>
      </c>
      <c r="BF119" s="19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9">
        <v>0</v>
      </c>
      <c r="BM119" s="16">
        <v>0</v>
      </c>
      <c r="BN119" s="19">
        <v>0</v>
      </c>
      <c r="BO119" s="19">
        <v>0</v>
      </c>
      <c r="BP119" s="19">
        <v>0</v>
      </c>
      <c r="BQ119" s="19">
        <v>0</v>
      </c>
      <c r="BR119" s="16">
        <v>0</v>
      </c>
      <c r="BS119" s="19">
        <v>0</v>
      </c>
      <c r="BT119" s="19">
        <v>0</v>
      </c>
      <c r="BU119" s="19">
        <v>0</v>
      </c>
      <c r="BV119" s="16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6">
        <v>0</v>
      </c>
      <c r="CC119" s="19">
        <v>0</v>
      </c>
      <c r="CD119" s="19">
        <v>0</v>
      </c>
      <c r="CE119" s="19">
        <v>0</v>
      </c>
      <c r="CF119" s="19">
        <v>0</v>
      </c>
      <c r="CG119" s="19">
        <v>0</v>
      </c>
      <c r="CH119" s="16">
        <v>0</v>
      </c>
      <c r="CI119" s="19">
        <v>0</v>
      </c>
      <c r="CJ119" s="19">
        <v>0</v>
      </c>
      <c r="CK119" s="19">
        <v>0</v>
      </c>
      <c r="CL119" s="16">
        <v>0</v>
      </c>
      <c r="CM119" s="16">
        <v>0</v>
      </c>
      <c r="CN119" s="19">
        <v>0</v>
      </c>
      <c r="CO119" s="16">
        <v>0</v>
      </c>
      <c r="CP119" s="19">
        <v>1</v>
      </c>
      <c r="CQ119" s="19">
        <v>0</v>
      </c>
      <c r="CR119" s="19">
        <v>0</v>
      </c>
      <c r="CS119" s="19">
        <v>0</v>
      </c>
      <c r="CT119" s="19">
        <v>0</v>
      </c>
      <c r="CU119" s="19">
        <v>0</v>
      </c>
      <c r="CV119" s="19">
        <v>0</v>
      </c>
      <c r="CW119" s="17">
        <v>0</v>
      </c>
      <c r="CX119" s="17">
        <v>0</v>
      </c>
      <c r="CY119" s="19">
        <v>0</v>
      </c>
      <c r="CZ119" s="19">
        <v>0</v>
      </c>
      <c r="DA119" s="19">
        <v>0</v>
      </c>
      <c r="DB119" s="19">
        <v>0</v>
      </c>
      <c r="DC119" s="16">
        <v>0</v>
      </c>
    </row>
    <row r="120" spans="1:107" x14ac:dyDescent="0.25">
      <c r="A120" s="14" t="s">
        <v>213</v>
      </c>
      <c r="B120" s="14" t="s">
        <v>94</v>
      </c>
      <c r="C120" s="25">
        <v>500</v>
      </c>
      <c r="D120" s="6">
        <v>490</v>
      </c>
      <c r="E120" s="14" t="s">
        <v>181</v>
      </c>
      <c r="F120" s="14">
        <v>2008</v>
      </c>
      <c r="G120" s="21" t="s">
        <v>182</v>
      </c>
      <c r="H120" s="6">
        <v>2</v>
      </c>
      <c r="I120" s="6">
        <v>640</v>
      </c>
      <c r="J120" s="33">
        <v>40000</v>
      </c>
      <c r="K120" s="13">
        <v>21.5</v>
      </c>
      <c r="L120" s="13">
        <v>6.5</v>
      </c>
      <c r="M120" s="13">
        <v>0</v>
      </c>
      <c r="N120" s="13">
        <v>1</v>
      </c>
      <c r="O120" s="13">
        <v>1</v>
      </c>
      <c r="P120" s="6">
        <v>0</v>
      </c>
      <c r="Q120" s="13">
        <v>390</v>
      </c>
      <c r="R120" s="14">
        <v>180</v>
      </c>
      <c r="S120">
        <v>3</v>
      </c>
      <c r="T120">
        <v>2</v>
      </c>
      <c r="U120">
        <v>1</v>
      </c>
      <c r="V120">
        <v>0</v>
      </c>
      <c r="W120">
        <v>0</v>
      </c>
      <c r="X120">
        <v>2</v>
      </c>
      <c r="Y120">
        <v>1</v>
      </c>
      <c r="Z120">
        <v>0</v>
      </c>
      <c r="AA120">
        <v>0</v>
      </c>
      <c r="AB120">
        <v>0</v>
      </c>
      <c r="AC120">
        <v>2</v>
      </c>
      <c r="AD120">
        <v>1</v>
      </c>
      <c r="AE120">
        <v>0</v>
      </c>
      <c r="AF120">
        <v>0</v>
      </c>
      <c r="AG120">
        <v>1</v>
      </c>
      <c r="AH120" s="19">
        <v>0</v>
      </c>
      <c r="AI120" s="19">
        <v>0</v>
      </c>
      <c r="AJ120" s="19">
        <v>0</v>
      </c>
      <c r="AK120" s="19">
        <v>0</v>
      </c>
      <c r="AL120" s="15">
        <v>0</v>
      </c>
      <c r="AM120" s="19">
        <v>0</v>
      </c>
      <c r="AN120" s="15">
        <v>0</v>
      </c>
      <c r="AO120" s="19">
        <v>0</v>
      </c>
      <c r="AP120" s="16">
        <v>0</v>
      </c>
      <c r="AQ120" s="19">
        <v>0</v>
      </c>
      <c r="AR120" s="15">
        <v>0</v>
      </c>
      <c r="AS120" s="19">
        <v>0</v>
      </c>
      <c r="AT120" s="19">
        <v>0</v>
      </c>
      <c r="AU120" s="19">
        <v>0</v>
      </c>
      <c r="AV120" s="15">
        <v>0</v>
      </c>
      <c r="AW120" s="19">
        <v>0</v>
      </c>
      <c r="AX120" s="19">
        <v>0</v>
      </c>
      <c r="AY120" s="15">
        <v>0</v>
      </c>
      <c r="AZ120" s="15">
        <v>0</v>
      </c>
      <c r="BA120" s="15">
        <v>0</v>
      </c>
      <c r="BB120" s="19">
        <v>0</v>
      </c>
      <c r="BC120" s="15">
        <v>0</v>
      </c>
      <c r="BD120" s="19">
        <v>0</v>
      </c>
      <c r="BE120" s="19">
        <v>0</v>
      </c>
      <c r="BF120" s="19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9">
        <v>1</v>
      </c>
      <c r="BM120" s="16">
        <v>0</v>
      </c>
      <c r="BN120" s="19">
        <v>0</v>
      </c>
      <c r="BO120" s="19">
        <v>1</v>
      </c>
      <c r="BP120" s="19">
        <v>0</v>
      </c>
      <c r="BQ120" s="19">
        <v>0</v>
      </c>
      <c r="BR120" s="16">
        <v>0</v>
      </c>
      <c r="BS120" s="19">
        <v>0</v>
      </c>
      <c r="BT120" s="19">
        <v>0</v>
      </c>
      <c r="BU120" s="19">
        <v>0</v>
      </c>
      <c r="BV120" s="16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6">
        <v>0</v>
      </c>
      <c r="CC120" s="19">
        <v>0</v>
      </c>
      <c r="CD120" s="19">
        <v>0</v>
      </c>
      <c r="CE120" s="19">
        <v>0</v>
      </c>
      <c r="CF120" s="19">
        <v>0</v>
      </c>
      <c r="CG120" s="19">
        <v>0</v>
      </c>
      <c r="CH120" s="16">
        <v>0</v>
      </c>
      <c r="CI120" s="19">
        <v>0</v>
      </c>
      <c r="CJ120" s="19">
        <v>0</v>
      </c>
      <c r="CK120" s="19">
        <v>1</v>
      </c>
      <c r="CL120" s="16">
        <v>0</v>
      </c>
      <c r="CM120" s="16">
        <v>0</v>
      </c>
      <c r="CN120" s="19">
        <v>0</v>
      </c>
      <c r="CO120" s="16">
        <v>0</v>
      </c>
      <c r="CP120" s="19">
        <v>0</v>
      </c>
      <c r="CQ120" s="19">
        <v>0</v>
      </c>
      <c r="CR120" s="19">
        <v>0</v>
      </c>
      <c r="CS120" s="19">
        <v>0</v>
      </c>
      <c r="CT120" s="19">
        <v>0</v>
      </c>
      <c r="CU120" s="19">
        <v>0</v>
      </c>
      <c r="CV120" s="19">
        <v>0</v>
      </c>
      <c r="CW120" s="17">
        <v>0</v>
      </c>
      <c r="CX120" s="17">
        <v>0</v>
      </c>
      <c r="CY120" s="19">
        <v>0</v>
      </c>
      <c r="CZ120" s="19">
        <v>0</v>
      </c>
      <c r="DA120" s="19">
        <v>0</v>
      </c>
      <c r="DB120" s="19">
        <v>0</v>
      </c>
      <c r="DC120" s="16">
        <v>0</v>
      </c>
    </row>
    <row r="121" spans="1:107" x14ac:dyDescent="0.25">
      <c r="A121" s="14" t="s">
        <v>214</v>
      </c>
      <c r="B121" s="14" t="s">
        <v>99</v>
      </c>
      <c r="C121" s="25">
        <v>1000</v>
      </c>
      <c r="D121" s="6">
        <v>1030</v>
      </c>
      <c r="E121" s="14" t="s">
        <v>181</v>
      </c>
      <c r="F121" s="14">
        <v>2008</v>
      </c>
      <c r="G121" s="21" t="s">
        <v>182</v>
      </c>
      <c r="H121" s="6">
        <v>2</v>
      </c>
      <c r="I121" s="6">
        <v>650</v>
      </c>
      <c r="J121" s="33">
        <v>40000</v>
      </c>
      <c r="K121" s="13">
        <v>16.5</v>
      </c>
      <c r="L121" s="13">
        <v>1.5</v>
      </c>
      <c r="M121" s="13">
        <v>0</v>
      </c>
      <c r="N121" s="13">
        <v>1</v>
      </c>
      <c r="O121" s="13">
        <v>1</v>
      </c>
      <c r="P121" s="6">
        <v>0</v>
      </c>
      <c r="Q121" s="13">
        <v>350</v>
      </c>
      <c r="R121" s="14">
        <v>160</v>
      </c>
      <c r="S121">
        <v>3</v>
      </c>
      <c r="T121">
        <v>2</v>
      </c>
      <c r="U121">
        <v>1</v>
      </c>
      <c r="V121">
        <v>0</v>
      </c>
      <c r="W121">
        <v>0</v>
      </c>
      <c r="X121">
        <v>2</v>
      </c>
      <c r="Y121">
        <v>0</v>
      </c>
      <c r="Z121">
        <v>0</v>
      </c>
      <c r="AA121">
        <v>1</v>
      </c>
      <c r="AB121">
        <v>0</v>
      </c>
      <c r="AC121">
        <v>2</v>
      </c>
      <c r="AD121">
        <v>1</v>
      </c>
      <c r="AE121">
        <v>0</v>
      </c>
      <c r="AF121">
        <v>0</v>
      </c>
      <c r="AG121">
        <v>0</v>
      </c>
      <c r="AH121" s="19">
        <v>0</v>
      </c>
      <c r="AI121" s="19">
        <v>0</v>
      </c>
      <c r="AJ121" s="19">
        <v>0</v>
      </c>
      <c r="AK121" s="19">
        <v>0</v>
      </c>
      <c r="AL121" s="15">
        <v>0</v>
      </c>
      <c r="AM121" s="19">
        <v>0</v>
      </c>
      <c r="AN121" s="15">
        <v>0</v>
      </c>
      <c r="AO121" s="19">
        <v>0</v>
      </c>
      <c r="AP121" s="16">
        <v>0</v>
      </c>
      <c r="AQ121" s="19">
        <v>0</v>
      </c>
      <c r="AR121" s="15">
        <v>0</v>
      </c>
      <c r="AS121" s="19">
        <v>0</v>
      </c>
      <c r="AT121" s="19">
        <v>0</v>
      </c>
      <c r="AU121" s="19">
        <v>0</v>
      </c>
      <c r="AV121" s="15">
        <v>0</v>
      </c>
      <c r="AW121" s="19">
        <v>0</v>
      </c>
      <c r="AX121" s="19">
        <v>0</v>
      </c>
      <c r="AY121" s="15">
        <v>0</v>
      </c>
      <c r="AZ121" s="15">
        <v>0</v>
      </c>
      <c r="BA121" s="15">
        <v>0</v>
      </c>
      <c r="BB121" s="19">
        <v>0</v>
      </c>
      <c r="BC121" s="15">
        <v>0</v>
      </c>
      <c r="BD121" s="19">
        <v>0</v>
      </c>
      <c r="BE121" s="19">
        <v>0</v>
      </c>
      <c r="BF121" s="19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9">
        <v>0</v>
      </c>
      <c r="BM121" s="16">
        <v>0</v>
      </c>
      <c r="BN121" s="19">
        <v>0</v>
      </c>
      <c r="BO121" s="19">
        <v>0</v>
      </c>
      <c r="BP121" s="19">
        <v>0</v>
      </c>
      <c r="BQ121" s="19">
        <v>0</v>
      </c>
      <c r="BR121" s="16">
        <v>0</v>
      </c>
      <c r="BS121" s="19">
        <v>0</v>
      </c>
      <c r="BT121" s="19">
        <v>0</v>
      </c>
      <c r="BU121" s="19">
        <v>0</v>
      </c>
      <c r="BV121" s="16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6">
        <v>0</v>
      </c>
      <c r="CC121" s="19">
        <v>1</v>
      </c>
      <c r="CD121" s="19">
        <v>0</v>
      </c>
      <c r="CE121" s="19">
        <v>0</v>
      </c>
      <c r="CF121" s="19">
        <v>0</v>
      </c>
      <c r="CG121" s="19">
        <v>0</v>
      </c>
      <c r="CH121" s="16">
        <v>0</v>
      </c>
      <c r="CI121" s="19">
        <v>0</v>
      </c>
      <c r="CJ121" s="19">
        <v>0</v>
      </c>
      <c r="CK121" s="19">
        <v>1</v>
      </c>
      <c r="CL121" s="16">
        <v>0</v>
      </c>
      <c r="CM121" s="16">
        <v>0</v>
      </c>
      <c r="CN121" s="19">
        <v>0</v>
      </c>
      <c r="CO121" s="16">
        <v>0</v>
      </c>
      <c r="CP121" s="19">
        <v>1</v>
      </c>
      <c r="CQ121" s="19">
        <v>0</v>
      </c>
      <c r="CR121" s="19">
        <v>0</v>
      </c>
      <c r="CS121" s="19">
        <v>0</v>
      </c>
      <c r="CT121" s="19">
        <v>0</v>
      </c>
      <c r="CU121" s="19">
        <v>0</v>
      </c>
      <c r="CV121" s="19">
        <v>0</v>
      </c>
      <c r="CW121" s="17">
        <v>0</v>
      </c>
      <c r="CX121" s="17">
        <v>0</v>
      </c>
      <c r="CY121" s="19">
        <v>0</v>
      </c>
      <c r="CZ121" s="19">
        <v>0</v>
      </c>
      <c r="DA121" s="19">
        <v>0</v>
      </c>
      <c r="DB121" s="19">
        <v>0</v>
      </c>
      <c r="DC121" s="16">
        <v>0</v>
      </c>
    </row>
    <row r="122" spans="1:107" x14ac:dyDescent="0.25">
      <c r="A122" s="14" t="s">
        <v>215</v>
      </c>
      <c r="B122" s="14" t="s">
        <v>91</v>
      </c>
      <c r="C122" s="25">
        <v>25</v>
      </c>
      <c r="D122" s="6">
        <v>25</v>
      </c>
      <c r="E122" s="14" t="s">
        <v>181</v>
      </c>
      <c r="F122" s="14">
        <v>2008</v>
      </c>
      <c r="G122" s="21" t="s">
        <v>182</v>
      </c>
      <c r="H122" s="6">
        <v>4</v>
      </c>
      <c r="I122" s="6">
        <v>614</v>
      </c>
      <c r="J122" s="33">
        <v>40000</v>
      </c>
      <c r="K122" s="13">
        <v>10.1</v>
      </c>
      <c r="L122" s="13">
        <v>9.8000000000000007</v>
      </c>
      <c r="M122" s="13">
        <v>1</v>
      </c>
      <c r="N122" s="13">
        <v>0</v>
      </c>
      <c r="O122" s="13">
        <v>1</v>
      </c>
      <c r="P122" s="6">
        <v>0</v>
      </c>
      <c r="Q122" s="13">
        <v>440</v>
      </c>
      <c r="R122" s="14">
        <v>780</v>
      </c>
      <c r="S122">
        <v>3</v>
      </c>
      <c r="T122">
        <v>2</v>
      </c>
      <c r="U122">
        <v>1</v>
      </c>
      <c r="V122">
        <v>0</v>
      </c>
      <c r="W122">
        <v>0</v>
      </c>
      <c r="X122">
        <v>2</v>
      </c>
      <c r="Y122">
        <v>0</v>
      </c>
      <c r="Z122">
        <v>1</v>
      </c>
      <c r="AA122">
        <v>0</v>
      </c>
      <c r="AB122">
        <v>0</v>
      </c>
      <c r="AC122">
        <v>2</v>
      </c>
      <c r="AD122">
        <v>1</v>
      </c>
      <c r="AE122">
        <v>0</v>
      </c>
      <c r="AF122">
        <v>0</v>
      </c>
      <c r="AG122">
        <v>1</v>
      </c>
      <c r="AH122" s="19">
        <v>0</v>
      </c>
      <c r="AI122" s="19">
        <v>1</v>
      </c>
      <c r="AJ122" s="19">
        <v>0</v>
      </c>
      <c r="AK122" s="19">
        <v>0</v>
      </c>
      <c r="AL122" s="15">
        <v>0</v>
      </c>
      <c r="AM122" s="19">
        <v>0</v>
      </c>
      <c r="AN122" s="15">
        <v>0</v>
      </c>
      <c r="AO122" s="19">
        <v>0</v>
      </c>
      <c r="AP122" s="16">
        <v>0</v>
      </c>
      <c r="AQ122" s="19">
        <v>0</v>
      </c>
      <c r="AR122" s="15">
        <v>0</v>
      </c>
      <c r="AS122" s="19">
        <v>0</v>
      </c>
      <c r="AT122" s="19">
        <v>0</v>
      </c>
      <c r="AU122" s="19">
        <v>0</v>
      </c>
      <c r="AV122" s="15">
        <v>0</v>
      </c>
      <c r="AW122" s="19">
        <v>0</v>
      </c>
      <c r="AX122" s="19">
        <v>0</v>
      </c>
      <c r="AY122" s="15">
        <v>0</v>
      </c>
      <c r="AZ122" s="15">
        <v>0</v>
      </c>
      <c r="BA122" s="15">
        <v>0</v>
      </c>
      <c r="BB122" s="19">
        <v>0</v>
      </c>
      <c r="BC122" s="15">
        <v>0</v>
      </c>
      <c r="BD122" s="19">
        <v>0</v>
      </c>
      <c r="BE122" s="19">
        <v>0</v>
      </c>
      <c r="BF122" s="19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9">
        <v>0</v>
      </c>
      <c r="BM122" s="16">
        <v>0</v>
      </c>
      <c r="BN122" s="19">
        <v>0</v>
      </c>
      <c r="BO122" s="19">
        <v>0</v>
      </c>
      <c r="BP122" s="19">
        <v>0</v>
      </c>
      <c r="BQ122" s="19">
        <v>0</v>
      </c>
      <c r="BR122" s="16">
        <v>0</v>
      </c>
      <c r="BS122" s="19">
        <v>1</v>
      </c>
      <c r="BT122" s="19">
        <v>0</v>
      </c>
      <c r="BU122" s="19">
        <v>0</v>
      </c>
      <c r="BV122" s="16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6">
        <v>0</v>
      </c>
      <c r="CC122" s="19">
        <v>1</v>
      </c>
      <c r="CD122" s="19">
        <v>0</v>
      </c>
      <c r="CE122" s="19">
        <v>0</v>
      </c>
      <c r="CF122" s="19">
        <v>0</v>
      </c>
      <c r="CG122" s="19">
        <v>0</v>
      </c>
      <c r="CH122" s="16">
        <v>0</v>
      </c>
      <c r="CI122" s="19">
        <v>0</v>
      </c>
      <c r="CJ122" s="19">
        <v>0</v>
      </c>
      <c r="CK122" s="19">
        <v>0</v>
      </c>
      <c r="CL122" s="16">
        <v>0</v>
      </c>
      <c r="CM122" s="16">
        <v>0</v>
      </c>
      <c r="CN122" s="19">
        <v>0</v>
      </c>
      <c r="CO122" s="16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  <c r="CU122" s="19">
        <v>0</v>
      </c>
      <c r="CV122" s="19">
        <v>0</v>
      </c>
      <c r="CW122" s="17">
        <v>0</v>
      </c>
      <c r="CX122" s="17">
        <v>0</v>
      </c>
      <c r="CY122" s="19">
        <v>0</v>
      </c>
      <c r="CZ122" s="19">
        <v>0</v>
      </c>
      <c r="DA122" s="19">
        <v>0</v>
      </c>
      <c r="DB122" s="19">
        <v>0</v>
      </c>
      <c r="DC122" s="16">
        <v>0</v>
      </c>
    </row>
    <row r="123" spans="1:107" x14ac:dyDescent="0.25">
      <c r="A123" s="14" t="s">
        <v>216</v>
      </c>
      <c r="B123" s="14" t="s">
        <v>94</v>
      </c>
      <c r="C123" s="25">
        <v>500</v>
      </c>
      <c r="D123" s="6">
        <v>455</v>
      </c>
      <c r="E123" s="14" t="s">
        <v>181</v>
      </c>
      <c r="F123" s="14">
        <v>2008</v>
      </c>
      <c r="G123" s="21" t="s">
        <v>182</v>
      </c>
      <c r="H123" s="6">
        <v>2</v>
      </c>
      <c r="I123" s="6">
        <v>634</v>
      </c>
      <c r="J123" s="33">
        <v>40000</v>
      </c>
      <c r="K123" s="13">
        <v>8.0299999999999994</v>
      </c>
      <c r="L123" s="13">
        <v>1</v>
      </c>
      <c r="M123" s="13">
        <v>1</v>
      </c>
      <c r="N123" s="13">
        <v>0</v>
      </c>
      <c r="O123" s="13">
        <v>1</v>
      </c>
      <c r="P123" s="6">
        <v>0</v>
      </c>
      <c r="Q123" s="13">
        <v>480</v>
      </c>
      <c r="R123" s="14">
        <v>600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 s="19">
        <v>0</v>
      </c>
      <c r="AI123" s="19">
        <v>0</v>
      </c>
      <c r="AJ123" s="19">
        <v>0</v>
      </c>
      <c r="AK123" s="19">
        <v>0</v>
      </c>
      <c r="AL123" s="15">
        <v>0</v>
      </c>
      <c r="AM123" s="19">
        <v>0</v>
      </c>
      <c r="AN123" s="15">
        <v>0</v>
      </c>
      <c r="AO123" s="19">
        <v>0</v>
      </c>
      <c r="AP123" s="16">
        <v>0</v>
      </c>
      <c r="AQ123" s="19">
        <v>0</v>
      </c>
      <c r="AR123" s="15">
        <v>0</v>
      </c>
      <c r="AS123" s="19">
        <v>0</v>
      </c>
      <c r="AT123" s="19">
        <v>0</v>
      </c>
      <c r="AU123" s="19">
        <v>0</v>
      </c>
      <c r="AV123" s="15">
        <v>0</v>
      </c>
      <c r="AW123" s="19">
        <v>0</v>
      </c>
      <c r="AX123" s="19">
        <v>0</v>
      </c>
      <c r="AY123" s="15">
        <v>0</v>
      </c>
      <c r="AZ123" s="15">
        <v>0</v>
      </c>
      <c r="BA123" s="15">
        <v>0</v>
      </c>
      <c r="BB123" s="19">
        <v>0</v>
      </c>
      <c r="BC123" s="15">
        <v>0</v>
      </c>
      <c r="BD123" s="19">
        <v>0</v>
      </c>
      <c r="BE123" s="19">
        <v>0</v>
      </c>
      <c r="BF123" s="19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9">
        <v>0</v>
      </c>
      <c r="BM123" s="16">
        <v>0</v>
      </c>
      <c r="BN123" s="19">
        <v>0</v>
      </c>
      <c r="BO123" s="19">
        <v>0</v>
      </c>
      <c r="BP123" s="19">
        <v>0</v>
      </c>
      <c r="BQ123" s="19">
        <v>0</v>
      </c>
      <c r="BR123" s="16">
        <v>0</v>
      </c>
      <c r="BS123" s="19">
        <v>0</v>
      </c>
      <c r="BT123" s="19">
        <v>0</v>
      </c>
      <c r="BU123" s="19">
        <v>0</v>
      </c>
      <c r="BV123" s="16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6">
        <v>0</v>
      </c>
      <c r="CC123" s="19">
        <v>0</v>
      </c>
      <c r="CD123" s="19">
        <v>0</v>
      </c>
      <c r="CE123" s="19">
        <v>0</v>
      </c>
      <c r="CF123" s="19">
        <v>0</v>
      </c>
      <c r="CG123" s="19">
        <v>0</v>
      </c>
      <c r="CH123" s="16">
        <v>0</v>
      </c>
      <c r="CI123" s="19">
        <v>0</v>
      </c>
      <c r="CJ123" s="19">
        <v>0</v>
      </c>
      <c r="CK123" s="19">
        <v>1</v>
      </c>
      <c r="CL123" s="16">
        <v>0</v>
      </c>
      <c r="CM123" s="16">
        <v>0</v>
      </c>
      <c r="CN123" s="19">
        <v>0</v>
      </c>
      <c r="CO123" s="16">
        <v>0</v>
      </c>
      <c r="CP123" s="19">
        <v>0</v>
      </c>
      <c r="CQ123" s="19">
        <v>0</v>
      </c>
      <c r="CR123" s="19">
        <v>0</v>
      </c>
      <c r="CS123" s="19">
        <v>0</v>
      </c>
      <c r="CT123" s="19">
        <v>0</v>
      </c>
      <c r="CU123" s="19">
        <v>0</v>
      </c>
      <c r="CV123" s="19">
        <v>0</v>
      </c>
      <c r="CW123" s="17">
        <v>0</v>
      </c>
      <c r="CX123" s="17">
        <v>0</v>
      </c>
      <c r="CY123" s="19">
        <v>0</v>
      </c>
      <c r="CZ123" s="19">
        <v>0</v>
      </c>
      <c r="DA123" s="19">
        <v>0</v>
      </c>
      <c r="DB123" s="19">
        <v>0</v>
      </c>
      <c r="DC123" s="16">
        <v>0</v>
      </c>
    </row>
    <row r="124" spans="1:107" x14ac:dyDescent="0.25">
      <c r="A124" s="14" t="s">
        <v>217</v>
      </c>
      <c r="B124" s="14" t="s">
        <v>99</v>
      </c>
      <c r="C124" s="25">
        <v>1000</v>
      </c>
      <c r="D124" s="6">
        <v>985</v>
      </c>
      <c r="E124" s="14" t="s">
        <v>181</v>
      </c>
      <c r="F124" s="14">
        <v>2008</v>
      </c>
      <c r="G124" s="21" t="s">
        <v>182</v>
      </c>
      <c r="H124" s="6">
        <v>1</v>
      </c>
      <c r="I124" s="6">
        <v>597</v>
      </c>
      <c r="J124" s="33">
        <v>40000</v>
      </c>
      <c r="K124" s="13">
        <v>5</v>
      </c>
      <c r="L124" s="13">
        <v>2.5</v>
      </c>
      <c r="M124" s="13">
        <v>0</v>
      </c>
      <c r="N124" s="13">
        <v>1</v>
      </c>
      <c r="O124" s="13">
        <v>1</v>
      </c>
      <c r="P124" s="6">
        <v>0</v>
      </c>
      <c r="Q124" s="13">
        <v>670</v>
      </c>
      <c r="R124" s="14">
        <v>120</v>
      </c>
      <c r="S124">
        <v>2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1</v>
      </c>
      <c r="AE124">
        <v>0</v>
      </c>
      <c r="AF124">
        <v>0</v>
      </c>
      <c r="AG124">
        <v>0</v>
      </c>
      <c r="AH124" s="19">
        <v>0</v>
      </c>
      <c r="AI124" s="19">
        <v>0</v>
      </c>
      <c r="AJ124" s="19">
        <v>0</v>
      </c>
      <c r="AK124" s="19">
        <v>0</v>
      </c>
      <c r="AL124" s="15">
        <v>0</v>
      </c>
      <c r="AM124" s="19">
        <v>0</v>
      </c>
      <c r="AN124" s="15">
        <v>0</v>
      </c>
      <c r="AO124" s="19">
        <v>0</v>
      </c>
      <c r="AP124" s="16">
        <v>0</v>
      </c>
      <c r="AQ124" s="19">
        <v>0</v>
      </c>
      <c r="AR124" s="15">
        <v>0</v>
      </c>
      <c r="AS124" s="19">
        <v>0</v>
      </c>
      <c r="AT124" s="19">
        <v>0</v>
      </c>
      <c r="AU124" s="19">
        <v>0</v>
      </c>
      <c r="AV124" s="15">
        <v>0</v>
      </c>
      <c r="AW124" s="19">
        <v>0</v>
      </c>
      <c r="AX124" s="19">
        <v>0</v>
      </c>
      <c r="AY124" s="15">
        <v>0</v>
      </c>
      <c r="AZ124" s="15">
        <v>0</v>
      </c>
      <c r="BA124" s="15">
        <v>0</v>
      </c>
      <c r="BB124" s="19">
        <v>0</v>
      </c>
      <c r="BC124" s="15">
        <v>0</v>
      </c>
      <c r="BD124" s="19">
        <v>0</v>
      </c>
      <c r="BE124" s="19">
        <v>0</v>
      </c>
      <c r="BF124" s="19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9">
        <v>0</v>
      </c>
      <c r="BM124" s="16">
        <v>0</v>
      </c>
      <c r="BN124" s="19">
        <v>0</v>
      </c>
      <c r="BO124" s="19">
        <v>0</v>
      </c>
      <c r="BP124" s="19">
        <v>0</v>
      </c>
      <c r="BQ124" s="19">
        <v>0</v>
      </c>
      <c r="BR124" s="16">
        <v>0</v>
      </c>
      <c r="BS124" s="19">
        <v>0</v>
      </c>
      <c r="BT124" s="19">
        <v>0</v>
      </c>
      <c r="BU124" s="19">
        <v>0</v>
      </c>
      <c r="BV124" s="16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6">
        <v>0</v>
      </c>
      <c r="CC124" s="19">
        <v>0</v>
      </c>
      <c r="CD124" s="19">
        <v>0</v>
      </c>
      <c r="CE124" s="19">
        <v>0</v>
      </c>
      <c r="CF124" s="19">
        <v>0</v>
      </c>
      <c r="CG124" s="19">
        <v>0</v>
      </c>
      <c r="CH124" s="16">
        <v>0</v>
      </c>
      <c r="CI124" s="19">
        <v>0</v>
      </c>
      <c r="CJ124" s="19">
        <v>0</v>
      </c>
      <c r="CK124" s="19">
        <v>1</v>
      </c>
      <c r="CL124" s="16">
        <v>0</v>
      </c>
      <c r="CM124" s="16">
        <v>0</v>
      </c>
      <c r="CN124" s="19">
        <v>0</v>
      </c>
      <c r="CO124" s="16">
        <v>0</v>
      </c>
      <c r="CP124" s="19">
        <v>1</v>
      </c>
      <c r="CQ124" s="19">
        <v>0</v>
      </c>
      <c r="CR124" s="19">
        <v>0</v>
      </c>
      <c r="CS124" s="19">
        <v>0</v>
      </c>
      <c r="CT124" s="19">
        <v>0</v>
      </c>
      <c r="CU124" s="19">
        <v>0</v>
      </c>
      <c r="CV124" s="19">
        <v>0</v>
      </c>
      <c r="CW124" s="17">
        <v>0</v>
      </c>
      <c r="CX124" s="17">
        <v>0</v>
      </c>
      <c r="CY124" s="19">
        <v>0</v>
      </c>
      <c r="CZ124" s="19">
        <v>0</v>
      </c>
      <c r="DA124" s="19">
        <v>0</v>
      </c>
      <c r="DB124" s="19">
        <v>0</v>
      </c>
      <c r="DC124" s="16">
        <v>0</v>
      </c>
    </row>
    <row r="125" spans="1:107" x14ac:dyDescent="0.25">
      <c r="A125" s="14" t="s">
        <v>218</v>
      </c>
      <c r="B125" s="14" t="s">
        <v>91</v>
      </c>
      <c r="C125" s="25">
        <v>25</v>
      </c>
      <c r="D125" s="6">
        <v>25</v>
      </c>
      <c r="E125" s="14" t="s">
        <v>181</v>
      </c>
      <c r="F125" s="14">
        <v>2008</v>
      </c>
      <c r="G125" s="21" t="s">
        <v>182</v>
      </c>
      <c r="H125" s="6">
        <v>4</v>
      </c>
      <c r="I125" s="6">
        <v>510</v>
      </c>
      <c r="J125" s="33">
        <v>40000</v>
      </c>
      <c r="K125" s="13">
        <v>0</v>
      </c>
      <c r="L125" s="13">
        <v>5</v>
      </c>
      <c r="M125" s="13">
        <v>1</v>
      </c>
      <c r="N125" s="13">
        <v>1</v>
      </c>
      <c r="O125" s="13">
        <v>1</v>
      </c>
      <c r="P125" s="6">
        <v>0</v>
      </c>
      <c r="Q125" s="13">
        <v>300</v>
      </c>
      <c r="R125" s="14">
        <v>770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s="19">
        <v>0</v>
      </c>
      <c r="AI125" s="19">
        <v>0</v>
      </c>
      <c r="AJ125" s="19">
        <v>0</v>
      </c>
      <c r="AK125" s="19">
        <v>0</v>
      </c>
      <c r="AL125" s="15">
        <v>0</v>
      </c>
      <c r="AM125" s="19">
        <v>0</v>
      </c>
      <c r="AN125" s="15">
        <v>0</v>
      </c>
      <c r="AO125" s="19">
        <v>0</v>
      </c>
      <c r="AP125" s="16">
        <v>0</v>
      </c>
      <c r="AQ125" s="19">
        <v>0</v>
      </c>
      <c r="AR125" s="15">
        <v>0</v>
      </c>
      <c r="AS125" s="19">
        <v>0</v>
      </c>
      <c r="AT125" s="19">
        <v>0</v>
      </c>
      <c r="AU125" s="19">
        <v>0</v>
      </c>
      <c r="AV125" s="15">
        <v>0</v>
      </c>
      <c r="AW125" s="19">
        <v>0</v>
      </c>
      <c r="AX125" s="19">
        <v>0</v>
      </c>
      <c r="AY125" s="15">
        <v>0</v>
      </c>
      <c r="AZ125" s="15">
        <v>0</v>
      </c>
      <c r="BA125" s="15">
        <v>0</v>
      </c>
      <c r="BB125" s="19">
        <v>0</v>
      </c>
      <c r="BC125" s="15">
        <v>0</v>
      </c>
      <c r="BD125" s="19">
        <v>0</v>
      </c>
      <c r="BE125" s="19">
        <v>0</v>
      </c>
      <c r="BF125" s="19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9">
        <v>0</v>
      </c>
      <c r="BM125" s="16">
        <v>0</v>
      </c>
      <c r="BN125" s="19">
        <v>0</v>
      </c>
      <c r="BO125" s="19">
        <v>0</v>
      </c>
      <c r="BP125" s="19">
        <v>0</v>
      </c>
      <c r="BQ125" s="19">
        <v>0</v>
      </c>
      <c r="BR125" s="16">
        <v>0</v>
      </c>
      <c r="BS125" s="19">
        <v>0</v>
      </c>
      <c r="BT125" s="19">
        <v>0</v>
      </c>
      <c r="BU125" s="19">
        <v>0</v>
      </c>
      <c r="BV125" s="16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6">
        <v>0</v>
      </c>
      <c r="CC125" s="19">
        <v>0</v>
      </c>
      <c r="CD125" s="19">
        <v>0</v>
      </c>
      <c r="CE125" s="19">
        <v>0</v>
      </c>
      <c r="CF125" s="19">
        <v>0</v>
      </c>
      <c r="CG125" s="19">
        <v>0</v>
      </c>
      <c r="CH125" s="16">
        <v>0</v>
      </c>
      <c r="CI125" s="19">
        <v>0</v>
      </c>
      <c r="CJ125" s="19">
        <v>0</v>
      </c>
      <c r="CK125" s="19">
        <v>0</v>
      </c>
      <c r="CL125" s="16">
        <v>0</v>
      </c>
      <c r="CM125" s="16">
        <v>0</v>
      </c>
      <c r="CN125" s="19">
        <v>0</v>
      </c>
      <c r="CO125" s="16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  <c r="CU125" s="19">
        <v>0</v>
      </c>
      <c r="CV125" s="19">
        <v>0</v>
      </c>
      <c r="CW125" s="17">
        <v>0</v>
      </c>
      <c r="CX125" s="17">
        <v>0</v>
      </c>
      <c r="CY125" s="19">
        <v>0</v>
      </c>
      <c r="CZ125" s="19">
        <v>0</v>
      </c>
      <c r="DA125" s="19">
        <v>0</v>
      </c>
      <c r="DB125" s="19">
        <v>0</v>
      </c>
      <c r="DC125" s="16">
        <v>0</v>
      </c>
    </row>
    <row r="126" spans="1:107" x14ac:dyDescent="0.25">
      <c r="A126" s="14" t="s">
        <v>219</v>
      </c>
      <c r="B126" s="14" t="s">
        <v>94</v>
      </c>
      <c r="C126" s="25">
        <v>500</v>
      </c>
      <c r="D126" s="6">
        <v>540</v>
      </c>
      <c r="E126" s="14" t="s">
        <v>181</v>
      </c>
      <c r="F126" s="14">
        <v>2008</v>
      </c>
      <c r="G126" s="21" t="s">
        <v>182</v>
      </c>
      <c r="H126" s="6">
        <v>2</v>
      </c>
      <c r="I126" s="6">
        <v>497</v>
      </c>
      <c r="J126" s="33">
        <v>40000</v>
      </c>
      <c r="K126" s="13">
        <v>0</v>
      </c>
      <c r="L126" s="13">
        <v>1.5</v>
      </c>
      <c r="M126" s="13">
        <v>1</v>
      </c>
      <c r="N126" s="13">
        <v>1</v>
      </c>
      <c r="O126" s="13">
        <v>0</v>
      </c>
      <c r="P126" s="6">
        <v>1</v>
      </c>
      <c r="Q126" s="13">
        <v>370</v>
      </c>
      <c r="R126" s="14">
        <v>560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 s="19">
        <v>0</v>
      </c>
      <c r="AI126" s="19">
        <v>0</v>
      </c>
      <c r="AJ126" s="19">
        <v>0</v>
      </c>
      <c r="AK126" s="19">
        <v>0</v>
      </c>
      <c r="AL126" s="15">
        <v>0</v>
      </c>
      <c r="AM126" s="19">
        <v>0</v>
      </c>
      <c r="AN126" s="15">
        <v>0</v>
      </c>
      <c r="AO126" s="19">
        <v>0</v>
      </c>
      <c r="AP126" s="16">
        <v>0</v>
      </c>
      <c r="AQ126" s="19">
        <v>0</v>
      </c>
      <c r="AR126" s="15">
        <v>0</v>
      </c>
      <c r="AS126" s="19">
        <v>0</v>
      </c>
      <c r="AT126" s="19">
        <v>0</v>
      </c>
      <c r="AU126" s="19">
        <v>0</v>
      </c>
      <c r="AV126" s="15">
        <v>0</v>
      </c>
      <c r="AW126" s="19">
        <v>0</v>
      </c>
      <c r="AX126" s="19">
        <v>0</v>
      </c>
      <c r="AY126" s="15">
        <v>0</v>
      </c>
      <c r="AZ126" s="15">
        <v>0</v>
      </c>
      <c r="BA126" s="15">
        <v>0</v>
      </c>
      <c r="BB126" s="19">
        <v>0</v>
      </c>
      <c r="BC126" s="15">
        <v>0</v>
      </c>
      <c r="BD126" s="19">
        <v>0</v>
      </c>
      <c r="BE126" s="19">
        <v>0</v>
      </c>
      <c r="BF126" s="19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9">
        <v>0</v>
      </c>
      <c r="BM126" s="16">
        <v>0</v>
      </c>
      <c r="BN126" s="19">
        <v>0</v>
      </c>
      <c r="BO126" s="19">
        <v>0</v>
      </c>
      <c r="BP126" s="19">
        <v>0</v>
      </c>
      <c r="BQ126" s="19">
        <v>0</v>
      </c>
      <c r="BR126" s="16">
        <v>0</v>
      </c>
      <c r="BS126" s="19">
        <v>0</v>
      </c>
      <c r="BT126" s="19">
        <v>0</v>
      </c>
      <c r="BU126" s="19">
        <v>0</v>
      </c>
      <c r="BV126" s="16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6">
        <v>0</v>
      </c>
      <c r="CC126" s="19">
        <v>1</v>
      </c>
      <c r="CD126" s="19">
        <v>0</v>
      </c>
      <c r="CE126" s="19">
        <v>0</v>
      </c>
      <c r="CF126" s="19">
        <v>0</v>
      </c>
      <c r="CG126" s="19">
        <v>0</v>
      </c>
      <c r="CH126" s="16">
        <v>0</v>
      </c>
      <c r="CI126" s="19">
        <v>0</v>
      </c>
      <c r="CJ126" s="19">
        <v>0</v>
      </c>
      <c r="CK126" s="19">
        <v>0</v>
      </c>
      <c r="CL126" s="16">
        <v>0</v>
      </c>
      <c r="CM126" s="16">
        <v>0</v>
      </c>
      <c r="CN126" s="19">
        <v>0</v>
      </c>
      <c r="CO126" s="16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  <c r="CU126" s="19">
        <v>0</v>
      </c>
      <c r="CV126" s="19">
        <v>0</v>
      </c>
      <c r="CW126" s="17">
        <v>0</v>
      </c>
      <c r="CX126" s="17">
        <v>0</v>
      </c>
      <c r="CY126" s="19">
        <v>0</v>
      </c>
      <c r="CZ126" s="19">
        <v>0</v>
      </c>
      <c r="DA126" s="19">
        <v>0</v>
      </c>
      <c r="DB126" s="19">
        <v>0</v>
      </c>
      <c r="DC126" s="16">
        <v>0</v>
      </c>
    </row>
    <row r="127" spans="1:107" x14ac:dyDescent="0.25">
      <c r="A127" s="14" t="s">
        <v>220</v>
      </c>
      <c r="B127" s="14" t="s">
        <v>99</v>
      </c>
      <c r="C127" s="25">
        <v>1000</v>
      </c>
      <c r="D127" s="6">
        <v>1025</v>
      </c>
      <c r="E127" s="14" t="s">
        <v>181</v>
      </c>
      <c r="F127" s="14">
        <v>2008</v>
      </c>
      <c r="G127" s="21" t="s">
        <v>182</v>
      </c>
      <c r="H127" s="6">
        <v>2</v>
      </c>
      <c r="I127" s="6">
        <v>496</v>
      </c>
      <c r="J127" s="33">
        <v>40000</v>
      </c>
      <c r="K127" s="13">
        <v>0</v>
      </c>
      <c r="L127" s="13">
        <v>0</v>
      </c>
      <c r="M127" s="13">
        <v>1</v>
      </c>
      <c r="N127" s="13">
        <v>1</v>
      </c>
      <c r="O127" s="13">
        <v>0</v>
      </c>
      <c r="P127" s="6">
        <v>0</v>
      </c>
      <c r="Q127" s="13">
        <v>330</v>
      </c>
      <c r="R127" s="14">
        <v>1000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s="19">
        <v>0</v>
      </c>
      <c r="AI127" s="19">
        <v>0</v>
      </c>
      <c r="AJ127" s="19">
        <v>0</v>
      </c>
      <c r="AK127" s="19">
        <v>0</v>
      </c>
      <c r="AL127" s="15">
        <v>0</v>
      </c>
      <c r="AM127" s="19">
        <v>0</v>
      </c>
      <c r="AN127" s="15">
        <v>0</v>
      </c>
      <c r="AO127" s="19">
        <v>0</v>
      </c>
      <c r="AP127" s="16">
        <v>0</v>
      </c>
      <c r="AQ127" s="19">
        <v>0</v>
      </c>
      <c r="AR127" s="15">
        <v>0</v>
      </c>
      <c r="AS127" s="19">
        <v>0</v>
      </c>
      <c r="AT127" s="19">
        <v>0</v>
      </c>
      <c r="AU127" s="19">
        <v>0</v>
      </c>
      <c r="AV127" s="15">
        <v>0</v>
      </c>
      <c r="AW127" s="19">
        <v>0</v>
      </c>
      <c r="AX127" s="19">
        <v>0</v>
      </c>
      <c r="AY127" s="15">
        <v>0</v>
      </c>
      <c r="AZ127" s="15">
        <v>0</v>
      </c>
      <c r="BA127" s="15">
        <v>0</v>
      </c>
      <c r="BB127" s="19">
        <v>0</v>
      </c>
      <c r="BC127" s="15">
        <v>0</v>
      </c>
      <c r="BD127" s="19">
        <v>0</v>
      </c>
      <c r="BE127" s="19">
        <v>0</v>
      </c>
      <c r="BF127" s="19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9">
        <v>0</v>
      </c>
      <c r="BM127" s="16">
        <v>0</v>
      </c>
      <c r="BN127" s="19">
        <v>0</v>
      </c>
      <c r="BO127" s="19">
        <v>0</v>
      </c>
      <c r="BP127" s="19">
        <v>0</v>
      </c>
      <c r="BQ127" s="19">
        <v>0</v>
      </c>
      <c r="BR127" s="16">
        <v>0</v>
      </c>
      <c r="BS127" s="19">
        <v>0</v>
      </c>
      <c r="BT127" s="19">
        <v>0</v>
      </c>
      <c r="BU127" s="19">
        <v>0</v>
      </c>
      <c r="BV127" s="16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6">
        <v>0</v>
      </c>
      <c r="CC127" s="19">
        <v>0</v>
      </c>
      <c r="CD127" s="19">
        <v>0</v>
      </c>
      <c r="CE127" s="19">
        <v>0</v>
      </c>
      <c r="CF127" s="19">
        <v>0</v>
      </c>
      <c r="CG127" s="19">
        <v>0</v>
      </c>
      <c r="CH127" s="16">
        <v>0</v>
      </c>
      <c r="CI127" s="19">
        <v>0</v>
      </c>
      <c r="CJ127" s="19">
        <v>0</v>
      </c>
      <c r="CK127" s="19">
        <v>0</v>
      </c>
      <c r="CL127" s="16">
        <v>0</v>
      </c>
      <c r="CM127" s="16">
        <v>0</v>
      </c>
      <c r="CN127" s="19">
        <v>0</v>
      </c>
      <c r="CO127" s="16">
        <v>0</v>
      </c>
      <c r="CP127" s="19">
        <v>0</v>
      </c>
      <c r="CQ127" s="19">
        <v>0</v>
      </c>
      <c r="CR127" s="19">
        <v>0</v>
      </c>
      <c r="CS127" s="19">
        <v>0</v>
      </c>
      <c r="CT127" s="19">
        <v>0</v>
      </c>
      <c r="CU127" s="19">
        <v>0</v>
      </c>
      <c r="CV127" s="19">
        <v>0</v>
      </c>
      <c r="CW127" s="17">
        <v>0</v>
      </c>
      <c r="CX127" s="17">
        <v>0</v>
      </c>
      <c r="CY127" s="19">
        <v>0</v>
      </c>
      <c r="CZ127" s="19">
        <v>0</v>
      </c>
      <c r="DA127" s="19">
        <v>0</v>
      </c>
      <c r="DB127" s="19">
        <v>0</v>
      </c>
      <c r="DC127" s="16">
        <v>0</v>
      </c>
    </row>
    <row r="128" spans="1:107" x14ac:dyDescent="0.25">
      <c r="A128" s="14" t="s">
        <v>221</v>
      </c>
      <c r="B128" s="14" t="s">
        <v>91</v>
      </c>
      <c r="C128" s="25">
        <v>25</v>
      </c>
      <c r="D128" s="6">
        <v>25</v>
      </c>
      <c r="E128" s="14" t="s">
        <v>181</v>
      </c>
      <c r="F128" s="14">
        <v>2008</v>
      </c>
      <c r="G128" s="21" t="s">
        <v>182</v>
      </c>
      <c r="H128" s="6">
        <v>4</v>
      </c>
      <c r="I128" s="6">
        <v>519</v>
      </c>
      <c r="J128" s="33">
        <v>40000</v>
      </c>
      <c r="K128" s="13">
        <v>0</v>
      </c>
      <c r="L128" s="13">
        <v>0.5</v>
      </c>
      <c r="M128" s="13">
        <v>1</v>
      </c>
      <c r="N128" s="13">
        <v>1</v>
      </c>
      <c r="O128" s="13">
        <v>0</v>
      </c>
      <c r="P128" s="6">
        <v>0</v>
      </c>
      <c r="Q128" s="13">
        <v>250</v>
      </c>
      <c r="R128" s="14">
        <v>570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 s="19">
        <v>0</v>
      </c>
      <c r="AI128" s="19">
        <v>0</v>
      </c>
      <c r="AJ128" s="19">
        <v>0</v>
      </c>
      <c r="AK128" s="19">
        <v>0</v>
      </c>
      <c r="AL128" s="15">
        <v>0</v>
      </c>
      <c r="AM128" s="19">
        <v>0</v>
      </c>
      <c r="AN128" s="15">
        <v>0</v>
      </c>
      <c r="AO128" s="19">
        <v>0</v>
      </c>
      <c r="AP128" s="16">
        <v>0</v>
      </c>
      <c r="AQ128" s="19">
        <v>0</v>
      </c>
      <c r="AR128" s="15">
        <v>0</v>
      </c>
      <c r="AS128" s="19">
        <v>0</v>
      </c>
      <c r="AT128" s="19">
        <v>0</v>
      </c>
      <c r="AU128" s="19">
        <v>0</v>
      </c>
      <c r="AV128" s="15">
        <v>0</v>
      </c>
      <c r="AW128" s="19">
        <v>0</v>
      </c>
      <c r="AX128" s="19">
        <v>0</v>
      </c>
      <c r="AY128" s="15">
        <v>0</v>
      </c>
      <c r="AZ128" s="15">
        <v>0</v>
      </c>
      <c r="BA128" s="15">
        <v>0</v>
      </c>
      <c r="BB128" s="19">
        <v>0</v>
      </c>
      <c r="BC128" s="15">
        <v>0</v>
      </c>
      <c r="BD128" s="19">
        <v>0</v>
      </c>
      <c r="BE128" s="19">
        <v>0</v>
      </c>
      <c r="BF128" s="19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9">
        <v>0</v>
      </c>
      <c r="BM128" s="16">
        <v>0</v>
      </c>
      <c r="BN128" s="19">
        <v>0</v>
      </c>
      <c r="BO128" s="19">
        <v>0</v>
      </c>
      <c r="BP128" s="19">
        <v>0</v>
      </c>
      <c r="BQ128" s="19">
        <v>0</v>
      </c>
      <c r="BR128" s="16">
        <v>0</v>
      </c>
      <c r="BS128" s="19">
        <v>0</v>
      </c>
      <c r="BT128" s="19">
        <v>0</v>
      </c>
      <c r="BU128" s="19">
        <v>0</v>
      </c>
      <c r="BV128" s="16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6">
        <v>0</v>
      </c>
      <c r="CC128" s="19">
        <v>1</v>
      </c>
      <c r="CD128" s="19">
        <v>0</v>
      </c>
      <c r="CE128" s="19">
        <v>0</v>
      </c>
      <c r="CF128" s="19">
        <v>0</v>
      </c>
      <c r="CG128" s="19">
        <v>0</v>
      </c>
      <c r="CH128" s="16">
        <v>0</v>
      </c>
      <c r="CI128" s="19">
        <v>0</v>
      </c>
      <c r="CJ128" s="19">
        <v>0</v>
      </c>
      <c r="CK128" s="19">
        <v>0</v>
      </c>
      <c r="CL128" s="16">
        <v>0</v>
      </c>
      <c r="CM128" s="16">
        <v>0</v>
      </c>
      <c r="CN128" s="19">
        <v>0</v>
      </c>
      <c r="CO128" s="16">
        <v>0</v>
      </c>
      <c r="CP128" s="19">
        <v>0</v>
      </c>
      <c r="CQ128" s="19">
        <v>0</v>
      </c>
      <c r="CR128" s="19">
        <v>0</v>
      </c>
      <c r="CS128" s="19">
        <v>0</v>
      </c>
      <c r="CT128" s="19">
        <v>0</v>
      </c>
      <c r="CU128" s="19">
        <v>0</v>
      </c>
      <c r="CV128" s="19">
        <v>0</v>
      </c>
      <c r="CW128" s="17">
        <v>0</v>
      </c>
      <c r="CX128" s="17">
        <v>0</v>
      </c>
      <c r="CY128" s="19">
        <v>0</v>
      </c>
      <c r="CZ128" s="19">
        <v>0</v>
      </c>
      <c r="DA128" s="19">
        <v>0</v>
      </c>
      <c r="DB128" s="19">
        <v>0</v>
      </c>
      <c r="DC128" s="16">
        <v>0</v>
      </c>
    </row>
    <row r="129" spans="1:107" x14ac:dyDescent="0.25">
      <c r="A129" s="14" t="s">
        <v>222</v>
      </c>
      <c r="B129" s="14" t="s">
        <v>94</v>
      </c>
      <c r="C129" s="25">
        <v>500</v>
      </c>
      <c r="D129" s="6">
        <v>545</v>
      </c>
      <c r="E129" s="14" t="s">
        <v>181</v>
      </c>
      <c r="F129" s="14">
        <v>2008</v>
      </c>
      <c r="G129" s="21" t="s">
        <v>182</v>
      </c>
      <c r="H129" s="6">
        <v>2</v>
      </c>
      <c r="I129" s="6">
        <v>535</v>
      </c>
      <c r="J129" s="33">
        <v>40000</v>
      </c>
      <c r="K129" s="13">
        <v>3.5</v>
      </c>
      <c r="L129" s="13">
        <v>0</v>
      </c>
      <c r="M129" s="13">
        <v>1</v>
      </c>
      <c r="N129" s="13">
        <v>1</v>
      </c>
      <c r="O129" s="13">
        <v>0</v>
      </c>
      <c r="P129" s="6">
        <v>0</v>
      </c>
      <c r="Q129" s="13">
        <v>270</v>
      </c>
      <c r="R129" s="14">
        <v>100</v>
      </c>
      <c r="S129">
        <v>2</v>
      </c>
      <c r="T129">
        <v>2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1</v>
      </c>
      <c r="AG129">
        <v>0</v>
      </c>
      <c r="AH129" s="19">
        <v>0</v>
      </c>
      <c r="AI129" s="19">
        <v>0</v>
      </c>
      <c r="AJ129" s="19">
        <v>0</v>
      </c>
      <c r="AK129" s="19">
        <v>0</v>
      </c>
      <c r="AL129" s="15">
        <v>0</v>
      </c>
      <c r="AM129" s="19">
        <v>0</v>
      </c>
      <c r="AN129" s="15">
        <v>0</v>
      </c>
      <c r="AO129" s="19">
        <v>0</v>
      </c>
      <c r="AP129" s="16">
        <v>0</v>
      </c>
      <c r="AQ129" s="19">
        <v>0</v>
      </c>
      <c r="AR129" s="15">
        <v>0</v>
      </c>
      <c r="AS129" s="19">
        <v>0</v>
      </c>
      <c r="AT129" s="19">
        <v>0</v>
      </c>
      <c r="AU129" s="19">
        <v>0</v>
      </c>
      <c r="AV129" s="15">
        <v>0</v>
      </c>
      <c r="AW129" s="19">
        <v>0</v>
      </c>
      <c r="AX129" s="19">
        <v>0</v>
      </c>
      <c r="AY129" s="15">
        <v>0</v>
      </c>
      <c r="AZ129" s="15">
        <v>0</v>
      </c>
      <c r="BA129" s="15">
        <v>0</v>
      </c>
      <c r="BB129" s="19">
        <v>0</v>
      </c>
      <c r="BC129" s="15">
        <v>0</v>
      </c>
      <c r="BD129" s="19">
        <v>0</v>
      </c>
      <c r="BE129" s="19">
        <v>0</v>
      </c>
      <c r="BF129" s="19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9">
        <v>0</v>
      </c>
      <c r="BM129" s="16">
        <v>0</v>
      </c>
      <c r="BN129" s="19">
        <v>0</v>
      </c>
      <c r="BO129" s="19">
        <v>0</v>
      </c>
      <c r="BP129" s="19">
        <v>0</v>
      </c>
      <c r="BQ129" s="19">
        <v>0</v>
      </c>
      <c r="BR129" s="16">
        <v>0</v>
      </c>
      <c r="BS129" s="19">
        <v>0</v>
      </c>
      <c r="BT129" s="19">
        <v>0</v>
      </c>
      <c r="BU129" s="19">
        <v>1</v>
      </c>
      <c r="BV129" s="16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6">
        <v>0</v>
      </c>
      <c r="CC129" s="19">
        <v>1</v>
      </c>
      <c r="CD129" s="19">
        <v>0</v>
      </c>
      <c r="CE129" s="19">
        <v>0</v>
      </c>
      <c r="CF129" s="19">
        <v>0</v>
      </c>
      <c r="CG129" s="19">
        <v>0</v>
      </c>
      <c r="CH129" s="16">
        <v>0</v>
      </c>
      <c r="CI129" s="19">
        <v>0</v>
      </c>
      <c r="CJ129" s="19">
        <v>0</v>
      </c>
      <c r="CK129" s="19">
        <v>0</v>
      </c>
      <c r="CL129" s="16">
        <v>0</v>
      </c>
      <c r="CM129" s="16">
        <v>0</v>
      </c>
      <c r="CN129" s="19">
        <v>0</v>
      </c>
      <c r="CO129" s="16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  <c r="CU129" s="19">
        <v>0</v>
      </c>
      <c r="CV129" s="19">
        <v>0</v>
      </c>
      <c r="CW129" s="17">
        <v>0</v>
      </c>
      <c r="CX129" s="17">
        <v>0</v>
      </c>
      <c r="CY129" s="19">
        <v>0</v>
      </c>
      <c r="CZ129" s="19">
        <v>0</v>
      </c>
      <c r="DA129" s="19">
        <v>0</v>
      </c>
      <c r="DB129" s="19">
        <v>0</v>
      </c>
      <c r="DC129" s="16">
        <v>0</v>
      </c>
    </row>
    <row r="130" spans="1:107" x14ac:dyDescent="0.25">
      <c r="A130" s="14" t="s">
        <v>223</v>
      </c>
      <c r="B130" s="14" t="s">
        <v>99</v>
      </c>
      <c r="C130" s="25">
        <v>1000</v>
      </c>
      <c r="D130" s="6">
        <v>1000</v>
      </c>
      <c r="E130" s="14" t="s">
        <v>181</v>
      </c>
      <c r="F130" s="14">
        <v>2008</v>
      </c>
      <c r="G130" s="21" t="s">
        <v>182</v>
      </c>
      <c r="H130" s="6">
        <v>2</v>
      </c>
      <c r="I130" s="6">
        <v>539</v>
      </c>
      <c r="J130" s="33">
        <v>40000</v>
      </c>
      <c r="K130" s="13">
        <v>4.3</v>
      </c>
      <c r="L130" s="13">
        <v>2</v>
      </c>
      <c r="M130" s="13">
        <v>0</v>
      </c>
      <c r="N130" s="13">
        <v>1</v>
      </c>
      <c r="O130" s="13">
        <v>0</v>
      </c>
      <c r="P130" s="6">
        <v>0</v>
      </c>
      <c r="Q130" s="13">
        <v>200</v>
      </c>
      <c r="R130" s="14">
        <v>120</v>
      </c>
      <c r="S130">
        <v>3</v>
      </c>
      <c r="T130">
        <v>3</v>
      </c>
      <c r="U130">
        <v>0</v>
      </c>
      <c r="V130">
        <v>0</v>
      </c>
      <c r="W130">
        <v>0</v>
      </c>
      <c r="X130">
        <v>2</v>
      </c>
      <c r="Y130">
        <v>1</v>
      </c>
      <c r="Z130">
        <v>0</v>
      </c>
      <c r="AA130">
        <v>0</v>
      </c>
      <c r="AB130">
        <v>0</v>
      </c>
      <c r="AC130">
        <v>2</v>
      </c>
      <c r="AD130">
        <v>1</v>
      </c>
      <c r="AE130">
        <v>0</v>
      </c>
      <c r="AF130">
        <v>0</v>
      </c>
      <c r="AG130">
        <v>0</v>
      </c>
      <c r="AH130" s="19">
        <v>0</v>
      </c>
      <c r="AI130" s="19">
        <v>0</v>
      </c>
      <c r="AJ130" s="19">
        <v>0</v>
      </c>
      <c r="AK130" s="19">
        <v>0</v>
      </c>
      <c r="AL130" s="15">
        <v>0</v>
      </c>
      <c r="AM130" s="19">
        <v>0</v>
      </c>
      <c r="AN130" s="15">
        <v>0</v>
      </c>
      <c r="AO130" s="19">
        <v>0</v>
      </c>
      <c r="AP130" s="16">
        <v>0</v>
      </c>
      <c r="AQ130" s="19">
        <v>0</v>
      </c>
      <c r="AR130" s="15">
        <v>0</v>
      </c>
      <c r="AS130" s="19">
        <v>0</v>
      </c>
      <c r="AT130" s="19">
        <v>0</v>
      </c>
      <c r="AU130" s="19">
        <v>0</v>
      </c>
      <c r="AV130" s="15">
        <v>0</v>
      </c>
      <c r="AW130" s="19">
        <v>0</v>
      </c>
      <c r="AX130" s="19">
        <v>0</v>
      </c>
      <c r="AY130" s="15">
        <v>0</v>
      </c>
      <c r="AZ130" s="15">
        <v>0</v>
      </c>
      <c r="BA130" s="15">
        <v>0</v>
      </c>
      <c r="BB130" s="19">
        <v>0</v>
      </c>
      <c r="BC130" s="15">
        <v>0</v>
      </c>
      <c r="BD130" s="19">
        <v>0</v>
      </c>
      <c r="BE130" s="19">
        <v>0</v>
      </c>
      <c r="BF130" s="19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9">
        <v>0</v>
      </c>
      <c r="BM130" s="16">
        <v>0</v>
      </c>
      <c r="BN130" s="19">
        <v>0</v>
      </c>
      <c r="BO130" s="19">
        <v>0</v>
      </c>
      <c r="BP130" s="19">
        <v>1</v>
      </c>
      <c r="BQ130" s="19">
        <v>0</v>
      </c>
      <c r="BR130" s="16">
        <v>0</v>
      </c>
      <c r="BS130" s="19">
        <v>0</v>
      </c>
      <c r="BT130" s="19">
        <v>0</v>
      </c>
      <c r="BU130" s="19">
        <v>0</v>
      </c>
      <c r="BV130" s="16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6">
        <v>0</v>
      </c>
      <c r="CC130" s="19">
        <v>1</v>
      </c>
      <c r="CD130" s="19">
        <v>0</v>
      </c>
      <c r="CE130" s="19">
        <v>0</v>
      </c>
      <c r="CF130" s="19">
        <v>0</v>
      </c>
      <c r="CG130" s="19">
        <v>0</v>
      </c>
      <c r="CH130" s="16">
        <v>0</v>
      </c>
      <c r="CI130" s="19">
        <v>0</v>
      </c>
      <c r="CJ130" s="19">
        <v>0</v>
      </c>
      <c r="CK130" s="19">
        <v>1</v>
      </c>
      <c r="CL130" s="16">
        <v>0</v>
      </c>
      <c r="CM130" s="16">
        <v>0</v>
      </c>
      <c r="CN130" s="19">
        <v>0</v>
      </c>
      <c r="CO130" s="16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  <c r="CU130" s="19">
        <v>0</v>
      </c>
      <c r="CV130" s="19">
        <v>0</v>
      </c>
      <c r="CW130" s="17">
        <v>0</v>
      </c>
      <c r="CX130" s="17">
        <v>0</v>
      </c>
      <c r="CY130" s="19">
        <v>0</v>
      </c>
      <c r="CZ130" s="19">
        <v>0</v>
      </c>
      <c r="DA130" s="19">
        <v>0</v>
      </c>
      <c r="DB130" s="19">
        <v>0</v>
      </c>
      <c r="DC130" s="16">
        <v>0</v>
      </c>
    </row>
    <row r="131" spans="1:107" x14ac:dyDescent="0.25">
      <c r="A131" s="14" t="s">
        <v>224</v>
      </c>
      <c r="B131" s="14" t="s">
        <v>91</v>
      </c>
      <c r="C131" s="25">
        <v>25</v>
      </c>
      <c r="D131" s="6">
        <v>25</v>
      </c>
      <c r="E131" s="14" t="s">
        <v>181</v>
      </c>
      <c r="F131" s="14">
        <v>2008</v>
      </c>
      <c r="G131" s="21" t="s">
        <v>182</v>
      </c>
      <c r="H131" s="6">
        <v>3</v>
      </c>
      <c r="I131" s="6">
        <v>515</v>
      </c>
      <c r="J131" s="33">
        <v>40000</v>
      </c>
      <c r="K131" s="13">
        <v>3.5</v>
      </c>
      <c r="L131" s="13">
        <v>13.5</v>
      </c>
      <c r="M131" s="13">
        <v>1</v>
      </c>
      <c r="N131" s="13">
        <v>1</v>
      </c>
      <c r="O131" s="13">
        <v>1</v>
      </c>
      <c r="P131" s="6">
        <v>1</v>
      </c>
      <c r="Q131" s="13">
        <v>310</v>
      </c>
      <c r="R131" s="14">
        <v>190</v>
      </c>
      <c r="S131">
        <v>2</v>
      </c>
      <c r="T131">
        <v>1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0</v>
      </c>
      <c r="AH131" s="19">
        <v>0</v>
      </c>
      <c r="AI131" s="19">
        <v>0</v>
      </c>
      <c r="AJ131" s="19">
        <v>0</v>
      </c>
      <c r="AK131" s="19">
        <v>0</v>
      </c>
      <c r="AL131" s="15">
        <v>0</v>
      </c>
      <c r="AM131" s="19">
        <v>0</v>
      </c>
      <c r="AN131" s="15">
        <v>0</v>
      </c>
      <c r="AO131" s="19">
        <v>0</v>
      </c>
      <c r="AP131" s="16">
        <v>0</v>
      </c>
      <c r="AQ131" s="19">
        <v>0</v>
      </c>
      <c r="AR131" s="15">
        <v>0</v>
      </c>
      <c r="AS131" s="19">
        <v>0</v>
      </c>
      <c r="AT131" s="19">
        <v>0</v>
      </c>
      <c r="AU131" s="19">
        <v>0</v>
      </c>
      <c r="AV131" s="15">
        <v>0</v>
      </c>
      <c r="AW131" s="19">
        <v>0</v>
      </c>
      <c r="AX131" s="19">
        <v>0</v>
      </c>
      <c r="AY131" s="15">
        <v>0</v>
      </c>
      <c r="AZ131" s="15">
        <v>0</v>
      </c>
      <c r="BA131" s="15">
        <v>0</v>
      </c>
      <c r="BB131" s="19">
        <v>0</v>
      </c>
      <c r="BC131" s="15">
        <v>0</v>
      </c>
      <c r="BD131" s="19">
        <v>0</v>
      </c>
      <c r="BE131" s="19">
        <v>0</v>
      </c>
      <c r="BF131" s="19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9">
        <v>0</v>
      </c>
      <c r="BM131" s="16">
        <v>0</v>
      </c>
      <c r="BN131" s="19">
        <v>0</v>
      </c>
      <c r="BO131" s="19">
        <v>0</v>
      </c>
      <c r="BP131" s="19">
        <v>0</v>
      </c>
      <c r="BQ131" s="19">
        <v>0</v>
      </c>
      <c r="BR131" s="16">
        <v>0</v>
      </c>
      <c r="BS131" s="19">
        <v>0</v>
      </c>
      <c r="BT131" s="19">
        <v>0</v>
      </c>
      <c r="BU131" s="19">
        <v>0</v>
      </c>
      <c r="BV131" s="16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6">
        <v>0</v>
      </c>
      <c r="CC131" s="19">
        <v>0</v>
      </c>
      <c r="CD131" s="19">
        <v>0</v>
      </c>
      <c r="CE131" s="19">
        <v>0</v>
      </c>
      <c r="CF131" s="19">
        <v>0</v>
      </c>
      <c r="CG131" s="19">
        <v>0</v>
      </c>
      <c r="CH131" s="16">
        <v>0</v>
      </c>
      <c r="CI131" s="19">
        <v>0</v>
      </c>
      <c r="CJ131" s="19">
        <v>0</v>
      </c>
      <c r="CK131" s="19">
        <v>1</v>
      </c>
      <c r="CL131" s="16">
        <v>0</v>
      </c>
      <c r="CM131" s="16">
        <v>0</v>
      </c>
      <c r="CN131" s="19">
        <v>0</v>
      </c>
      <c r="CO131" s="16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  <c r="CU131" s="19">
        <v>0</v>
      </c>
      <c r="CV131" s="19">
        <v>0</v>
      </c>
      <c r="CW131" s="17">
        <v>0</v>
      </c>
      <c r="CX131" s="17">
        <v>0</v>
      </c>
      <c r="CY131" s="19">
        <v>0</v>
      </c>
      <c r="CZ131" s="19">
        <v>0</v>
      </c>
      <c r="DA131" s="19">
        <v>0</v>
      </c>
      <c r="DB131" s="19">
        <v>1</v>
      </c>
      <c r="DC131" s="16">
        <v>0</v>
      </c>
    </row>
    <row r="132" spans="1:107" x14ac:dyDescent="0.25">
      <c r="A132" s="14" t="s">
        <v>225</v>
      </c>
      <c r="B132" s="14" t="s">
        <v>94</v>
      </c>
      <c r="C132" s="25">
        <v>500</v>
      </c>
      <c r="D132" s="6">
        <v>600</v>
      </c>
      <c r="E132" s="14" t="s">
        <v>181</v>
      </c>
      <c r="F132" s="14">
        <v>2008</v>
      </c>
      <c r="G132" s="21" t="s">
        <v>182</v>
      </c>
      <c r="H132" s="6">
        <v>2</v>
      </c>
      <c r="I132" s="6">
        <v>507</v>
      </c>
      <c r="J132" s="33">
        <v>40000</v>
      </c>
      <c r="K132" s="13">
        <v>13</v>
      </c>
      <c r="L132" s="13">
        <v>1.5</v>
      </c>
      <c r="M132" s="13">
        <v>1</v>
      </c>
      <c r="N132" s="13">
        <v>1</v>
      </c>
      <c r="O132" s="13">
        <v>0</v>
      </c>
      <c r="P132" s="6">
        <v>1</v>
      </c>
      <c r="Q132" s="13">
        <v>490</v>
      </c>
      <c r="R132" s="14">
        <v>220</v>
      </c>
      <c r="S132">
        <v>4</v>
      </c>
      <c r="T132">
        <v>1</v>
      </c>
      <c r="U132">
        <v>3</v>
      </c>
      <c r="V132">
        <v>0</v>
      </c>
      <c r="W132">
        <v>0</v>
      </c>
      <c r="X132">
        <v>2</v>
      </c>
      <c r="Y132">
        <v>0</v>
      </c>
      <c r="Z132">
        <v>1</v>
      </c>
      <c r="AA132">
        <v>1</v>
      </c>
      <c r="AB132">
        <v>0</v>
      </c>
      <c r="AC132">
        <v>2</v>
      </c>
      <c r="AD132">
        <v>1</v>
      </c>
      <c r="AE132">
        <v>1</v>
      </c>
      <c r="AF132">
        <v>0</v>
      </c>
      <c r="AG132">
        <v>0</v>
      </c>
      <c r="AH132" s="19">
        <v>0</v>
      </c>
      <c r="AI132" s="19">
        <v>0</v>
      </c>
      <c r="AJ132" s="19">
        <v>0</v>
      </c>
      <c r="AK132" s="19">
        <v>1</v>
      </c>
      <c r="AL132" s="15">
        <v>0</v>
      </c>
      <c r="AM132" s="19">
        <v>0</v>
      </c>
      <c r="AN132" s="15">
        <v>0</v>
      </c>
      <c r="AO132" s="19">
        <v>0</v>
      </c>
      <c r="AP132" s="16">
        <v>0</v>
      </c>
      <c r="AQ132" s="19">
        <v>0</v>
      </c>
      <c r="AR132" s="15">
        <v>0</v>
      </c>
      <c r="AS132" s="19">
        <v>0</v>
      </c>
      <c r="AT132" s="19">
        <v>1</v>
      </c>
      <c r="AU132" s="19">
        <v>0</v>
      </c>
      <c r="AV132" s="15">
        <v>0</v>
      </c>
      <c r="AW132" s="19">
        <v>0</v>
      </c>
      <c r="AX132" s="19">
        <v>0</v>
      </c>
      <c r="AY132" s="15">
        <v>0</v>
      </c>
      <c r="AZ132" s="15">
        <v>0</v>
      </c>
      <c r="BA132" s="15">
        <v>0</v>
      </c>
      <c r="BB132" s="19">
        <v>0</v>
      </c>
      <c r="BC132" s="15">
        <v>0</v>
      </c>
      <c r="BD132" s="19">
        <v>0</v>
      </c>
      <c r="BE132" s="19">
        <v>0</v>
      </c>
      <c r="BF132" s="19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9">
        <v>0</v>
      </c>
      <c r="BM132" s="16">
        <v>0</v>
      </c>
      <c r="BN132" s="19">
        <v>0</v>
      </c>
      <c r="BO132" s="19">
        <v>0</v>
      </c>
      <c r="BP132" s="19">
        <v>0</v>
      </c>
      <c r="BQ132" s="19">
        <v>0</v>
      </c>
      <c r="BR132" s="16">
        <v>0</v>
      </c>
      <c r="BS132" s="19">
        <v>0</v>
      </c>
      <c r="BT132" s="19">
        <v>0</v>
      </c>
      <c r="BU132" s="19">
        <v>0</v>
      </c>
      <c r="BV132" s="16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6">
        <v>0</v>
      </c>
      <c r="CC132" s="19">
        <v>0</v>
      </c>
      <c r="CD132" s="19">
        <v>0</v>
      </c>
      <c r="CE132" s="19">
        <v>0</v>
      </c>
      <c r="CF132" s="19">
        <v>0</v>
      </c>
      <c r="CG132" s="19">
        <v>0</v>
      </c>
      <c r="CH132" s="16">
        <v>0</v>
      </c>
      <c r="CI132" s="19">
        <v>0</v>
      </c>
      <c r="CJ132" s="19">
        <v>0</v>
      </c>
      <c r="CK132" s="19">
        <v>1</v>
      </c>
      <c r="CL132" s="16">
        <v>0</v>
      </c>
      <c r="CM132" s="16">
        <v>0</v>
      </c>
      <c r="CN132" s="19">
        <v>0</v>
      </c>
      <c r="CO132" s="16">
        <v>0</v>
      </c>
      <c r="CP132" s="19">
        <v>0</v>
      </c>
      <c r="CQ132" s="19">
        <v>1</v>
      </c>
      <c r="CR132" s="19">
        <v>0</v>
      </c>
      <c r="CS132" s="19">
        <v>0</v>
      </c>
      <c r="CT132" s="19">
        <v>0</v>
      </c>
      <c r="CU132" s="19">
        <v>0</v>
      </c>
      <c r="CV132" s="19">
        <v>0</v>
      </c>
      <c r="CW132" s="17">
        <v>0</v>
      </c>
      <c r="CX132" s="17">
        <v>0</v>
      </c>
      <c r="CY132" s="19">
        <v>0</v>
      </c>
      <c r="CZ132" s="19">
        <v>0</v>
      </c>
      <c r="DA132" s="19">
        <v>0</v>
      </c>
      <c r="DB132" s="19">
        <v>0</v>
      </c>
      <c r="DC132" s="16">
        <v>0</v>
      </c>
    </row>
    <row r="133" spans="1:107" x14ac:dyDescent="0.25">
      <c r="A133" s="14" t="s">
        <v>226</v>
      </c>
      <c r="B133" s="14" t="s">
        <v>99</v>
      </c>
      <c r="C133" s="25">
        <v>1000</v>
      </c>
      <c r="D133" s="6">
        <v>940</v>
      </c>
      <c r="E133" s="14" t="s">
        <v>181</v>
      </c>
      <c r="F133" s="14">
        <v>2008</v>
      </c>
      <c r="G133" s="21" t="s">
        <v>182</v>
      </c>
      <c r="H133" s="6">
        <v>2</v>
      </c>
      <c r="I133" s="6">
        <v>534</v>
      </c>
      <c r="J133" s="33">
        <v>40000</v>
      </c>
      <c r="K133" s="13">
        <v>3</v>
      </c>
      <c r="L133" s="13">
        <v>8</v>
      </c>
      <c r="M133" s="13">
        <v>1</v>
      </c>
      <c r="N133" s="13">
        <v>1</v>
      </c>
      <c r="O133" s="13">
        <v>1</v>
      </c>
      <c r="P133" s="6">
        <v>0</v>
      </c>
      <c r="Q133" s="13">
        <v>600</v>
      </c>
      <c r="R133" s="14">
        <v>320</v>
      </c>
      <c r="S133">
        <v>2</v>
      </c>
      <c r="T133">
        <v>2</v>
      </c>
      <c r="U133">
        <v>0</v>
      </c>
      <c r="V133">
        <v>0</v>
      </c>
      <c r="W133">
        <v>0</v>
      </c>
      <c r="X133">
        <v>2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 s="19">
        <v>0</v>
      </c>
      <c r="AI133" s="19">
        <v>0</v>
      </c>
      <c r="AJ133" s="19">
        <v>0</v>
      </c>
      <c r="AK133" s="19">
        <v>0</v>
      </c>
      <c r="AL133" s="15">
        <v>0</v>
      </c>
      <c r="AM133" s="19">
        <v>0</v>
      </c>
      <c r="AN133" s="15">
        <v>0</v>
      </c>
      <c r="AO133" s="19">
        <v>0</v>
      </c>
      <c r="AP133" s="16">
        <v>0</v>
      </c>
      <c r="AQ133" s="19">
        <v>0</v>
      </c>
      <c r="AR133" s="15">
        <v>0</v>
      </c>
      <c r="AS133" s="19">
        <v>0</v>
      </c>
      <c r="AT133" s="19">
        <v>0</v>
      </c>
      <c r="AU133" s="19">
        <v>0</v>
      </c>
      <c r="AV133" s="15">
        <v>0</v>
      </c>
      <c r="AW133" s="19">
        <v>0</v>
      </c>
      <c r="AX133" s="19">
        <v>0</v>
      </c>
      <c r="AY133" s="15">
        <v>0</v>
      </c>
      <c r="AZ133" s="15">
        <v>0</v>
      </c>
      <c r="BA133" s="15">
        <v>0</v>
      </c>
      <c r="BB133" s="19">
        <v>0</v>
      </c>
      <c r="BC133" s="15">
        <v>0</v>
      </c>
      <c r="BD133" s="19">
        <v>0</v>
      </c>
      <c r="BE133" s="19">
        <v>0</v>
      </c>
      <c r="BF133" s="19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9">
        <v>0</v>
      </c>
      <c r="BM133" s="16">
        <v>0</v>
      </c>
      <c r="BN133" s="19">
        <v>0</v>
      </c>
      <c r="BO133" s="19">
        <v>0</v>
      </c>
      <c r="BP133" s="19">
        <v>0</v>
      </c>
      <c r="BQ133" s="19">
        <v>0</v>
      </c>
      <c r="BR133" s="16">
        <v>0</v>
      </c>
      <c r="BS133" s="19">
        <v>0</v>
      </c>
      <c r="BT133" s="19">
        <v>0</v>
      </c>
      <c r="BU133" s="19">
        <v>0</v>
      </c>
      <c r="BV133" s="16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6">
        <v>0</v>
      </c>
      <c r="CC133" s="19">
        <v>1</v>
      </c>
      <c r="CD133" s="19">
        <v>0</v>
      </c>
      <c r="CE133" s="19">
        <v>0</v>
      </c>
      <c r="CF133" s="19">
        <v>0</v>
      </c>
      <c r="CG133" s="19">
        <v>0</v>
      </c>
      <c r="CH133" s="16">
        <v>0</v>
      </c>
      <c r="CI133" s="19">
        <v>0</v>
      </c>
      <c r="CJ133" s="19">
        <v>0</v>
      </c>
      <c r="CK133" s="19">
        <v>1</v>
      </c>
      <c r="CL133" s="16">
        <v>0</v>
      </c>
      <c r="CM133" s="16">
        <v>0</v>
      </c>
      <c r="CN133" s="19">
        <v>0</v>
      </c>
      <c r="CO133" s="16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  <c r="CU133" s="19">
        <v>0</v>
      </c>
      <c r="CV133" s="19">
        <v>0</v>
      </c>
      <c r="CW133" s="17">
        <v>0</v>
      </c>
      <c r="CX133" s="17">
        <v>0</v>
      </c>
      <c r="CY133" s="19">
        <v>0</v>
      </c>
      <c r="CZ133" s="19">
        <v>0</v>
      </c>
      <c r="DA133" s="19">
        <v>0</v>
      </c>
      <c r="DB133" s="19">
        <v>0</v>
      </c>
      <c r="DC133" s="16">
        <v>0</v>
      </c>
    </row>
    <row r="134" spans="1:107" x14ac:dyDescent="0.25">
      <c r="A134" s="14" t="s">
        <v>227</v>
      </c>
      <c r="B134" s="14" t="s">
        <v>91</v>
      </c>
      <c r="C134" s="25">
        <v>25</v>
      </c>
      <c r="D134" s="6">
        <v>25</v>
      </c>
      <c r="E134" s="14" t="s">
        <v>181</v>
      </c>
      <c r="F134" s="14">
        <v>2008</v>
      </c>
      <c r="G134" s="21" t="s">
        <v>182</v>
      </c>
      <c r="H134" s="6">
        <v>4</v>
      </c>
      <c r="I134" s="6">
        <v>533</v>
      </c>
      <c r="J134" s="33">
        <v>40000</v>
      </c>
      <c r="K134" s="13">
        <v>8.3000000000000007</v>
      </c>
      <c r="L134" s="13">
        <v>2.5</v>
      </c>
      <c r="M134" s="13">
        <v>1</v>
      </c>
      <c r="N134" s="13">
        <v>1</v>
      </c>
      <c r="O134" s="13">
        <v>1</v>
      </c>
      <c r="P134" s="6">
        <v>0</v>
      </c>
      <c r="Q134" s="13">
        <v>500</v>
      </c>
      <c r="R134" s="14">
        <v>500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s="19">
        <v>0</v>
      </c>
      <c r="AI134" s="19">
        <v>0</v>
      </c>
      <c r="AJ134" s="19">
        <v>0</v>
      </c>
      <c r="AK134" s="19">
        <v>0</v>
      </c>
      <c r="AL134" s="15">
        <v>0</v>
      </c>
      <c r="AM134" s="19">
        <v>0</v>
      </c>
      <c r="AN134" s="15">
        <v>0</v>
      </c>
      <c r="AO134" s="19">
        <v>0</v>
      </c>
      <c r="AP134" s="16">
        <v>0</v>
      </c>
      <c r="AQ134" s="19">
        <v>0</v>
      </c>
      <c r="AR134" s="15">
        <v>0</v>
      </c>
      <c r="AS134" s="19">
        <v>0</v>
      </c>
      <c r="AT134" s="19">
        <v>0</v>
      </c>
      <c r="AU134" s="19">
        <v>0</v>
      </c>
      <c r="AV134" s="15">
        <v>0</v>
      </c>
      <c r="AW134" s="19">
        <v>0</v>
      </c>
      <c r="AX134" s="19">
        <v>0</v>
      </c>
      <c r="AY134" s="15">
        <v>0</v>
      </c>
      <c r="AZ134" s="15">
        <v>0</v>
      </c>
      <c r="BA134" s="15">
        <v>0</v>
      </c>
      <c r="BB134" s="19">
        <v>0</v>
      </c>
      <c r="BC134" s="15">
        <v>0</v>
      </c>
      <c r="BD134" s="19">
        <v>0</v>
      </c>
      <c r="BE134" s="19">
        <v>0</v>
      </c>
      <c r="BF134" s="19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9">
        <v>0</v>
      </c>
      <c r="BM134" s="16">
        <v>0</v>
      </c>
      <c r="BN134" s="19">
        <v>0</v>
      </c>
      <c r="BO134" s="19">
        <v>0</v>
      </c>
      <c r="BP134" s="19">
        <v>0</v>
      </c>
      <c r="BQ134" s="19">
        <v>0</v>
      </c>
      <c r="BR134" s="16">
        <v>0</v>
      </c>
      <c r="BS134" s="19">
        <v>0</v>
      </c>
      <c r="BT134" s="19">
        <v>0</v>
      </c>
      <c r="BU134" s="19">
        <v>0</v>
      </c>
      <c r="BV134" s="16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6">
        <v>0</v>
      </c>
      <c r="CC134" s="19">
        <v>0</v>
      </c>
      <c r="CD134" s="19">
        <v>0</v>
      </c>
      <c r="CE134" s="19">
        <v>0</v>
      </c>
      <c r="CF134" s="19">
        <v>0</v>
      </c>
      <c r="CG134" s="19">
        <v>0</v>
      </c>
      <c r="CH134" s="16">
        <v>0</v>
      </c>
      <c r="CI134" s="19">
        <v>0</v>
      </c>
      <c r="CJ134" s="19">
        <v>0</v>
      </c>
      <c r="CK134" s="19">
        <v>0</v>
      </c>
      <c r="CL134" s="16">
        <v>0</v>
      </c>
      <c r="CM134" s="16">
        <v>0</v>
      </c>
      <c r="CN134" s="19">
        <v>0</v>
      </c>
      <c r="CO134" s="16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  <c r="CU134" s="19">
        <v>0</v>
      </c>
      <c r="CV134" s="19">
        <v>0</v>
      </c>
      <c r="CW134" s="17">
        <v>0</v>
      </c>
      <c r="CX134" s="17">
        <v>0</v>
      </c>
      <c r="CY134" s="19">
        <v>0</v>
      </c>
      <c r="CZ134" s="19">
        <v>0</v>
      </c>
      <c r="DA134" s="19">
        <v>0</v>
      </c>
      <c r="DB134" s="19">
        <v>0</v>
      </c>
      <c r="DC134" s="16">
        <v>0</v>
      </c>
    </row>
    <row r="135" spans="1:107" x14ac:dyDescent="0.25">
      <c r="A135" s="14" t="s">
        <v>228</v>
      </c>
      <c r="B135" s="14" t="s">
        <v>94</v>
      </c>
      <c r="C135" s="25">
        <v>500</v>
      </c>
      <c r="D135" s="6">
        <v>400</v>
      </c>
      <c r="E135" s="14" t="s">
        <v>181</v>
      </c>
      <c r="F135" s="14">
        <v>2008</v>
      </c>
      <c r="G135" s="21" t="s">
        <v>182</v>
      </c>
      <c r="H135" s="6">
        <v>3</v>
      </c>
      <c r="I135" s="6">
        <v>514</v>
      </c>
      <c r="J135" s="33">
        <v>40000</v>
      </c>
      <c r="K135" s="13">
        <v>2</v>
      </c>
      <c r="L135" s="13">
        <v>1.7</v>
      </c>
      <c r="M135" s="13">
        <v>0</v>
      </c>
      <c r="N135" s="13">
        <v>1</v>
      </c>
      <c r="O135" s="13">
        <v>1</v>
      </c>
      <c r="P135" s="6">
        <v>1</v>
      </c>
      <c r="Q135" s="13">
        <v>630</v>
      </c>
      <c r="R135" s="14">
        <v>260</v>
      </c>
      <c r="S135">
        <v>3</v>
      </c>
      <c r="T135">
        <v>2</v>
      </c>
      <c r="U135">
        <v>1</v>
      </c>
      <c r="V135">
        <v>0</v>
      </c>
      <c r="W135">
        <v>0</v>
      </c>
      <c r="X135">
        <v>2</v>
      </c>
      <c r="Y135">
        <v>0</v>
      </c>
      <c r="Z135">
        <v>0</v>
      </c>
      <c r="AA135">
        <v>1</v>
      </c>
      <c r="AB135">
        <v>0</v>
      </c>
      <c r="AC135">
        <v>2</v>
      </c>
      <c r="AD135">
        <v>1</v>
      </c>
      <c r="AE135">
        <v>0</v>
      </c>
      <c r="AF135">
        <v>0</v>
      </c>
      <c r="AG135">
        <v>1</v>
      </c>
      <c r="AH135" s="19">
        <v>0</v>
      </c>
      <c r="AI135" s="19">
        <v>0</v>
      </c>
      <c r="AJ135" s="19">
        <v>0</v>
      </c>
      <c r="AK135" s="19">
        <v>0</v>
      </c>
      <c r="AL135" s="15">
        <v>0</v>
      </c>
      <c r="AM135" s="19">
        <v>0</v>
      </c>
      <c r="AN135" s="15">
        <v>0</v>
      </c>
      <c r="AO135" s="19">
        <v>0</v>
      </c>
      <c r="AP135" s="16">
        <v>0</v>
      </c>
      <c r="AQ135" s="19">
        <v>0</v>
      </c>
      <c r="AR135" s="15">
        <v>0</v>
      </c>
      <c r="AS135" s="19">
        <v>0</v>
      </c>
      <c r="AT135" s="19">
        <v>0</v>
      </c>
      <c r="AU135" s="19">
        <v>0</v>
      </c>
      <c r="AV135" s="15">
        <v>0</v>
      </c>
      <c r="AW135" s="19">
        <v>0</v>
      </c>
      <c r="AX135" s="19">
        <v>0</v>
      </c>
      <c r="AY135" s="15">
        <v>0</v>
      </c>
      <c r="AZ135" s="15">
        <v>0</v>
      </c>
      <c r="BA135" s="15">
        <v>0</v>
      </c>
      <c r="BB135" s="19">
        <v>0</v>
      </c>
      <c r="BC135" s="15">
        <v>0</v>
      </c>
      <c r="BD135" s="19">
        <v>0</v>
      </c>
      <c r="BE135" s="19">
        <v>1</v>
      </c>
      <c r="BF135" s="19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9">
        <v>0</v>
      </c>
      <c r="BM135" s="16">
        <v>0</v>
      </c>
      <c r="BN135" s="19">
        <v>0</v>
      </c>
      <c r="BO135" s="19">
        <v>0</v>
      </c>
      <c r="BP135" s="19">
        <v>0</v>
      </c>
      <c r="BQ135" s="19">
        <v>0</v>
      </c>
      <c r="BR135" s="16">
        <v>0</v>
      </c>
      <c r="BS135" s="19">
        <v>0</v>
      </c>
      <c r="BT135" s="19">
        <v>0</v>
      </c>
      <c r="BU135" s="19">
        <v>0</v>
      </c>
      <c r="BV135" s="16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6">
        <v>0</v>
      </c>
      <c r="CC135" s="19">
        <v>1</v>
      </c>
      <c r="CD135" s="19">
        <v>0</v>
      </c>
      <c r="CE135" s="19">
        <v>0</v>
      </c>
      <c r="CF135" s="19">
        <v>0</v>
      </c>
      <c r="CG135" s="19">
        <v>0</v>
      </c>
      <c r="CH135" s="16">
        <v>0</v>
      </c>
      <c r="CI135" s="19">
        <v>0</v>
      </c>
      <c r="CJ135" s="19">
        <v>0</v>
      </c>
      <c r="CK135" s="19">
        <v>0</v>
      </c>
      <c r="CL135" s="16">
        <v>0</v>
      </c>
      <c r="CM135" s="16">
        <v>0</v>
      </c>
      <c r="CN135" s="19">
        <v>0</v>
      </c>
      <c r="CO135" s="16">
        <v>0</v>
      </c>
      <c r="CP135" s="19">
        <v>1</v>
      </c>
      <c r="CQ135" s="19">
        <v>0</v>
      </c>
      <c r="CR135" s="19">
        <v>0</v>
      </c>
      <c r="CS135" s="19">
        <v>0</v>
      </c>
      <c r="CT135" s="19">
        <v>0</v>
      </c>
      <c r="CU135" s="19">
        <v>0</v>
      </c>
      <c r="CV135" s="19">
        <v>0</v>
      </c>
      <c r="CW135" s="17">
        <v>0</v>
      </c>
      <c r="CX135" s="17">
        <v>0</v>
      </c>
      <c r="CY135" s="19">
        <v>0</v>
      </c>
      <c r="CZ135" s="19">
        <v>0</v>
      </c>
      <c r="DA135" s="19">
        <v>0</v>
      </c>
      <c r="DB135" s="19">
        <v>0</v>
      </c>
      <c r="DC135" s="16">
        <v>0</v>
      </c>
    </row>
    <row r="136" spans="1:107" x14ac:dyDescent="0.25">
      <c r="A136" s="14" t="s">
        <v>229</v>
      </c>
      <c r="B136" s="14" t="s">
        <v>99</v>
      </c>
      <c r="C136" s="25">
        <v>1000</v>
      </c>
      <c r="D136" s="6">
        <v>1035</v>
      </c>
      <c r="E136" s="14" t="s">
        <v>181</v>
      </c>
      <c r="F136" s="14">
        <v>2008</v>
      </c>
      <c r="G136" s="21" t="s">
        <v>182</v>
      </c>
      <c r="H136" s="6">
        <v>2</v>
      </c>
      <c r="I136" s="6">
        <v>499</v>
      </c>
      <c r="J136" s="33">
        <v>40000</v>
      </c>
      <c r="K136" s="13">
        <v>4.4000000000000004</v>
      </c>
      <c r="L136" s="13">
        <v>6</v>
      </c>
      <c r="M136" s="13">
        <v>0</v>
      </c>
      <c r="N136" s="13">
        <v>1</v>
      </c>
      <c r="O136" s="13">
        <v>1</v>
      </c>
      <c r="P136" s="6">
        <v>1</v>
      </c>
      <c r="Q136" s="13">
        <v>800</v>
      </c>
      <c r="R136" s="14">
        <v>300</v>
      </c>
      <c r="S136">
        <v>3</v>
      </c>
      <c r="T136">
        <v>1</v>
      </c>
      <c r="U136">
        <v>2</v>
      </c>
      <c r="V136">
        <v>0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1</v>
      </c>
      <c r="AD136">
        <v>2</v>
      </c>
      <c r="AE136">
        <v>0</v>
      </c>
      <c r="AF136">
        <v>0</v>
      </c>
      <c r="AG136">
        <v>0</v>
      </c>
      <c r="AH136" s="19">
        <v>0</v>
      </c>
      <c r="AI136" s="19">
        <v>0</v>
      </c>
      <c r="AJ136" s="19">
        <v>0</v>
      </c>
      <c r="AK136" s="19">
        <v>0</v>
      </c>
      <c r="AL136" s="15">
        <v>0</v>
      </c>
      <c r="AM136" s="19">
        <v>0</v>
      </c>
      <c r="AN136" s="15">
        <v>0</v>
      </c>
      <c r="AO136" s="19">
        <v>0</v>
      </c>
      <c r="AP136" s="16">
        <v>0</v>
      </c>
      <c r="AQ136" s="19">
        <v>0</v>
      </c>
      <c r="AR136" s="15">
        <v>0</v>
      </c>
      <c r="AS136" s="19">
        <v>0</v>
      </c>
      <c r="AT136" s="19">
        <v>0</v>
      </c>
      <c r="AU136" s="19">
        <v>0</v>
      </c>
      <c r="AV136" s="15">
        <v>0</v>
      </c>
      <c r="AW136" s="19">
        <v>0</v>
      </c>
      <c r="AX136" s="19">
        <v>0</v>
      </c>
      <c r="AY136" s="15">
        <v>0</v>
      </c>
      <c r="AZ136" s="15">
        <v>0</v>
      </c>
      <c r="BA136" s="15">
        <v>0</v>
      </c>
      <c r="BB136" s="19">
        <v>0</v>
      </c>
      <c r="BC136" s="15">
        <v>0</v>
      </c>
      <c r="BD136" s="19">
        <v>0</v>
      </c>
      <c r="BE136" s="19">
        <v>0</v>
      </c>
      <c r="BF136" s="19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9">
        <v>0</v>
      </c>
      <c r="BM136" s="16">
        <v>0</v>
      </c>
      <c r="BN136" s="19">
        <v>0</v>
      </c>
      <c r="BO136" s="19">
        <v>1</v>
      </c>
      <c r="BP136" s="19">
        <v>0</v>
      </c>
      <c r="BQ136" s="19">
        <v>0</v>
      </c>
      <c r="BR136" s="16">
        <v>0</v>
      </c>
      <c r="BS136" s="19">
        <v>1</v>
      </c>
      <c r="BT136" s="19">
        <v>0</v>
      </c>
      <c r="BU136" s="19">
        <v>0</v>
      </c>
      <c r="BV136" s="16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6">
        <v>0</v>
      </c>
      <c r="CC136" s="19">
        <v>0</v>
      </c>
      <c r="CD136" s="19">
        <v>0</v>
      </c>
      <c r="CE136" s="19">
        <v>0</v>
      </c>
      <c r="CF136" s="19">
        <v>0</v>
      </c>
      <c r="CG136" s="19">
        <v>0</v>
      </c>
      <c r="CH136" s="16">
        <v>0</v>
      </c>
      <c r="CI136" s="19">
        <v>0</v>
      </c>
      <c r="CJ136" s="19">
        <v>0</v>
      </c>
      <c r="CK136" s="19">
        <v>1</v>
      </c>
      <c r="CL136" s="16">
        <v>0</v>
      </c>
      <c r="CM136" s="16">
        <v>0</v>
      </c>
      <c r="CN136" s="19">
        <v>0</v>
      </c>
      <c r="CO136" s="16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  <c r="CU136" s="19">
        <v>0</v>
      </c>
      <c r="CV136" s="19">
        <v>0</v>
      </c>
      <c r="CW136" s="17">
        <v>0</v>
      </c>
      <c r="CX136" s="17">
        <v>0</v>
      </c>
      <c r="CY136" s="19">
        <v>0</v>
      </c>
      <c r="CZ136" s="19">
        <v>0</v>
      </c>
      <c r="DA136" s="19">
        <v>0</v>
      </c>
      <c r="DB136" s="19">
        <v>0</v>
      </c>
      <c r="DC136" s="16">
        <v>0</v>
      </c>
    </row>
    <row r="137" spans="1:107" x14ac:dyDescent="0.25">
      <c r="A137" s="14" t="s">
        <v>230</v>
      </c>
      <c r="B137" s="14" t="s">
        <v>91</v>
      </c>
      <c r="C137" s="25">
        <v>25</v>
      </c>
      <c r="D137" s="6">
        <v>25</v>
      </c>
      <c r="E137" s="14" t="s">
        <v>181</v>
      </c>
      <c r="F137" s="14">
        <v>2008</v>
      </c>
      <c r="G137" s="21" t="s">
        <v>182</v>
      </c>
      <c r="H137" s="6">
        <v>4</v>
      </c>
      <c r="I137" s="6">
        <v>562</v>
      </c>
      <c r="J137" s="33">
        <v>40000</v>
      </c>
      <c r="K137" s="13">
        <v>33.5</v>
      </c>
      <c r="L137" s="13">
        <v>3.7</v>
      </c>
      <c r="M137" s="13">
        <v>1</v>
      </c>
      <c r="N137" s="13">
        <v>0</v>
      </c>
      <c r="O137" s="13">
        <v>1</v>
      </c>
      <c r="P137" s="6">
        <v>1</v>
      </c>
      <c r="Q137" s="13">
        <v>400</v>
      </c>
      <c r="R137" s="14">
        <v>150</v>
      </c>
      <c r="S137">
        <v>5</v>
      </c>
      <c r="T137">
        <v>2</v>
      </c>
      <c r="U137">
        <v>2</v>
      </c>
      <c r="V137">
        <v>1</v>
      </c>
      <c r="W137">
        <v>0</v>
      </c>
      <c r="X137">
        <v>3</v>
      </c>
      <c r="Y137">
        <v>0</v>
      </c>
      <c r="Z137">
        <v>1</v>
      </c>
      <c r="AA137">
        <v>0</v>
      </c>
      <c r="AB137">
        <v>1</v>
      </c>
      <c r="AC137">
        <v>3</v>
      </c>
      <c r="AD137">
        <v>2</v>
      </c>
      <c r="AE137">
        <v>0</v>
      </c>
      <c r="AF137">
        <v>0</v>
      </c>
      <c r="AG137">
        <v>0</v>
      </c>
      <c r="AH137" s="19">
        <v>0</v>
      </c>
      <c r="AI137" s="19">
        <v>0</v>
      </c>
      <c r="AJ137" s="19">
        <v>0</v>
      </c>
      <c r="AK137" s="19">
        <v>1</v>
      </c>
      <c r="AL137" s="15">
        <v>0</v>
      </c>
      <c r="AM137" s="19">
        <v>0</v>
      </c>
      <c r="AN137" s="15">
        <v>0</v>
      </c>
      <c r="AO137" s="19">
        <v>0</v>
      </c>
      <c r="AP137" s="16">
        <v>0</v>
      </c>
      <c r="AQ137" s="19">
        <v>0</v>
      </c>
      <c r="AR137" s="15">
        <v>0</v>
      </c>
      <c r="AS137" s="19">
        <v>0</v>
      </c>
      <c r="AT137" s="19">
        <v>0</v>
      </c>
      <c r="AU137" s="19">
        <v>0</v>
      </c>
      <c r="AV137" s="15">
        <v>0</v>
      </c>
      <c r="AW137" s="19">
        <v>0</v>
      </c>
      <c r="AX137" s="19">
        <v>0</v>
      </c>
      <c r="AY137" s="15">
        <v>0</v>
      </c>
      <c r="AZ137" s="15">
        <v>0</v>
      </c>
      <c r="BA137" s="15">
        <v>0</v>
      </c>
      <c r="BB137" s="19">
        <v>0</v>
      </c>
      <c r="BC137" s="15">
        <v>0</v>
      </c>
      <c r="BD137" s="19">
        <v>0</v>
      </c>
      <c r="BE137" s="19">
        <v>0</v>
      </c>
      <c r="BF137" s="19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9">
        <v>0</v>
      </c>
      <c r="BM137" s="16">
        <v>0</v>
      </c>
      <c r="BN137" s="19">
        <v>0</v>
      </c>
      <c r="BO137" s="19">
        <v>0</v>
      </c>
      <c r="BP137" s="19">
        <v>0</v>
      </c>
      <c r="BQ137" s="19">
        <v>0</v>
      </c>
      <c r="BR137" s="16">
        <v>0</v>
      </c>
      <c r="BS137" s="19">
        <v>1</v>
      </c>
      <c r="BT137" s="19">
        <v>0</v>
      </c>
      <c r="BU137" s="19">
        <v>0</v>
      </c>
      <c r="BV137" s="16">
        <v>0</v>
      </c>
      <c r="BW137" s="19">
        <v>0</v>
      </c>
      <c r="BX137" s="19">
        <v>0</v>
      </c>
      <c r="BY137" s="19">
        <v>0</v>
      </c>
      <c r="BZ137" s="19">
        <v>1</v>
      </c>
      <c r="CA137" s="19">
        <v>0</v>
      </c>
      <c r="CB137" s="16">
        <v>0</v>
      </c>
      <c r="CC137" s="19">
        <v>1</v>
      </c>
      <c r="CD137" s="19">
        <v>0</v>
      </c>
      <c r="CE137" s="19">
        <v>0</v>
      </c>
      <c r="CF137" s="19">
        <v>0</v>
      </c>
      <c r="CG137" s="19">
        <v>0</v>
      </c>
      <c r="CH137" s="16">
        <v>0</v>
      </c>
      <c r="CI137" s="19">
        <v>0</v>
      </c>
      <c r="CJ137" s="19">
        <v>0</v>
      </c>
      <c r="CK137" s="19">
        <v>1</v>
      </c>
      <c r="CL137" s="16">
        <v>0</v>
      </c>
      <c r="CM137" s="16">
        <v>0</v>
      </c>
      <c r="CN137" s="19">
        <v>0</v>
      </c>
      <c r="CO137" s="16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  <c r="CU137" s="19">
        <v>0</v>
      </c>
      <c r="CV137" s="19">
        <v>0</v>
      </c>
      <c r="CW137" s="17">
        <v>0</v>
      </c>
      <c r="CX137" s="17">
        <v>0</v>
      </c>
      <c r="CY137" s="19">
        <v>0</v>
      </c>
      <c r="CZ137" s="19">
        <v>0</v>
      </c>
      <c r="DA137" s="19">
        <v>0</v>
      </c>
      <c r="DB137" s="19">
        <v>0</v>
      </c>
      <c r="DC137" s="16">
        <v>0</v>
      </c>
    </row>
    <row r="138" spans="1:107" x14ac:dyDescent="0.25">
      <c r="A138" s="14" t="s">
        <v>231</v>
      </c>
      <c r="B138" s="14" t="s">
        <v>94</v>
      </c>
      <c r="C138" s="25">
        <v>500</v>
      </c>
      <c r="D138" s="6">
        <v>560</v>
      </c>
      <c r="E138" s="14" t="s">
        <v>181</v>
      </c>
      <c r="F138" s="14">
        <v>2008</v>
      </c>
      <c r="G138" s="21" t="s">
        <v>182</v>
      </c>
      <c r="H138" s="6">
        <v>3</v>
      </c>
      <c r="I138" s="6">
        <v>608</v>
      </c>
      <c r="J138" s="33">
        <v>40000</v>
      </c>
      <c r="K138" s="13">
        <v>40</v>
      </c>
      <c r="L138" s="13">
        <v>1.4</v>
      </c>
      <c r="M138" s="13">
        <v>1</v>
      </c>
      <c r="N138" s="13">
        <v>1</v>
      </c>
      <c r="O138" s="13">
        <v>1</v>
      </c>
      <c r="P138" s="6">
        <v>0</v>
      </c>
      <c r="Q138" s="13">
        <v>990</v>
      </c>
      <c r="R138" s="14">
        <v>400</v>
      </c>
      <c r="S138">
        <v>2</v>
      </c>
      <c r="T138">
        <v>2</v>
      </c>
      <c r="U138">
        <v>0</v>
      </c>
      <c r="V138">
        <v>0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0</v>
      </c>
      <c r="AF138">
        <v>0</v>
      </c>
      <c r="AG138">
        <v>0</v>
      </c>
      <c r="AH138" s="19">
        <v>0</v>
      </c>
      <c r="AI138" s="19">
        <v>0</v>
      </c>
      <c r="AJ138" s="19">
        <v>0</v>
      </c>
      <c r="AK138" s="19">
        <v>0</v>
      </c>
      <c r="AL138" s="15">
        <v>0</v>
      </c>
      <c r="AM138" s="19">
        <v>0</v>
      </c>
      <c r="AN138" s="15">
        <v>0</v>
      </c>
      <c r="AO138" s="19">
        <v>0</v>
      </c>
      <c r="AP138" s="16">
        <v>0</v>
      </c>
      <c r="AQ138" s="19">
        <v>0</v>
      </c>
      <c r="AR138" s="15">
        <v>0</v>
      </c>
      <c r="AS138" s="19">
        <v>0</v>
      </c>
      <c r="AT138" s="19">
        <v>0</v>
      </c>
      <c r="AU138" s="19">
        <v>0</v>
      </c>
      <c r="AV138" s="15">
        <v>0</v>
      </c>
      <c r="AW138" s="19">
        <v>0</v>
      </c>
      <c r="AX138" s="19">
        <v>0</v>
      </c>
      <c r="AY138" s="15">
        <v>0</v>
      </c>
      <c r="AZ138" s="15">
        <v>0</v>
      </c>
      <c r="BA138" s="15">
        <v>0</v>
      </c>
      <c r="BB138" s="19">
        <v>0</v>
      </c>
      <c r="BC138" s="15">
        <v>0</v>
      </c>
      <c r="BD138" s="19">
        <v>0</v>
      </c>
      <c r="BE138" s="19">
        <v>0</v>
      </c>
      <c r="BF138" s="19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9">
        <v>0</v>
      </c>
      <c r="BM138" s="16">
        <v>0</v>
      </c>
      <c r="BN138" s="19">
        <v>0</v>
      </c>
      <c r="BO138" s="19">
        <v>0</v>
      </c>
      <c r="BP138" s="19">
        <v>0</v>
      </c>
      <c r="BQ138" s="19">
        <v>0</v>
      </c>
      <c r="BR138" s="16">
        <v>0</v>
      </c>
      <c r="BS138" s="19">
        <v>0</v>
      </c>
      <c r="BT138" s="19">
        <v>0</v>
      </c>
      <c r="BU138" s="19">
        <v>0</v>
      </c>
      <c r="BV138" s="16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6">
        <v>0</v>
      </c>
      <c r="CC138" s="19">
        <v>1</v>
      </c>
      <c r="CD138" s="19">
        <v>0</v>
      </c>
      <c r="CE138" s="19">
        <v>0</v>
      </c>
      <c r="CF138" s="19">
        <v>0</v>
      </c>
      <c r="CG138" s="19">
        <v>0</v>
      </c>
      <c r="CH138" s="16">
        <v>0</v>
      </c>
      <c r="CI138" s="19">
        <v>0</v>
      </c>
      <c r="CJ138" s="19">
        <v>0</v>
      </c>
      <c r="CK138" s="19">
        <v>1</v>
      </c>
      <c r="CL138" s="16">
        <v>0</v>
      </c>
      <c r="CM138" s="16">
        <v>0</v>
      </c>
      <c r="CN138" s="19">
        <v>0</v>
      </c>
      <c r="CO138" s="16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  <c r="CU138" s="19">
        <v>0</v>
      </c>
      <c r="CV138" s="19">
        <v>0</v>
      </c>
      <c r="CW138" s="17">
        <v>0</v>
      </c>
      <c r="CX138" s="17">
        <v>0</v>
      </c>
      <c r="CY138" s="19">
        <v>0</v>
      </c>
      <c r="CZ138" s="19">
        <v>0</v>
      </c>
      <c r="DA138" s="19">
        <v>0</v>
      </c>
      <c r="DB138" s="19">
        <v>0</v>
      </c>
      <c r="DC138" s="16">
        <v>0</v>
      </c>
    </row>
    <row r="139" spans="1:107" x14ac:dyDescent="0.25">
      <c r="A139" s="14" t="s">
        <v>232</v>
      </c>
      <c r="B139" s="14" t="s">
        <v>99</v>
      </c>
      <c r="C139" s="25">
        <v>1000</v>
      </c>
      <c r="D139" s="6">
        <v>1000</v>
      </c>
      <c r="E139" s="14" t="s">
        <v>181</v>
      </c>
      <c r="F139" s="14">
        <v>2008</v>
      </c>
      <c r="G139" s="21" t="s">
        <v>182</v>
      </c>
      <c r="H139" s="6">
        <v>2</v>
      </c>
      <c r="I139" s="6">
        <v>600</v>
      </c>
      <c r="J139" s="33">
        <v>40000</v>
      </c>
      <c r="K139" s="13">
        <v>37.6</v>
      </c>
      <c r="L139" s="13">
        <v>4</v>
      </c>
      <c r="M139" s="13">
        <v>1</v>
      </c>
      <c r="N139" s="13">
        <v>1</v>
      </c>
      <c r="O139" s="13">
        <v>0</v>
      </c>
      <c r="P139" s="6">
        <v>0</v>
      </c>
      <c r="Q139" s="13">
        <v>500</v>
      </c>
      <c r="R139" s="14">
        <v>710</v>
      </c>
      <c r="S139">
        <v>5</v>
      </c>
      <c r="T139">
        <v>3</v>
      </c>
      <c r="U139">
        <v>2</v>
      </c>
      <c r="V139">
        <v>0</v>
      </c>
      <c r="W139">
        <v>0</v>
      </c>
      <c r="X139">
        <v>2</v>
      </c>
      <c r="Y139">
        <v>0</v>
      </c>
      <c r="Z139">
        <v>2</v>
      </c>
      <c r="AA139">
        <v>1</v>
      </c>
      <c r="AB139">
        <v>0</v>
      </c>
      <c r="AC139">
        <v>2</v>
      </c>
      <c r="AD139">
        <v>2</v>
      </c>
      <c r="AE139">
        <v>1</v>
      </c>
      <c r="AF139">
        <v>0</v>
      </c>
      <c r="AG139">
        <v>0</v>
      </c>
      <c r="AH139" s="19">
        <v>0</v>
      </c>
      <c r="AI139" s="19">
        <v>0</v>
      </c>
      <c r="AJ139" s="19">
        <v>0</v>
      </c>
      <c r="AK139" s="19">
        <v>0</v>
      </c>
      <c r="AL139" s="15">
        <v>0</v>
      </c>
      <c r="AM139" s="19">
        <v>0</v>
      </c>
      <c r="AN139" s="15">
        <v>0</v>
      </c>
      <c r="AO139" s="19">
        <v>0</v>
      </c>
      <c r="AP139" s="16">
        <v>0</v>
      </c>
      <c r="AQ139" s="19">
        <v>0</v>
      </c>
      <c r="AR139" s="15">
        <v>0</v>
      </c>
      <c r="AS139" s="19">
        <v>0</v>
      </c>
      <c r="AT139" s="19">
        <v>0</v>
      </c>
      <c r="AU139" s="19">
        <v>0</v>
      </c>
      <c r="AV139" s="15">
        <v>0</v>
      </c>
      <c r="AW139" s="19">
        <v>0</v>
      </c>
      <c r="AX139" s="19">
        <v>0</v>
      </c>
      <c r="AY139" s="15">
        <v>0</v>
      </c>
      <c r="AZ139" s="15">
        <v>0</v>
      </c>
      <c r="BA139" s="15">
        <v>0</v>
      </c>
      <c r="BB139" s="19">
        <v>0</v>
      </c>
      <c r="BC139" s="15">
        <v>0</v>
      </c>
      <c r="BD139" s="19">
        <v>0</v>
      </c>
      <c r="BE139" s="19">
        <v>0</v>
      </c>
      <c r="BF139" s="19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9">
        <v>0</v>
      </c>
      <c r="BM139" s="16">
        <v>0</v>
      </c>
      <c r="BN139" s="19">
        <v>0</v>
      </c>
      <c r="BO139" s="19">
        <v>0</v>
      </c>
      <c r="BP139" s="19">
        <v>0</v>
      </c>
      <c r="BQ139" s="19">
        <v>0</v>
      </c>
      <c r="BR139" s="16">
        <v>0</v>
      </c>
      <c r="BS139" s="19">
        <v>1</v>
      </c>
      <c r="BT139" s="19">
        <v>0</v>
      </c>
      <c r="BU139" s="19">
        <v>0</v>
      </c>
      <c r="BV139" s="16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6">
        <v>0</v>
      </c>
      <c r="CC139" s="19">
        <v>1</v>
      </c>
      <c r="CD139" s="19">
        <v>0</v>
      </c>
      <c r="CE139" s="19">
        <v>0</v>
      </c>
      <c r="CF139" s="19">
        <v>0</v>
      </c>
      <c r="CG139" s="19">
        <v>1</v>
      </c>
      <c r="CH139" s="16">
        <v>0</v>
      </c>
      <c r="CI139" s="19">
        <v>0</v>
      </c>
      <c r="CJ139" s="19">
        <v>0</v>
      </c>
      <c r="CK139" s="19">
        <v>1</v>
      </c>
      <c r="CL139" s="16">
        <v>0</v>
      </c>
      <c r="CM139" s="16">
        <v>0</v>
      </c>
      <c r="CN139" s="19">
        <v>0</v>
      </c>
      <c r="CO139" s="16">
        <v>0</v>
      </c>
      <c r="CP139" s="19">
        <v>1</v>
      </c>
      <c r="CQ139" s="19">
        <v>0</v>
      </c>
      <c r="CR139" s="19">
        <v>0</v>
      </c>
      <c r="CS139" s="19">
        <v>0</v>
      </c>
      <c r="CT139" s="19">
        <v>0</v>
      </c>
      <c r="CU139" s="19">
        <v>0</v>
      </c>
      <c r="CV139" s="19">
        <v>0</v>
      </c>
      <c r="CW139" s="17">
        <v>0</v>
      </c>
      <c r="CX139" s="17">
        <v>0</v>
      </c>
      <c r="CY139" s="19">
        <v>0</v>
      </c>
      <c r="CZ139" s="19">
        <v>0</v>
      </c>
      <c r="DA139" s="19">
        <v>0</v>
      </c>
      <c r="DB139" s="19">
        <v>0</v>
      </c>
      <c r="DC139" s="16">
        <v>0</v>
      </c>
    </row>
    <row r="140" spans="1:107" x14ac:dyDescent="0.25">
      <c r="A140" s="14" t="s">
        <v>233</v>
      </c>
      <c r="B140" s="14" t="s">
        <v>91</v>
      </c>
      <c r="C140" s="25">
        <v>25</v>
      </c>
      <c r="D140" s="6">
        <v>25</v>
      </c>
      <c r="E140" s="14" t="s">
        <v>181</v>
      </c>
      <c r="F140" s="14">
        <v>2008</v>
      </c>
      <c r="G140" s="21" t="s">
        <v>182</v>
      </c>
      <c r="H140" s="6">
        <v>4</v>
      </c>
      <c r="I140" s="6">
        <v>580</v>
      </c>
      <c r="J140" s="33">
        <v>40000</v>
      </c>
      <c r="K140" s="13">
        <v>0.2</v>
      </c>
      <c r="L140" s="13">
        <v>8</v>
      </c>
      <c r="M140" s="13">
        <v>1</v>
      </c>
      <c r="N140" s="13">
        <v>1</v>
      </c>
      <c r="O140" s="13">
        <v>0</v>
      </c>
      <c r="P140" s="6">
        <v>0</v>
      </c>
      <c r="Q140" s="13">
        <v>1000</v>
      </c>
      <c r="R140" s="14">
        <v>300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s="19">
        <v>0</v>
      </c>
      <c r="AI140" s="19">
        <v>0</v>
      </c>
      <c r="AJ140" s="19">
        <v>0</v>
      </c>
      <c r="AK140" s="19">
        <v>0</v>
      </c>
      <c r="AL140" s="15">
        <v>0</v>
      </c>
      <c r="AM140" s="19">
        <v>0</v>
      </c>
      <c r="AN140" s="15">
        <v>0</v>
      </c>
      <c r="AO140" s="19">
        <v>0</v>
      </c>
      <c r="AP140" s="16">
        <v>0</v>
      </c>
      <c r="AQ140" s="19">
        <v>0</v>
      </c>
      <c r="AR140" s="15">
        <v>0</v>
      </c>
      <c r="AS140" s="19">
        <v>0</v>
      </c>
      <c r="AT140" s="19">
        <v>0</v>
      </c>
      <c r="AU140" s="19">
        <v>0</v>
      </c>
      <c r="AV140" s="15">
        <v>0</v>
      </c>
      <c r="AW140" s="19">
        <v>0</v>
      </c>
      <c r="AX140" s="19">
        <v>0</v>
      </c>
      <c r="AY140" s="15">
        <v>0</v>
      </c>
      <c r="AZ140" s="15">
        <v>0</v>
      </c>
      <c r="BA140" s="15">
        <v>0</v>
      </c>
      <c r="BB140" s="19">
        <v>0</v>
      </c>
      <c r="BC140" s="15">
        <v>0</v>
      </c>
      <c r="BD140" s="19">
        <v>0</v>
      </c>
      <c r="BE140" s="19">
        <v>0</v>
      </c>
      <c r="BF140" s="19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9">
        <v>0</v>
      </c>
      <c r="BM140" s="16">
        <v>0</v>
      </c>
      <c r="BN140" s="19">
        <v>0</v>
      </c>
      <c r="BO140" s="19">
        <v>0</v>
      </c>
      <c r="BP140" s="19">
        <v>0</v>
      </c>
      <c r="BQ140" s="19">
        <v>0</v>
      </c>
      <c r="BR140" s="16">
        <v>0</v>
      </c>
      <c r="BS140" s="19">
        <v>0</v>
      </c>
      <c r="BT140" s="19">
        <v>0</v>
      </c>
      <c r="BU140" s="19">
        <v>0</v>
      </c>
      <c r="BV140" s="16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6">
        <v>0</v>
      </c>
      <c r="CC140" s="19">
        <v>0</v>
      </c>
      <c r="CD140" s="19">
        <v>0</v>
      </c>
      <c r="CE140" s="19">
        <v>0</v>
      </c>
      <c r="CF140" s="19">
        <v>0</v>
      </c>
      <c r="CG140" s="19">
        <v>0</v>
      </c>
      <c r="CH140" s="16">
        <v>0</v>
      </c>
      <c r="CI140" s="19">
        <v>0</v>
      </c>
      <c r="CJ140" s="19">
        <v>0</v>
      </c>
      <c r="CK140" s="19">
        <v>0</v>
      </c>
      <c r="CL140" s="16">
        <v>0</v>
      </c>
      <c r="CM140" s="16">
        <v>0</v>
      </c>
      <c r="CN140" s="19">
        <v>0</v>
      </c>
      <c r="CO140" s="16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  <c r="CU140" s="19">
        <v>0</v>
      </c>
      <c r="CV140" s="19">
        <v>0</v>
      </c>
      <c r="CW140" s="17">
        <v>0</v>
      </c>
      <c r="CX140" s="17">
        <v>0</v>
      </c>
      <c r="CY140" s="19">
        <v>0</v>
      </c>
      <c r="CZ140" s="19">
        <v>0</v>
      </c>
      <c r="DA140" s="19">
        <v>0</v>
      </c>
      <c r="DB140" s="19">
        <v>0</v>
      </c>
      <c r="DC140" s="16">
        <v>0</v>
      </c>
    </row>
    <row r="141" spans="1:107" x14ac:dyDescent="0.25">
      <c r="A141" s="14" t="s">
        <v>234</v>
      </c>
      <c r="B141" s="14" t="s">
        <v>94</v>
      </c>
      <c r="C141" s="25">
        <v>500</v>
      </c>
      <c r="D141" s="6">
        <v>590</v>
      </c>
      <c r="E141" s="14" t="s">
        <v>181</v>
      </c>
      <c r="F141" s="14">
        <v>2008</v>
      </c>
      <c r="G141" s="21" t="s">
        <v>182</v>
      </c>
      <c r="H141" s="6">
        <v>2</v>
      </c>
      <c r="I141" s="6">
        <v>592</v>
      </c>
      <c r="J141" s="33">
        <v>40000</v>
      </c>
      <c r="K141" s="13">
        <v>3</v>
      </c>
      <c r="L141" s="13">
        <v>0</v>
      </c>
      <c r="M141" s="13">
        <v>1</v>
      </c>
      <c r="N141" s="13">
        <v>1</v>
      </c>
      <c r="O141" s="13">
        <v>0</v>
      </c>
      <c r="P141" s="6">
        <v>0</v>
      </c>
      <c r="Q141" s="13">
        <v>250</v>
      </c>
      <c r="R141" s="14">
        <v>1210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 s="19">
        <v>0</v>
      </c>
      <c r="AI141" s="19">
        <v>0</v>
      </c>
      <c r="AJ141" s="19">
        <v>0</v>
      </c>
      <c r="AK141" s="19">
        <v>0</v>
      </c>
      <c r="AL141" s="15">
        <v>0</v>
      </c>
      <c r="AM141" s="19">
        <v>0</v>
      </c>
      <c r="AN141" s="15">
        <v>0</v>
      </c>
      <c r="AO141" s="19">
        <v>0</v>
      </c>
      <c r="AP141" s="16">
        <v>0</v>
      </c>
      <c r="AQ141" s="19">
        <v>0</v>
      </c>
      <c r="AR141" s="15">
        <v>0</v>
      </c>
      <c r="AS141" s="19">
        <v>0</v>
      </c>
      <c r="AT141" s="19">
        <v>0</v>
      </c>
      <c r="AU141" s="19">
        <v>0</v>
      </c>
      <c r="AV141" s="15">
        <v>0</v>
      </c>
      <c r="AW141" s="19">
        <v>0</v>
      </c>
      <c r="AX141" s="19">
        <v>0</v>
      </c>
      <c r="AY141" s="15">
        <v>0</v>
      </c>
      <c r="AZ141" s="15">
        <v>0</v>
      </c>
      <c r="BA141" s="15">
        <v>0</v>
      </c>
      <c r="BB141" s="19">
        <v>0</v>
      </c>
      <c r="BC141" s="15">
        <v>0</v>
      </c>
      <c r="BD141" s="19">
        <v>0</v>
      </c>
      <c r="BE141" s="19">
        <v>0</v>
      </c>
      <c r="BF141" s="19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9">
        <v>0</v>
      </c>
      <c r="BM141" s="16">
        <v>0</v>
      </c>
      <c r="BN141" s="19">
        <v>0</v>
      </c>
      <c r="BO141" s="19">
        <v>0</v>
      </c>
      <c r="BP141" s="19">
        <v>0</v>
      </c>
      <c r="BQ141" s="19">
        <v>0</v>
      </c>
      <c r="BR141" s="16">
        <v>0</v>
      </c>
      <c r="BS141" s="19">
        <v>0</v>
      </c>
      <c r="BT141" s="19">
        <v>0</v>
      </c>
      <c r="BU141" s="19">
        <v>0</v>
      </c>
      <c r="BV141" s="16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6">
        <v>0</v>
      </c>
      <c r="CC141" s="19">
        <v>1</v>
      </c>
      <c r="CD141" s="19">
        <v>0</v>
      </c>
      <c r="CE141" s="19">
        <v>0</v>
      </c>
      <c r="CF141" s="19">
        <v>0</v>
      </c>
      <c r="CG141" s="19">
        <v>0</v>
      </c>
      <c r="CH141" s="16">
        <v>0</v>
      </c>
      <c r="CI141" s="19">
        <v>0</v>
      </c>
      <c r="CJ141" s="19">
        <v>0</v>
      </c>
      <c r="CK141" s="19">
        <v>0</v>
      </c>
      <c r="CL141" s="16">
        <v>0</v>
      </c>
      <c r="CM141" s="16">
        <v>0</v>
      </c>
      <c r="CN141" s="19">
        <v>0</v>
      </c>
      <c r="CO141" s="16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  <c r="CU141" s="19">
        <v>0</v>
      </c>
      <c r="CV141" s="19">
        <v>0</v>
      </c>
      <c r="CW141" s="17">
        <v>0</v>
      </c>
      <c r="CX141" s="17">
        <v>0</v>
      </c>
      <c r="CY141" s="19">
        <v>0</v>
      </c>
      <c r="CZ141" s="19">
        <v>0</v>
      </c>
      <c r="DA141" s="19">
        <v>0</v>
      </c>
      <c r="DB141" s="19">
        <v>0</v>
      </c>
      <c r="DC141" s="16">
        <v>0</v>
      </c>
    </row>
    <row r="142" spans="1:107" x14ac:dyDescent="0.25">
      <c r="A142" s="14" t="s">
        <v>235</v>
      </c>
      <c r="B142" s="14" t="s">
        <v>99</v>
      </c>
      <c r="C142" s="25">
        <v>1000</v>
      </c>
      <c r="D142" s="6">
        <v>975</v>
      </c>
      <c r="E142" s="14" t="s">
        <v>181</v>
      </c>
      <c r="F142" s="14">
        <v>2008</v>
      </c>
      <c r="G142" s="21" t="s">
        <v>182</v>
      </c>
      <c r="H142" s="6">
        <v>2</v>
      </c>
      <c r="I142" s="6">
        <v>604</v>
      </c>
      <c r="J142" s="33">
        <v>40000</v>
      </c>
      <c r="K142" s="13">
        <v>3.5</v>
      </c>
      <c r="L142" s="13">
        <v>0</v>
      </c>
      <c r="M142" s="13">
        <v>1</v>
      </c>
      <c r="N142" s="13">
        <v>1</v>
      </c>
      <c r="O142" s="13">
        <v>0</v>
      </c>
      <c r="P142" s="6">
        <v>0</v>
      </c>
      <c r="Q142" s="13">
        <v>350</v>
      </c>
      <c r="R142" s="14">
        <v>710</v>
      </c>
      <c r="S142">
        <v>3</v>
      </c>
      <c r="T142">
        <v>3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2</v>
      </c>
      <c r="AE142">
        <v>0</v>
      </c>
      <c r="AF142">
        <v>0</v>
      </c>
      <c r="AG142">
        <v>0</v>
      </c>
      <c r="AH142" s="19">
        <v>0</v>
      </c>
      <c r="AI142" s="19">
        <v>0</v>
      </c>
      <c r="AJ142" s="19">
        <v>0</v>
      </c>
      <c r="AK142" s="19">
        <v>0</v>
      </c>
      <c r="AL142" s="15">
        <v>0</v>
      </c>
      <c r="AM142" s="19">
        <v>0</v>
      </c>
      <c r="AN142" s="15">
        <v>0</v>
      </c>
      <c r="AO142" s="19">
        <v>0</v>
      </c>
      <c r="AP142" s="16">
        <v>0</v>
      </c>
      <c r="AQ142" s="19">
        <v>0</v>
      </c>
      <c r="AR142" s="15">
        <v>0</v>
      </c>
      <c r="AS142" s="19">
        <v>0</v>
      </c>
      <c r="AT142" s="19">
        <v>0</v>
      </c>
      <c r="AU142" s="19">
        <v>0</v>
      </c>
      <c r="AV142" s="15">
        <v>0</v>
      </c>
      <c r="AW142" s="19">
        <v>0</v>
      </c>
      <c r="AX142" s="19">
        <v>0</v>
      </c>
      <c r="AY142" s="15">
        <v>0</v>
      </c>
      <c r="AZ142" s="15">
        <v>0</v>
      </c>
      <c r="BA142" s="15">
        <v>0</v>
      </c>
      <c r="BB142" s="19">
        <v>0</v>
      </c>
      <c r="BC142" s="15">
        <v>0</v>
      </c>
      <c r="BD142" s="19">
        <v>0</v>
      </c>
      <c r="BE142" s="19">
        <v>0</v>
      </c>
      <c r="BF142" s="19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9">
        <v>0</v>
      </c>
      <c r="BM142" s="16">
        <v>0</v>
      </c>
      <c r="BN142" s="19">
        <v>0</v>
      </c>
      <c r="BO142" s="19">
        <v>0</v>
      </c>
      <c r="BP142" s="19">
        <v>0</v>
      </c>
      <c r="BQ142" s="19">
        <v>0</v>
      </c>
      <c r="BR142" s="16">
        <v>0</v>
      </c>
      <c r="BS142" s="19">
        <v>0</v>
      </c>
      <c r="BT142" s="19">
        <v>0</v>
      </c>
      <c r="BU142" s="19">
        <v>0</v>
      </c>
      <c r="BV142" s="16">
        <v>0</v>
      </c>
      <c r="BW142" s="19">
        <v>0</v>
      </c>
      <c r="BX142" s="19">
        <v>0</v>
      </c>
      <c r="BY142" s="19">
        <v>0</v>
      </c>
      <c r="BZ142" s="19">
        <v>0</v>
      </c>
      <c r="CA142" s="19">
        <v>0</v>
      </c>
      <c r="CB142" s="16">
        <v>0</v>
      </c>
      <c r="CC142" s="19">
        <v>1</v>
      </c>
      <c r="CD142" s="19">
        <v>0</v>
      </c>
      <c r="CE142" s="19">
        <v>0</v>
      </c>
      <c r="CF142" s="19">
        <v>1</v>
      </c>
      <c r="CG142" s="19">
        <v>0</v>
      </c>
      <c r="CH142" s="16">
        <v>0</v>
      </c>
      <c r="CI142" s="19">
        <v>0</v>
      </c>
      <c r="CJ142" s="19">
        <v>0</v>
      </c>
      <c r="CK142" s="19">
        <v>1</v>
      </c>
      <c r="CL142" s="16">
        <v>0</v>
      </c>
      <c r="CM142" s="16">
        <v>0</v>
      </c>
      <c r="CN142" s="19">
        <v>0</v>
      </c>
      <c r="CO142" s="16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  <c r="CU142" s="19">
        <v>0</v>
      </c>
      <c r="CV142" s="19">
        <v>0</v>
      </c>
      <c r="CW142" s="17">
        <v>0</v>
      </c>
      <c r="CX142" s="17">
        <v>0</v>
      </c>
      <c r="CY142" s="19">
        <v>0</v>
      </c>
      <c r="CZ142" s="19">
        <v>0</v>
      </c>
      <c r="DA142" s="19">
        <v>0</v>
      </c>
      <c r="DB142" s="19">
        <v>0</v>
      </c>
      <c r="DC142" s="16">
        <v>0</v>
      </c>
    </row>
    <row r="143" spans="1:107" x14ac:dyDescent="0.25">
      <c r="A143" s="31" t="s">
        <v>236</v>
      </c>
      <c r="B143" s="6" t="s">
        <v>91</v>
      </c>
      <c r="C143" s="18">
        <v>50</v>
      </c>
      <c r="D143" s="31">
        <v>60</v>
      </c>
      <c r="E143" s="31" t="s">
        <v>237</v>
      </c>
      <c r="F143" s="31">
        <v>2011</v>
      </c>
      <c r="G143" s="31" t="s">
        <v>238</v>
      </c>
      <c r="H143" s="31">
        <v>3</v>
      </c>
      <c r="I143" s="31">
        <v>280</v>
      </c>
      <c r="J143" s="33">
        <v>15227</v>
      </c>
      <c r="K143" s="31">
        <v>25</v>
      </c>
      <c r="L143" s="31">
        <v>15</v>
      </c>
      <c r="M143" s="6">
        <v>1</v>
      </c>
      <c r="N143" s="6">
        <v>0</v>
      </c>
      <c r="O143" s="6">
        <v>0</v>
      </c>
      <c r="P143" s="31">
        <v>0</v>
      </c>
      <c r="Q143" s="31">
        <v>560</v>
      </c>
      <c r="R143" s="31">
        <v>260</v>
      </c>
      <c r="S143">
        <v>2</v>
      </c>
      <c r="T143">
        <v>0</v>
      </c>
      <c r="U143">
        <v>2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 s="17">
        <v>0</v>
      </c>
      <c r="AI143" s="17">
        <v>0</v>
      </c>
      <c r="AJ143" s="17">
        <v>0</v>
      </c>
      <c r="AK143" s="17">
        <v>1</v>
      </c>
      <c r="AL143" s="15">
        <v>0</v>
      </c>
      <c r="AM143" s="17">
        <v>0</v>
      </c>
      <c r="AN143" s="15">
        <v>0</v>
      </c>
      <c r="AO143" s="17">
        <v>0</v>
      </c>
      <c r="AP143" s="17">
        <v>0</v>
      </c>
      <c r="AQ143" s="17">
        <v>0</v>
      </c>
      <c r="AR143" s="15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5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6">
        <v>0</v>
      </c>
      <c r="BH143" s="16">
        <v>0</v>
      </c>
      <c r="BI143" s="17">
        <v>0</v>
      </c>
      <c r="BJ143" s="16">
        <v>0</v>
      </c>
      <c r="BK143" s="17">
        <v>0</v>
      </c>
      <c r="BL143" s="17">
        <v>0</v>
      </c>
      <c r="BM143" s="16">
        <v>0</v>
      </c>
      <c r="BN143" s="17">
        <v>0</v>
      </c>
      <c r="BO143" s="17">
        <v>0</v>
      </c>
      <c r="BP143" s="17">
        <v>0</v>
      </c>
      <c r="BQ143" s="17">
        <v>0</v>
      </c>
      <c r="BR143" s="16">
        <v>0</v>
      </c>
      <c r="BS143" s="17">
        <v>0</v>
      </c>
      <c r="BT143" s="17">
        <v>0</v>
      </c>
      <c r="BU143" s="17">
        <v>0</v>
      </c>
      <c r="BV143" s="16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6">
        <v>0</v>
      </c>
      <c r="CI143" s="17">
        <v>0</v>
      </c>
      <c r="CJ143" s="17">
        <v>0</v>
      </c>
      <c r="CK143" s="17">
        <v>0</v>
      </c>
      <c r="CL143" s="16">
        <v>0</v>
      </c>
      <c r="CM143" s="16">
        <v>0</v>
      </c>
      <c r="CN143" s="17">
        <v>0</v>
      </c>
      <c r="CO143" s="17">
        <v>0</v>
      </c>
      <c r="CP143" s="17">
        <v>1</v>
      </c>
      <c r="CQ143" s="17">
        <v>0</v>
      </c>
      <c r="CR143" s="17">
        <v>0</v>
      </c>
      <c r="CS143" s="17">
        <v>0</v>
      </c>
      <c r="CT143" s="17">
        <v>0</v>
      </c>
      <c r="CU143" s="17">
        <v>0</v>
      </c>
      <c r="CV143" s="17">
        <v>0</v>
      </c>
      <c r="CW143" s="17">
        <v>0</v>
      </c>
      <c r="CX143" s="17">
        <v>0</v>
      </c>
      <c r="CY143" s="17">
        <v>0</v>
      </c>
      <c r="CZ143" s="17">
        <v>0</v>
      </c>
      <c r="DA143" s="17">
        <v>0</v>
      </c>
      <c r="DB143" s="17">
        <v>0</v>
      </c>
      <c r="DC143" s="17">
        <v>0</v>
      </c>
    </row>
    <row r="144" spans="1:107" x14ac:dyDescent="0.25">
      <c r="A144" s="6" t="s">
        <v>239</v>
      </c>
      <c r="B144" s="6" t="s">
        <v>96</v>
      </c>
      <c r="C144" s="18">
        <v>100</v>
      </c>
      <c r="D144" s="6">
        <v>115</v>
      </c>
      <c r="E144" s="6" t="s">
        <v>237</v>
      </c>
      <c r="F144" s="6">
        <v>2011</v>
      </c>
      <c r="G144" s="31" t="s">
        <v>238</v>
      </c>
      <c r="H144" s="6">
        <v>3</v>
      </c>
      <c r="I144" s="6">
        <v>283</v>
      </c>
      <c r="J144" s="33">
        <v>15227</v>
      </c>
      <c r="K144" s="6">
        <v>20</v>
      </c>
      <c r="L144" s="6">
        <v>10</v>
      </c>
      <c r="M144" s="6">
        <v>1</v>
      </c>
      <c r="N144" s="6">
        <v>0</v>
      </c>
      <c r="O144" s="6">
        <v>0</v>
      </c>
      <c r="P144" s="6">
        <v>0</v>
      </c>
      <c r="Q144" s="6">
        <v>470</v>
      </c>
      <c r="R144" s="6">
        <v>340</v>
      </c>
      <c r="S144">
        <v>5</v>
      </c>
      <c r="T144">
        <v>2</v>
      </c>
      <c r="U144">
        <v>3</v>
      </c>
      <c r="V144">
        <v>0</v>
      </c>
      <c r="W144">
        <v>0</v>
      </c>
      <c r="X144">
        <v>3</v>
      </c>
      <c r="Y144">
        <v>1</v>
      </c>
      <c r="Z144">
        <v>1</v>
      </c>
      <c r="AA144">
        <v>0</v>
      </c>
      <c r="AB144">
        <v>0</v>
      </c>
      <c r="AC144">
        <v>3</v>
      </c>
      <c r="AD144">
        <v>2</v>
      </c>
      <c r="AE144">
        <v>0</v>
      </c>
      <c r="AF144">
        <v>0</v>
      </c>
      <c r="AG144">
        <v>0</v>
      </c>
      <c r="AH144" s="17">
        <v>0</v>
      </c>
      <c r="AI144" s="17">
        <v>0</v>
      </c>
      <c r="AJ144" s="17">
        <v>0</v>
      </c>
      <c r="AK144" s="17">
        <v>1</v>
      </c>
      <c r="AL144" s="15">
        <v>0</v>
      </c>
      <c r="AM144" s="17">
        <v>0</v>
      </c>
      <c r="AN144" s="15">
        <v>0</v>
      </c>
      <c r="AO144" s="17">
        <v>0</v>
      </c>
      <c r="AP144" s="17">
        <v>0</v>
      </c>
      <c r="AQ144" s="17">
        <v>0</v>
      </c>
      <c r="AR144" s="15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5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6">
        <v>0</v>
      </c>
      <c r="BH144" s="16">
        <v>0</v>
      </c>
      <c r="BI144" s="17">
        <v>0</v>
      </c>
      <c r="BJ144" s="16">
        <v>0</v>
      </c>
      <c r="BK144" s="17">
        <v>0</v>
      </c>
      <c r="BL144" s="17">
        <v>0</v>
      </c>
      <c r="BM144" s="16">
        <v>0</v>
      </c>
      <c r="BN144" s="17">
        <v>0</v>
      </c>
      <c r="BO144" s="17">
        <v>0</v>
      </c>
      <c r="BP144" s="17">
        <v>0</v>
      </c>
      <c r="BQ144" s="17">
        <v>0</v>
      </c>
      <c r="BR144" s="16">
        <v>0</v>
      </c>
      <c r="BS144" s="17">
        <v>1</v>
      </c>
      <c r="BT144" s="17">
        <v>0</v>
      </c>
      <c r="BU144" s="17">
        <v>0</v>
      </c>
      <c r="BV144" s="16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1</v>
      </c>
      <c r="CC144" s="17">
        <v>1</v>
      </c>
      <c r="CD144" s="17">
        <v>0</v>
      </c>
      <c r="CE144" s="17">
        <v>0</v>
      </c>
      <c r="CF144" s="17">
        <v>0</v>
      </c>
      <c r="CG144" s="17">
        <v>0</v>
      </c>
      <c r="CH144" s="16">
        <v>0</v>
      </c>
      <c r="CI144" s="17">
        <v>0</v>
      </c>
      <c r="CJ144" s="17">
        <v>0</v>
      </c>
      <c r="CK144" s="17">
        <v>1</v>
      </c>
      <c r="CL144" s="16">
        <v>0</v>
      </c>
      <c r="CM144" s="16">
        <v>0</v>
      </c>
      <c r="CN144" s="17">
        <v>0</v>
      </c>
      <c r="CO144" s="17">
        <v>0</v>
      </c>
      <c r="CP144" s="17">
        <v>0</v>
      </c>
      <c r="CQ144" s="17">
        <v>0</v>
      </c>
      <c r="CR144" s="17">
        <v>0</v>
      </c>
      <c r="CS144" s="17">
        <v>0</v>
      </c>
      <c r="CT144" s="17">
        <v>0</v>
      </c>
      <c r="CU144" s="17">
        <v>0</v>
      </c>
      <c r="CV144" s="17">
        <v>0</v>
      </c>
      <c r="CW144" s="17">
        <v>0</v>
      </c>
      <c r="CX144" s="17">
        <v>0</v>
      </c>
      <c r="CY144" s="17">
        <v>0</v>
      </c>
      <c r="CZ144" s="17">
        <v>0</v>
      </c>
      <c r="DA144" s="17">
        <v>0</v>
      </c>
      <c r="DB144" s="17">
        <v>0</v>
      </c>
      <c r="DC144" s="17">
        <v>0</v>
      </c>
    </row>
    <row r="145" spans="1:107" x14ac:dyDescent="0.25">
      <c r="A145" s="6" t="s">
        <v>240</v>
      </c>
      <c r="B145" s="6" t="s">
        <v>94</v>
      </c>
      <c r="C145" s="18">
        <v>500</v>
      </c>
      <c r="D145" s="6">
        <v>600</v>
      </c>
      <c r="E145" s="6" t="s">
        <v>237</v>
      </c>
      <c r="F145" s="6">
        <v>2011</v>
      </c>
      <c r="G145" s="31" t="s">
        <v>238</v>
      </c>
      <c r="H145" s="6">
        <v>2</v>
      </c>
      <c r="I145" s="6">
        <v>274</v>
      </c>
      <c r="J145" s="33">
        <v>15227</v>
      </c>
      <c r="K145" s="6">
        <v>20</v>
      </c>
      <c r="L145" s="6">
        <v>10</v>
      </c>
      <c r="M145" s="6">
        <v>1</v>
      </c>
      <c r="N145" s="6">
        <v>0</v>
      </c>
      <c r="O145" s="6">
        <v>0</v>
      </c>
      <c r="P145" s="6">
        <v>0</v>
      </c>
      <c r="Q145" s="6">
        <v>940</v>
      </c>
      <c r="R145" s="6">
        <v>360</v>
      </c>
      <c r="S145">
        <v>9</v>
      </c>
      <c r="T145">
        <v>4</v>
      </c>
      <c r="U145">
        <v>3</v>
      </c>
      <c r="V145">
        <v>0</v>
      </c>
      <c r="W145">
        <v>0</v>
      </c>
      <c r="X145">
        <v>2</v>
      </c>
      <c r="Y145">
        <v>3</v>
      </c>
      <c r="Z145">
        <v>2</v>
      </c>
      <c r="AA145">
        <v>1</v>
      </c>
      <c r="AB145">
        <v>1</v>
      </c>
      <c r="AC145">
        <v>5</v>
      </c>
      <c r="AD145">
        <v>2</v>
      </c>
      <c r="AE145">
        <v>0</v>
      </c>
      <c r="AF145">
        <v>1</v>
      </c>
      <c r="AG145">
        <v>0</v>
      </c>
      <c r="AH145" s="17">
        <v>0</v>
      </c>
      <c r="AI145" s="17">
        <v>0</v>
      </c>
      <c r="AJ145" s="17">
        <v>0</v>
      </c>
      <c r="AK145" s="17">
        <v>0</v>
      </c>
      <c r="AL145" s="15">
        <v>0</v>
      </c>
      <c r="AM145" s="17">
        <v>0</v>
      </c>
      <c r="AN145" s="15">
        <v>0</v>
      </c>
      <c r="AO145" s="17">
        <v>0</v>
      </c>
      <c r="AP145" s="17">
        <v>0</v>
      </c>
      <c r="AQ145" s="17">
        <v>0</v>
      </c>
      <c r="AR145" s="15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5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6">
        <v>0</v>
      </c>
      <c r="BH145" s="16">
        <v>0</v>
      </c>
      <c r="BI145" s="17">
        <v>1</v>
      </c>
      <c r="BJ145" s="16">
        <v>0</v>
      </c>
      <c r="BK145" s="17">
        <v>0</v>
      </c>
      <c r="BL145" s="17">
        <v>0</v>
      </c>
      <c r="BM145" s="16">
        <v>0</v>
      </c>
      <c r="BN145" s="17">
        <v>0</v>
      </c>
      <c r="BO145" s="17">
        <v>1</v>
      </c>
      <c r="BP145" s="17">
        <v>0</v>
      </c>
      <c r="BQ145" s="17">
        <v>1</v>
      </c>
      <c r="BR145" s="16">
        <v>0</v>
      </c>
      <c r="BS145" s="17">
        <v>1</v>
      </c>
      <c r="BT145" s="17">
        <v>0</v>
      </c>
      <c r="BU145" s="17">
        <v>1</v>
      </c>
      <c r="BV145" s="16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  <c r="CB145" s="17">
        <v>0</v>
      </c>
      <c r="CC145" s="17">
        <v>1</v>
      </c>
      <c r="CD145" s="17">
        <v>0</v>
      </c>
      <c r="CE145" s="17">
        <v>0</v>
      </c>
      <c r="CF145" s="17">
        <v>0</v>
      </c>
      <c r="CG145" s="17">
        <v>0</v>
      </c>
      <c r="CH145" s="16">
        <v>0</v>
      </c>
      <c r="CI145" s="17">
        <v>0</v>
      </c>
      <c r="CJ145" s="17">
        <v>0</v>
      </c>
      <c r="CK145" s="17">
        <v>1</v>
      </c>
      <c r="CL145" s="16">
        <v>0</v>
      </c>
      <c r="CM145" s="16">
        <v>0</v>
      </c>
      <c r="CN145" s="17">
        <v>0</v>
      </c>
      <c r="CO145" s="17">
        <v>0</v>
      </c>
      <c r="CP145" s="17">
        <v>1</v>
      </c>
      <c r="CQ145" s="17">
        <v>0</v>
      </c>
      <c r="CR145" s="17">
        <v>0</v>
      </c>
      <c r="CS145" s="17">
        <v>0</v>
      </c>
      <c r="CT145" s="17">
        <v>0</v>
      </c>
      <c r="CU145" s="17">
        <v>0</v>
      </c>
      <c r="CV145" s="17">
        <v>0</v>
      </c>
      <c r="CW145" s="17">
        <v>0</v>
      </c>
      <c r="CX145" s="17">
        <v>0</v>
      </c>
      <c r="CY145" s="17">
        <v>0</v>
      </c>
      <c r="CZ145" s="17">
        <v>0</v>
      </c>
      <c r="DA145" s="17">
        <v>0</v>
      </c>
      <c r="DB145" s="17">
        <v>0</v>
      </c>
      <c r="DC145" s="17">
        <v>0</v>
      </c>
    </row>
    <row r="146" spans="1:107" x14ac:dyDescent="0.25">
      <c r="A146" s="6" t="s">
        <v>241</v>
      </c>
      <c r="B146" s="6" t="s">
        <v>99</v>
      </c>
      <c r="C146" s="18">
        <v>1000</v>
      </c>
      <c r="D146" s="6">
        <v>1060</v>
      </c>
      <c r="E146" s="6" t="s">
        <v>237</v>
      </c>
      <c r="F146" s="6">
        <v>2011</v>
      </c>
      <c r="G146" s="31" t="s">
        <v>238</v>
      </c>
      <c r="H146" s="6">
        <v>1</v>
      </c>
      <c r="I146" s="6">
        <v>262.5</v>
      </c>
      <c r="J146" s="33">
        <v>15227</v>
      </c>
      <c r="K146" s="6">
        <v>15</v>
      </c>
      <c r="L146" s="6">
        <v>10</v>
      </c>
      <c r="M146" s="6">
        <v>1</v>
      </c>
      <c r="N146" s="6">
        <v>0</v>
      </c>
      <c r="O146" s="6">
        <v>0</v>
      </c>
      <c r="P146" s="6">
        <v>0</v>
      </c>
      <c r="Q146" s="6">
        <v>720</v>
      </c>
      <c r="R146" s="6">
        <v>650</v>
      </c>
      <c r="S146">
        <v>9</v>
      </c>
      <c r="T146">
        <v>5</v>
      </c>
      <c r="U146">
        <v>3</v>
      </c>
      <c r="V146">
        <v>0</v>
      </c>
      <c r="W146">
        <v>0</v>
      </c>
      <c r="X146">
        <v>4</v>
      </c>
      <c r="Y146">
        <v>3</v>
      </c>
      <c r="Z146">
        <v>1</v>
      </c>
      <c r="AA146">
        <v>1</v>
      </c>
      <c r="AB146">
        <v>0</v>
      </c>
      <c r="AC146">
        <v>5</v>
      </c>
      <c r="AD146">
        <v>3</v>
      </c>
      <c r="AE146">
        <v>0</v>
      </c>
      <c r="AF146">
        <v>0</v>
      </c>
      <c r="AG146">
        <v>2</v>
      </c>
      <c r="AH146" s="17">
        <v>0</v>
      </c>
      <c r="AI146" s="17">
        <v>1</v>
      </c>
      <c r="AJ146" s="17">
        <v>0</v>
      </c>
      <c r="AK146" s="17">
        <v>0</v>
      </c>
      <c r="AL146" s="15">
        <v>0</v>
      </c>
      <c r="AM146" s="17">
        <v>0</v>
      </c>
      <c r="AN146" s="15">
        <v>0</v>
      </c>
      <c r="AO146" s="17">
        <v>0</v>
      </c>
      <c r="AP146" s="17">
        <v>0</v>
      </c>
      <c r="AQ146" s="17">
        <v>0</v>
      </c>
      <c r="AR146" s="15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0</v>
      </c>
      <c r="AY146" s="17">
        <v>0</v>
      </c>
      <c r="AZ146" s="15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1</v>
      </c>
      <c r="BF146" s="17">
        <v>0</v>
      </c>
      <c r="BG146" s="16">
        <v>0</v>
      </c>
      <c r="BH146" s="16">
        <v>0</v>
      </c>
      <c r="BI146" s="17">
        <v>0</v>
      </c>
      <c r="BJ146" s="16">
        <v>0</v>
      </c>
      <c r="BK146" s="17">
        <v>0</v>
      </c>
      <c r="BL146" s="17">
        <v>0</v>
      </c>
      <c r="BM146" s="16">
        <v>0</v>
      </c>
      <c r="BN146" s="17">
        <v>0</v>
      </c>
      <c r="BO146" s="17">
        <v>1</v>
      </c>
      <c r="BP146" s="17">
        <v>0</v>
      </c>
      <c r="BQ146" s="17">
        <v>1</v>
      </c>
      <c r="BR146" s="16">
        <v>0</v>
      </c>
      <c r="BS146" s="17">
        <v>1</v>
      </c>
      <c r="BT146" s="17">
        <v>0</v>
      </c>
      <c r="BU146" s="17">
        <v>0</v>
      </c>
      <c r="BV146" s="16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1</v>
      </c>
      <c r="CD146" s="17">
        <v>0</v>
      </c>
      <c r="CE146" s="17">
        <v>0</v>
      </c>
      <c r="CF146" s="17">
        <v>0</v>
      </c>
      <c r="CG146" s="17">
        <v>0</v>
      </c>
      <c r="CH146" s="16">
        <v>0</v>
      </c>
      <c r="CI146" s="17">
        <v>0</v>
      </c>
      <c r="CJ146" s="17">
        <v>0</v>
      </c>
      <c r="CK146" s="17">
        <v>1</v>
      </c>
      <c r="CL146" s="16">
        <v>0</v>
      </c>
      <c r="CM146" s="16">
        <v>0</v>
      </c>
      <c r="CN146" s="17">
        <v>0</v>
      </c>
      <c r="CO146" s="17">
        <v>0</v>
      </c>
      <c r="CP146" s="17">
        <v>1</v>
      </c>
      <c r="CQ146" s="17">
        <v>0</v>
      </c>
      <c r="CR146" s="17">
        <v>0</v>
      </c>
      <c r="CS146" s="17">
        <v>0</v>
      </c>
      <c r="CT146" s="17">
        <v>0</v>
      </c>
      <c r="CU146" s="17">
        <v>0</v>
      </c>
      <c r="CV146" s="17">
        <v>0</v>
      </c>
      <c r="CW146" s="17">
        <v>0</v>
      </c>
      <c r="CX146" s="17">
        <v>0</v>
      </c>
      <c r="CY146" s="17">
        <v>0</v>
      </c>
      <c r="CZ146" s="17">
        <v>0</v>
      </c>
      <c r="DA146" s="17">
        <v>0</v>
      </c>
      <c r="DB146" s="17">
        <v>0</v>
      </c>
      <c r="DC146" s="17">
        <v>0</v>
      </c>
    </row>
    <row r="147" spans="1:107" x14ac:dyDescent="0.25">
      <c r="A147" s="6" t="s">
        <v>242</v>
      </c>
      <c r="B147" s="6" t="s">
        <v>91</v>
      </c>
      <c r="C147" s="18">
        <v>50</v>
      </c>
      <c r="D147" s="6">
        <v>60</v>
      </c>
      <c r="E147" s="6" t="s">
        <v>237</v>
      </c>
      <c r="F147" s="6">
        <v>2011</v>
      </c>
      <c r="G147" s="31" t="s">
        <v>238</v>
      </c>
      <c r="H147" s="6">
        <v>4</v>
      </c>
      <c r="I147" s="6">
        <v>286</v>
      </c>
      <c r="J147" s="33">
        <v>15227</v>
      </c>
      <c r="K147" s="6">
        <v>5</v>
      </c>
      <c r="L147" s="6">
        <v>15</v>
      </c>
      <c r="M147" s="6">
        <v>1</v>
      </c>
      <c r="N147" s="6">
        <v>1</v>
      </c>
      <c r="O147" s="6">
        <v>0</v>
      </c>
      <c r="P147" s="6">
        <v>0</v>
      </c>
      <c r="Q147" s="6">
        <v>175</v>
      </c>
      <c r="R147" s="6">
        <v>620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s="17">
        <v>0</v>
      </c>
      <c r="AI147" s="17">
        <v>0</v>
      </c>
      <c r="AJ147" s="17">
        <v>0</v>
      </c>
      <c r="AK147" s="17">
        <v>0</v>
      </c>
      <c r="AL147" s="15">
        <v>0</v>
      </c>
      <c r="AM147" s="17">
        <v>0</v>
      </c>
      <c r="AN147" s="15">
        <v>0</v>
      </c>
      <c r="AO147" s="17">
        <v>0</v>
      </c>
      <c r="AP147" s="17">
        <v>0</v>
      </c>
      <c r="AQ147" s="17">
        <v>0</v>
      </c>
      <c r="AR147" s="15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5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6">
        <v>0</v>
      </c>
      <c r="BH147" s="16">
        <v>0</v>
      </c>
      <c r="BI147" s="17">
        <v>0</v>
      </c>
      <c r="BJ147" s="16">
        <v>0</v>
      </c>
      <c r="BK147" s="17">
        <v>0</v>
      </c>
      <c r="BL147" s="17">
        <v>0</v>
      </c>
      <c r="BM147" s="16">
        <v>0</v>
      </c>
      <c r="BN147" s="17">
        <v>0</v>
      </c>
      <c r="BO147" s="17">
        <v>0</v>
      </c>
      <c r="BP147" s="17">
        <v>0</v>
      </c>
      <c r="BQ147" s="17">
        <v>0</v>
      </c>
      <c r="BR147" s="16">
        <v>0</v>
      </c>
      <c r="BS147" s="17">
        <v>0</v>
      </c>
      <c r="BT147" s="17">
        <v>0</v>
      </c>
      <c r="BU147" s="17">
        <v>0</v>
      </c>
      <c r="BV147" s="16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  <c r="CB147" s="17">
        <v>0</v>
      </c>
      <c r="CC147" s="17">
        <v>0</v>
      </c>
      <c r="CD147" s="17">
        <v>0</v>
      </c>
      <c r="CE147" s="17">
        <v>0</v>
      </c>
      <c r="CF147" s="17">
        <v>0</v>
      </c>
      <c r="CG147" s="17">
        <v>0</v>
      </c>
      <c r="CH147" s="16">
        <v>0</v>
      </c>
      <c r="CI147" s="17">
        <v>0</v>
      </c>
      <c r="CJ147" s="17">
        <v>0</v>
      </c>
      <c r="CK147" s="17">
        <v>0</v>
      </c>
      <c r="CL147" s="16">
        <v>0</v>
      </c>
      <c r="CM147" s="16">
        <v>0</v>
      </c>
      <c r="CN147" s="17">
        <v>0</v>
      </c>
      <c r="CO147" s="17">
        <v>0</v>
      </c>
      <c r="CP147" s="17">
        <v>0</v>
      </c>
      <c r="CQ147" s="17">
        <v>0</v>
      </c>
      <c r="CR147" s="17">
        <v>0</v>
      </c>
      <c r="CS147" s="17">
        <v>0</v>
      </c>
      <c r="CT147" s="17">
        <v>0</v>
      </c>
      <c r="CU147" s="17">
        <v>0</v>
      </c>
      <c r="CV147" s="17">
        <v>0</v>
      </c>
      <c r="CW147" s="17">
        <v>0</v>
      </c>
      <c r="CX147" s="17">
        <v>0</v>
      </c>
      <c r="CY147" s="17">
        <v>0</v>
      </c>
      <c r="CZ147" s="17">
        <v>0</v>
      </c>
      <c r="DA147" s="17">
        <v>0</v>
      </c>
      <c r="DB147" s="17">
        <v>0</v>
      </c>
      <c r="DC147" s="17">
        <v>0</v>
      </c>
    </row>
    <row r="148" spans="1:107" x14ac:dyDescent="0.25">
      <c r="A148" s="6" t="s">
        <v>243</v>
      </c>
      <c r="B148" s="6" t="s">
        <v>96</v>
      </c>
      <c r="C148" s="18">
        <v>100</v>
      </c>
      <c r="D148" s="6">
        <v>125</v>
      </c>
      <c r="E148" s="6" t="s">
        <v>237</v>
      </c>
      <c r="F148" s="6">
        <v>2011</v>
      </c>
      <c r="G148" s="31" t="s">
        <v>238</v>
      </c>
      <c r="H148" s="6">
        <v>3</v>
      </c>
      <c r="I148" s="6">
        <v>282</v>
      </c>
      <c r="J148" s="33">
        <v>15227</v>
      </c>
      <c r="K148" s="6">
        <v>3</v>
      </c>
      <c r="L148" s="6">
        <v>17</v>
      </c>
      <c r="M148" s="6">
        <v>1</v>
      </c>
      <c r="N148" s="6">
        <v>1</v>
      </c>
      <c r="O148" s="6">
        <v>0</v>
      </c>
      <c r="P148" s="6">
        <v>0</v>
      </c>
      <c r="Q148" s="6">
        <v>190</v>
      </c>
      <c r="R148" s="6">
        <v>485</v>
      </c>
      <c r="S148">
        <v>2</v>
      </c>
      <c r="T148">
        <v>2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0</v>
      </c>
      <c r="AF148">
        <v>0</v>
      </c>
      <c r="AG148">
        <v>0</v>
      </c>
      <c r="AH148" s="17">
        <v>0</v>
      </c>
      <c r="AI148" s="17">
        <v>0</v>
      </c>
      <c r="AJ148" s="17">
        <v>0</v>
      </c>
      <c r="AK148" s="17">
        <v>0</v>
      </c>
      <c r="AL148" s="15">
        <v>0</v>
      </c>
      <c r="AM148" s="17">
        <v>0</v>
      </c>
      <c r="AN148" s="15">
        <v>0</v>
      </c>
      <c r="AO148" s="17">
        <v>0</v>
      </c>
      <c r="AP148" s="17">
        <v>0</v>
      </c>
      <c r="AQ148" s="17">
        <v>0</v>
      </c>
      <c r="AR148" s="15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0</v>
      </c>
      <c r="AY148" s="17">
        <v>0</v>
      </c>
      <c r="AZ148" s="15">
        <v>0</v>
      </c>
      <c r="BA148" s="17">
        <v>0</v>
      </c>
      <c r="BB148" s="17">
        <v>0</v>
      </c>
      <c r="BC148" s="17">
        <v>0</v>
      </c>
      <c r="BD148" s="17">
        <v>0</v>
      </c>
      <c r="BE148" s="17">
        <v>0</v>
      </c>
      <c r="BF148" s="17">
        <v>0</v>
      </c>
      <c r="BG148" s="16">
        <v>0</v>
      </c>
      <c r="BH148" s="16">
        <v>0</v>
      </c>
      <c r="BI148" s="17">
        <v>0</v>
      </c>
      <c r="BJ148" s="16">
        <v>0</v>
      </c>
      <c r="BK148" s="17">
        <v>0</v>
      </c>
      <c r="BL148" s="17">
        <v>0</v>
      </c>
      <c r="BM148" s="16">
        <v>0</v>
      </c>
      <c r="BN148" s="17">
        <v>0</v>
      </c>
      <c r="BO148" s="17">
        <v>0</v>
      </c>
      <c r="BP148" s="17">
        <v>0</v>
      </c>
      <c r="BQ148" s="17">
        <v>0</v>
      </c>
      <c r="BR148" s="16">
        <v>0</v>
      </c>
      <c r="BS148" s="17">
        <v>0</v>
      </c>
      <c r="BT148" s="17">
        <v>0</v>
      </c>
      <c r="BU148" s="17">
        <v>0</v>
      </c>
      <c r="BV148" s="16">
        <v>0</v>
      </c>
      <c r="BW148" s="17">
        <v>0</v>
      </c>
      <c r="BX148" s="17">
        <v>0</v>
      </c>
      <c r="BY148" s="17">
        <v>0</v>
      </c>
      <c r="BZ148" s="17">
        <v>0</v>
      </c>
      <c r="CA148" s="17">
        <v>0</v>
      </c>
      <c r="CB148" s="17">
        <v>0</v>
      </c>
      <c r="CC148" s="17">
        <v>1</v>
      </c>
      <c r="CD148" s="17">
        <v>0</v>
      </c>
      <c r="CE148" s="17">
        <v>0</v>
      </c>
      <c r="CF148" s="17">
        <v>0</v>
      </c>
      <c r="CG148" s="17">
        <v>0</v>
      </c>
      <c r="CH148" s="16">
        <v>0</v>
      </c>
      <c r="CI148" s="17">
        <v>0</v>
      </c>
      <c r="CJ148" s="17">
        <v>0</v>
      </c>
      <c r="CK148" s="17">
        <v>1</v>
      </c>
      <c r="CL148" s="16">
        <v>0</v>
      </c>
      <c r="CM148" s="16">
        <v>0</v>
      </c>
      <c r="CN148" s="17">
        <v>0</v>
      </c>
      <c r="CO148" s="17">
        <v>0</v>
      </c>
      <c r="CP148" s="17">
        <v>0</v>
      </c>
      <c r="CQ148" s="17">
        <v>0</v>
      </c>
      <c r="CR148" s="17">
        <v>0</v>
      </c>
      <c r="CS148" s="17">
        <v>0</v>
      </c>
      <c r="CT148" s="17">
        <v>0</v>
      </c>
      <c r="CU148" s="17">
        <v>0</v>
      </c>
      <c r="CV148" s="17">
        <v>0</v>
      </c>
      <c r="CW148" s="17">
        <v>0</v>
      </c>
      <c r="CX148" s="17">
        <v>0</v>
      </c>
      <c r="CY148" s="17">
        <v>0</v>
      </c>
      <c r="CZ148" s="17">
        <v>0</v>
      </c>
      <c r="DA148" s="17">
        <v>0</v>
      </c>
      <c r="DB148" s="17">
        <v>0</v>
      </c>
      <c r="DC148" s="17">
        <v>0</v>
      </c>
    </row>
    <row r="149" spans="1:107" x14ac:dyDescent="0.25">
      <c r="A149" s="6" t="s">
        <v>244</v>
      </c>
      <c r="B149" s="6" t="s">
        <v>94</v>
      </c>
      <c r="C149" s="18">
        <v>500</v>
      </c>
      <c r="D149" s="6">
        <v>520</v>
      </c>
      <c r="E149" s="6" t="s">
        <v>237</v>
      </c>
      <c r="F149" s="6">
        <v>2011</v>
      </c>
      <c r="G149" s="31" t="s">
        <v>238</v>
      </c>
      <c r="H149" s="6">
        <v>2</v>
      </c>
      <c r="I149" s="6">
        <v>270</v>
      </c>
      <c r="J149" s="33">
        <v>15227</v>
      </c>
      <c r="K149" s="6">
        <v>3</v>
      </c>
      <c r="L149" s="6">
        <v>27</v>
      </c>
      <c r="M149" s="6">
        <v>1</v>
      </c>
      <c r="N149" s="6">
        <v>1</v>
      </c>
      <c r="O149" s="6">
        <v>0</v>
      </c>
      <c r="P149" s="6">
        <v>1</v>
      </c>
      <c r="Q149" s="6">
        <v>330</v>
      </c>
      <c r="R149" s="6">
        <v>470</v>
      </c>
      <c r="S149">
        <v>6</v>
      </c>
      <c r="T149">
        <v>4</v>
      </c>
      <c r="U149">
        <v>1</v>
      </c>
      <c r="V149">
        <v>0</v>
      </c>
      <c r="W149">
        <v>0</v>
      </c>
      <c r="X149">
        <v>3</v>
      </c>
      <c r="Y149">
        <v>2</v>
      </c>
      <c r="Z149">
        <v>1</v>
      </c>
      <c r="AA149">
        <v>0</v>
      </c>
      <c r="AB149">
        <v>0</v>
      </c>
      <c r="AC149">
        <v>3</v>
      </c>
      <c r="AD149">
        <v>1</v>
      </c>
      <c r="AE149">
        <v>1</v>
      </c>
      <c r="AF149">
        <v>0</v>
      </c>
      <c r="AG149">
        <v>1</v>
      </c>
      <c r="AH149" s="17">
        <v>0</v>
      </c>
      <c r="AI149" s="17">
        <v>0</v>
      </c>
      <c r="AJ149" s="17">
        <v>0</v>
      </c>
      <c r="AK149" s="17">
        <v>0</v>
      </c>
      <c r="AL149" s="15">
        <v>0</v>
      </c>
      <c r="AM149" s="17">
        <v>0</v>
      </c>
      <c r="AN149" s="15">
        <v>0</v>
      </c>
      <c r="AO149" s="17">
        <v>0</v>
      </c>
      <c r="AP149" s="17">
        <v>0</v>
      </c>
      <c r="AQ149" s="17">
        <v>0</v>
      </c>
      <c r="AR149" s="15">
        <v>0</v>
      </c>
      <c r="AS149" s="17">
        <v>0</v>
      </c>
      <c r="AT149" s="17">
        <v>1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5">
        <v>0</v>
      </c>
      <c r="BA149" s="17">
        <v>0</v>
      </c>
      <c r="BB149" s="17">
        <v>0</v>
      </c>
      <c r="BC149" s="17">
        <v>1</v>
      </c>
      <c r="BD149" s="17">
        <v>0</v>
      </c>
      <c r="BE149" s="17">
        <v>0</v>
      </c>
      <c r="BF149" s="17">
        <v>0</v>
      </c>
      <c r="BG149" s="16">
        <v>0</v>
      </c>
      <c r="BH149" s="16">
        <v>0</v>
      </c>
      <c r="BI149" s="17">
        <v>0</v>
      </c>
      <c r="BJ149" s="16">
        <v>0</v>
      </c>
      <c r="BK149" s="17">
        <v>0</v>
      </c>
      <c r="BL149" s="17">
        <v>0</v>
      </c>
      <c r="BM149" s="16">
        <v>0</v>
      </c>
      <c r="BN149" s="17">
        <v>0</v>
      </c>
      <c r="BO149" s="17">
        <v>0</v>
      </c>
      <c r="BP149" s="17">
        <v>0</v>
      </c>
      <c r="BQ149" s="17">
        <v>1</v>
      </c>
      <c r="BR149" s="16">
        <v>0</v>
      </c>
      <c r="BS149" s="17">
        <v>0</v>
      </c>
      <c r="BT149" s="17">
        <v>0</v>
      </c>
      <c r="BU149" s="17">
        <v>0</v>
      </c>
      <c r="BV149" s="16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1</v>
      </c>
      <c r="CD149" s="17">
        <v>0</v>
      </c>
      <c r="CE149" s="17">
        <v>0</v>
      </c>
      <c r="CF149" s="17">
        <v>0</v>
      </c>
      <c r="CG149" s="17">
        <v>0</v>
      </c>
      <c r="CH149" s="16">
        <v>0</v>
      </c>
      <c r="CI149" s="17">
        <v>0</v>
      </c>
      <c r="CJ149" s="17">
        <v>0</v>
      </c>
      <c r="CK149" s="17">
        <v>1</v>
      </c>
      <c r="CL149" s="16">
        <v>0</v>
      </c>
      <c r="CM149" s="16">
        <v>0</v>
      </c>
      <c r="CN149" s="17">
        <v>0</v>
      </c>
      <c r="CO149" s="17">
        <v>0</v>
      </c>
      <c r="CP149" s="17">
        <v>0</v>
      </c>
      <c r="CQ149" s="17">
        <v>0</v>
      </c>
      <c r="CR149" s="17">
        <v>0</v>
      </c>
      <c r="CS149" s="17">
        <v>0</v>
      </c>
      <c r="CT149" s="17">
        <v>0</v>
      </c>
      <c r="CU149" s="17">
        <v>0</v>
      </c>
      <c r="CV149" s="17">
        <v>0</v>
      </c>
      <c r="CW149" s="17">
        <v>0</v>
      </c>
      <c r="CX149" s="17">
        <v>0</v>
      </c>
      <c r="CY149" s="17">
        <v>0</v>
      </c>
      <c r="CZ149" s="17">
        <v>0</v>
      </c>
      <c r="DA149" s="17">
        <v>0</v>
      </c>
      <c r="DB149" s="17">
        <v>0</v>
      </c>
      <c r="DC149" s="17">
        <v>0</v>
      </c>
    </row>
    <row r="150" spans="1:107" x14ac:dyDescent="0.25">
      <c r="A150" s="6" t="s">
        <v>245</v>
      </c>
      <c r="B150" s="6" t="s">
        <v>99</v>
      </c>
      <c r="C150" s="18">
        <v>1000</v>
      </c>
      <c r="D150" s="6">
        <v>1025</v>
      </c>
      <c r="E150" s="6" t="s">
        <v>237</v>
      </c>
      <c r="F150" s="6">
        <v>2011</v>
      </c>
      <c r="G150" s="31" t="s">
        <v>238</v>
      </c>
      <c r="H150" s="6">
        <v>1</v>
      </c>
      <c r="I150" s="6">
        <v>278</v>
      </c>
      <c r="J150" s="33">
        <v>15227</v>
      </c>
      <c r="K150" s="6">
        <v>5</v>
      </c>
      <c r="L150" s="6">
        <v>25</v>
      </c>
      <c r="M150" s="6">
        <v>1</v>
      </c>
      <c r="N150" s="6">
        <v>1</v>
      </c>
      <c r="O150" s="6">
        <v>0</v>
      </c>
      <c r="P150" s="6">
        <v>1</v>
      </c>
      <c r="Q150" s="6">
        <v>780</v>
      </c>
      <c r="R150" s="6">
        <v>620</v>
      </c>
      <c r="S150">
        <v>7</v>
      </c>
      <c r="T150">
        <v>4</v>
      </c>
      <c r="U150">
        <v>2</v>
      </c>
      <c r="V150">
        <v>0</v>
      </c>
      <c r="W150">
        <v>0</v>
      </c>
      <c r="X150">
        <v>2</v>
      </c>
      <c r="Y150">
        <v>3</v>
      </c>
      <c r="Z150">
        <v>1</v>
      </c>
      <c r="AA150">
        <v>1</v>
      </c>
      <c r="AB150">
        <v>0</v>
      </c>
      <c r="AC150">
        <v>4</v>
      </c>
      <c r="AD150">
        <v>2</v>
      </c>
      <c r="AE150">
        <v>0</v>
      </c>
      <c r="AF150">
        <v>0</v>
      </c>
      <c r="AG150">
        <v>1</v>
      </c>
      <c r="AH150" s="17">
        <v>0</v>
      </c>
      <c r="AI150" s="17">
        <v>0</v>
      </c>
      <c r="AJ150" s="17">
        <v>0</v>
      </c>
      <c r="AK150" s="17">
        <v>0</v>
      </c>
      <c r="AL150" s="15">
        <v>0</v>
      </c>
      <c r="AM150" s="17">
        <v>0</v>
      </c>
      <c r="AN150" s="15">
        <v>0</v>
      </c>
      <c r="AO150" s="17">
        <v>0</v>
      </c>
      <c r="AP150" s="17">
        <v>0</v>
      </c>
      <c r="AQ150" s="17">
        <v>0</v>
      </c>
      <c r="AR150" s="15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0</v>
      </c>
      <c r="AZ150" s="15">
        <v>0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0</v>
      </c>
      <c r="BG150" s="16">
        <v>0</v>
      </c>
      <c r="BH150" s="16">
        <v>0</v>
      </c>
      <c r="BI150" s="17">
        <v>0</v>
      </c>
      <c r="BJ150" s="16">
        <v>0</v>
      </c>
      <c r="BK150" s="17">
        <v>0</v>
      </c>
      <c r="BL150" s="17">
        <v>0</v>
      </c>
      <c r="BM150" s="16">
        <v>0</v>
      </c>
      <c r="BN150" s="17">
        <v>0</v>
      </c>
      <c r="BO150" s="17">
        <v>0</v>
      </c>
      <c r="BP150" s="17">
        <v>0</v>
      </c>
      <c r="BQ150" s="17">
        <v>1</v>
      </c>
      <c r="BR150" s="16">
        <v>0</v>
      </c>
      <c r="BS150" s="17">
        <v>1</v>
      </c>
      <c r="BT150" s="17">
        <v>0</v>
      </c>
      <c r="BU150" s="17">
        <v>0</v>
      </c>
      <c r="BV150" s="16">
        <v>0</v>
      </c>
      <c r="BW150" s="17">
        <v>0</v>
      </c>
      <c r="BX150" s="17">
        <v>0</v>
      </c>
      <c r="BY150" s="17">
        <v>0</v>
      </c>
      <c r="BZ150" s="17">
        <v>0</v>
      </c>
      <c r="CA150" s="17">
        <v>0</v>
      </c>
      <c r="CB150" s="17">
        <v>0</v>
      </c>
      <c r="CC150" s="17">
        <v>1</v>
      </c>
      <c r="CD150" s="17">
        <v>0</v>
      </c>
      <c r="CE150" s="17">
        <v>0</v>
      </c>
      <c r="CF150" s="17">
        <v>0</v>
      </c>
      <c r="CG150" s="17">
        <v>0</v>
      </c>
      <c r="CH150" s="16">
        <v>0</v>
      </c>
      <c r="CI150" s="17">
        <v>0</v>
      </c>
      <c r="CJ150" s="17">
        <v>0</v>
      </c>
      <c r="CK150" s="17">
        <v>1</v>
      </c>
      <c r="CL150" s="16">
        <v>0</v>
      </c>
      <c r="CM150" s="16">
        <v>0</v>
      </c>
      <c r="CN150" s="17">
        <v>0</v>
      </c>
      <c r="CO150" s="17">
        <v>0</v>
      </c>
      <c r="CP150" s="17">
        <v>1</v>
      </c>
      <c r="CQ150" s="17">
        <v>0</v>
      </c>
      <c r="CR150" s="17">
        <v>0</v>
      </c>
      <c r="CS150" s="17">
        <v>0</v>
      </c>
      <c r="CT150" s="17">
        <v>0</v>
      </c>
      <c r="CU150" s="17">
        <v>0</v>
      </c>
      <c r="CV150" s="17">
        <v>1</v>
      </c>
      <c r="CW150" s="17">
        <v>0</v>
      </c>
      <c r="CX150" s="17">
        <v>0</v>
      </c>
      <c r="CY150" s="17">
        <v>0</v>
      </c>
      <c r="CZ150" s="17">
        <v>0</v>
      </c>
      <c r="DA150" s="17">
        <v>0</v>
      </c>
      <c r="DB150" s="17">
        <v>0</v>
      </c>
      <c r="DC150" s="17">
        <v>0</v>
      </c>
    </row>
    <row r="151" spans="1:107" x14ac:dyDescent="0.25">
      <c r="A151" s="6" t="s">
        <v>246</v>
      </c>
      <c r="B151" s="6" t="s">
        <v>91</v>
      </c>
      <c r="C151" s="18">
        <v>50</v>
      </c>
      <c r="D151" s="6">
        <v>45</v>
      </c>
      <c r="E151" s="6" t="s">
        <v>237</v>
      </c>
      <c r="F151" s="6">
        <v>2011</v>
      </c>
      <c r="G151" s="31" t="s">
        <v>238</v>
      </c>
      <c r="H151" s="6">
        <v>4</v>
      </c>
      <c r="I151" s="6">
        <v>262</v>
      </c>
      <c r="J151" s="33">
        <v>15227</v>
      </c>
      <c r="K151" s="6">
        <v>22</v>
      </c>
      <c r="L151" s="6">
        <v>28</v>
      </c>
      <c r="M151" s="6">
        <v>1</v>
      </c>
      <c r="N151" s="6">
        <v>0</v>
      </c>
      <c r="O151" s="6">
        <v>0</v>
      </c>
      <c r="P151" s="6">
        <v>0</v>
      </c>
      <c r="Q151" s="6">
        <v>1035</v>
      </c>
      <c r="R151" s="6">
        <v>680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 s="17">
        <v>0</v>
      </c>
      <c r="AI151" s="17">
        <v>0</v>
      </c>
      <c r="AJ151" s="17">
        <v>0</v>
      </c>
      <c r="AK151" s="17">
        <v>1</v>
      </c>
      <c r="AL151" s="15">
        <v>0</v>
      </c>
      <c r="AM151" s="17">
        <v>0</v>
      </c>
      <c r="AN151" s="15">
        <v>0</v>
      </c>
      <c r="AO151" s="17">
        <v>0</v>
      </c>
      <c r="AP151" s="17">
        <v>0</v>
      </c>
      <c r="AQ151" s="17">
        <v>0</v>
      </c>
      <c r="AR151" s="15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5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6">
        <v>0</v>
      </c>
      <c r="BH151" s="16">
        <v>0</v>
      </c>
      <c r="BI151" s="17">
        <v>0</v>
      </c>
      <c r="BJ151" s="16">
        <v>0</v>
      </c>
      <c r="BK151" s="17">
        <v>0</v>
      </c>
      <c r="BL151" s="17">
        <v>0</v>
      </c>
      <c r="BM151" s="16">
        <v>0</v>
      </c>
      <c r="BN151" s="17">
        <v>0</v>
      </c>
      <c r="BO151" s="17">
        <v>0</v>
      </c>
      <c r="BP151" s="17">
        <v>0</v>
      </c>
      <c r="BQ151" s="17">
        <v>0</v>
      </c>
      <c r="BR151" s="16">
        <v>0</v>
      </c>
      <c r="BS151" s="17">
        <v>0</v>
      </c>
      <c r="BT151" s="17">
        <v>0</v>
      </c>
      <c r="BU151" s="17">
        <v>0</v>
      </c>
      <c r="BV151" s="16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6">
        <v>0</v>
      </c>
      <c r="CI151" s="17">
        <v>0</v>
      </c>
      <c r="CJ151" s="17">
        <v>0</v>
      </c>
      <c r="CK151" s="17">
        <v>0</v>
      </c>
      <c r="CL151" s="16">
        <v>0</v>
      </c>
      <c r="CM151" s="16">
        <v>0</v>
      </c>
      <c r="CN151" s="17">
        <v>0</v>
      </c>
      <c r="CO151" s="17">
        <v>0</v>
      </c>
      <c r="CP151" s="17">
        <v>0</v>
      </c>
      <c r="CQ151" s="17">
        <v>0</v>
      </c>
      <c r="CR151" s="17">
        <v>0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0</v>
      </c>
      <c r="CY151" s="17">
        <v>0</v>
      </c>
      <c r="CZ151" s="17">
        <v>0</v>
      </c>
      <c r="DA151" s="17">
        <v>0</v>
      </c>
      <c r="DB151" s="17">
        <v>0</v>
      </c>
      <c r="DC151" s="17">
        <v>0</v>
      </c>
    </row>
    <row r="152" spans="1:107" x14ac:dyDescent="0.25">
      <c r="A152" s="6" t="s">
        <v>247</v>
      </c>
      <c r="B152" s="6" t="s">
        <v>96</v>
      </c>
      <c r="C152" s="18">
        <v>100</v>
      </c>
      <c r="D152" s="6">
        <v>100</v>
      </c>
      <c r="E152" s="6" t="s">
        <v>237</v>
      </c>
      <c r="F152" s="6">
        <v>2011</v>
      </c>
      <c r="G152" s="31" t="s">
        <v>238</v>
      </c>
      <c r="H152" s="6">
        <v>3</v>
      </c>
      <c r="I152" s="6">
        <v>269</v>
      </c>
      <c r="J152" s="33">
        <v>15227</v>
      </c>
      <c r="K152" s="6">
        <v>30</v>
      </c>
      <c r="L152" s="6">
        <v>20</v>
      </c>
      <c r="M152" s="6">
        <v>1</v>
      </c>
      <c r="N152" s="6">
        <v>0</v>
      </c>
      <c r="O152" s="6">
        <v>0</v>
      </c>
      <c r="P152" s="6">
        <v>0</v>
      </c>
      <c r="Q152" s="6">
        <v>950</v>
      </c>
      <c r="R152" s="6">
        <v>660</v>
      </c>
      <c r="S152">
        <v>5</v>
      </c>
      <c r="T152">
        <v>3</v>
      </c>
      <c r="U152">
        <v>2</v>
      </c>
      <c r="V152">
        <v>0</v>
      </c>
      <c r="W152">
        <v>0</v>
      </c>
      <c r="X152">
        <v>4</v>
      </c>
      <c r="Y152">
        <v>0</v>
      </c>
      <c r="Z152">
        <v>1</v>
      </c>
      <c r="AA152">
        <v>0</v>
      </c>
      <c r="AB152">
        <v>0</v>
      </c>
      <c r="AC152">
        <v>3</v>
      </c>
      <c r="AD152">
        <v>2</v>
      </c>
      <c r="AE152">
        <v>0</v>
      </c>
      <c r="AF152">
        <v>0</v>
      </c>
      <c r="AG152">
        <v>1</v>
      </c>
      <c r="AH152" s="17">
        <v>0</v>
      </c>
      <c r="AI152" s="17">
        <v>1</v>
      </c>
      <c r="AJ152" s="17">
        <v>0</v>
      </c>
      <c r="AK152" s="17">
        <v>1</v>
      </c>
      <c r="AL152" s="15">
        <v>0</v>
      </c>
      <c r="AM152" s="17">
        <v>0</v>
      </c>
      <c r="AN152" s="15">
        <v>0</v>
      </c>
      <c r="AO152" s="17">
        <v>0</v>
      </c>
      <c r="AP152" s="17">
        <v>0</v>
      </c>
      <c r="AQ152" s="17">
        <v>0</v>
      </c>
      <c r="AR152" s="15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5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6">
        <v>0</v>
      </c>
      <c r="BH152" s="16">
        <v>0</v>
      </c>
      <c r="BI152" s="17">
        <v>0</v>
      </c>
      <c r="BJ152" s="16">
        <v>0</v>
      </c>
      <c r="BK152" s="17">
        <v>0</v>
      </c>
      <c r="BL152" s="17">
        <v>0</v>
      </c>
      <c r="BM152" s="16">
        <v>0</v>
      </c>
      <c r="BN152" s="17">
        <v>0</v>
      </c>
      <c r="BO152" s="17">
        <v>0</v>
      </c>
      <c r="BP152" s="17">
        <v>0</v>
      </c>
      <c r="BQ152" s="17">
        <v>0</v>
      </c>
      <c r="BR152" s="16">
        <v>0</v>
      </c>
      <c r="BS152" s="17">
        <v>1</v>
      </c>
      <c r="BT152" s="17">
        <v>0</v>
      </c>
      <c r="BU152" s="17">
        <v>0</v>
      </c>
      <c r="BV152" s="16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1</v>
      </c>
      <c r="CD152" s="17">
        <v>0</v>
      </c>
      <c r="CE152" s="17">
        <v>0</v>
      </c>
      <c r="CF152" s="17">
        <v>0</v>
      </c>
      <c r="CG152" s="17">
        <v>0</v>
      </c>
      <c r="CH152" s="16">
        <v>0</v>
      </c>
      <c r="CI152" s="17">
        <v>0</v>
      </c>
      <c r="CJ152" s="17">
        <v>0</v>
      </c>
      <c r="CK152" s="17">
        <v>1</v>
      </c>
      <c r="CL152" s="16">
        <v>0</v>
      </c>
      <c r="CM152" s="16">
        <v>0</v>
      </c>
      <c r="CN152" s="17">
        <v>0</v>
      </c>
      <c r="CO152" s="17">
        <v>0</v>
      </c>
      <c r="CP152" s="17">
        <v>0</v>
      </c>
      <c r="CQ152" s="17">
        <v>0</v>
      </c>
      <c r="CR152" s="17">
        <v>0</v>
      </c>
      <c r="CS152" s="17">
        <v>0</v>
      </c>
      <c r="CT152" s="17">
        <v>0</v>
      </c>
      <c r="CU152" s="17">
        <v>0</v>
      </c>
      <c r="CV152" s="17">
        <v>0</v>
      </c>
      <c r="CW152" s="17">
        <v>0</v>
      </c>
      <c r="CX152" s="17">
        <v>0</v>
      </c>
      <c r="CY152" s="17">
        <v>0</v>
      </c>
      <c r="CZ152" s="17">
        <v>0</v>
      </c>
      <c r="DA152" s="17">
        <v>0</v>
      </c>
      <c r="DB152" s="17">
        <v>0</v>
      </c>
      <c r="DC152" s="17">
        <v>0</v>
      </c>
    </row>
    <row r="153" spans="1:107" x14ac:dyDescent="0.25">
      <c r="A153" s="6" t="s">
        <v>248</v>
      </c>
      <c r="B153" s="6" t="s">
        <v>94</v>
      </c>
      <c r="C153" s="18">
        <v>500</v>
      </c>
      <c r="D153" s="6">
        <v>470</v>
      </c>
      <c r="E153" s="6" t="s">
        <v>237</v>
      </c>
      <c r="F153" s="6">
        <v>2011</v>
      </c>
      <c r="G153" s="31" t="s">
        <v>238</v>
      </c>
      <c r="H153" s="6">
        <v>2</v>
      </c>
      <c r="I153" s="6">
        <v>265</v>
      </c>
      <c r="J153" s="33">
        <v>15227</v>
      </c>
      <c r="K153" s="6">
        <v>25</v>
      </c>
      <c r="L153" s="6">
        <v>25</v>
      </c>
      <c r="M153" s="6">
        <v>0</v>
      </c>
      <c r="N153" s="6">
        <v>1</v>
      </c>
      <c r="O153" s="6">
        <v>0</v>
      </c>
      <c r="P153" s="6">
        <v>1</v>
      </c>
      <c r="Q153" s="6">
        <v>110</v>
      </c>
      <c r="R153" s="6">
        <v>600</v>
      </c>
      <c r="S153">
        <v>7</v>
      </c>
      <c r="T153">
        <v>3</v>
      </c>
      <c r="U153">
        <v>3</v>
      </c>
      <c r="V153">
        <v>0</v>
      </c>
      <c r="W153">
        <v>0</v>
      </c>
      <c r="X153">
        <v>4</v>
      </c>
      <c r="Y153">
        <v>1</v>
      </c>
      <c r="Z153">
        <v>0</v>
      </c>
      <c r="AA153">
        <v>1</v>
      </c>
      <c r="AB153">
        <v>1</v>
      </c>
      <c r="AC153">
        <v>6</v>
      </c>
      <c r="AD153">
        <v>1</v>
      </c>
      <c r="AE153">
        <v>0</v>
      </c>
      <c r="AF153">
        <v>0</v>
      </c>
      <c r="AG153">
        <v>1</v>
      </c>
      <c r="AH153" s="17">
        <v>0</v>
      </c>
      <c r="AI153" s="17">
        <v>1</v>
      </c>
      <c r="AJ153" s="17">
        <v>0</v>
      </c>
      <c r="AK153" s="17">
        <v>1</v>
      </c>
      <c r="AL153" s="15">
        <v>0</v>
      </c>
      <c r="AM153" s="17">
        <v>0</v>
      </c>
      <c r="AN153" s="15">
        <v>0</v>
      </c>
      <c r="AO153" s="17">
        <v>0</v>
      </c>
      <c r="AP153" s="17">
        <v>0</v>
      </c>
      <c r="AQ153" s="17">
        <v>0</v>
      </c>
      <c r="AR153" s="15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5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6">
        <v>0</v>
      </c>
      <c r="BH153" s="16">
        <v>0</v>
      </c>
      <c r="BI153" s="17">
        <v>1</v>
      </c>
      <c r="BJ153" s="16">
        <v>0</v>
      </c>
      <c r="BK153" s="17">
        <v>0</v>
      </c>
      <c r="BL153" s="17">
        <v>0</v>
      </c>
      <c r="BM153" s="16">
        <v>0</v>
      </c>
      <c r="BN153" s="17">
        <v>0</v>
      </c>
      <c r="BO153" s="17">
        <v>1</v>
      </c>
      <c r="BP153" s="17">
        <v>0</v>
      </c>
      <c r="BQ153" s="17">
        <v>0</v>
      </c>
      <c r="BR153" s="16">
        <v>0</v>
      </c>
      <c r="BS153" s="17">
        <v>0</v>
      </c>
      <c r="BT153" s="17">
        <v>0</v>
      </c>
      <c r="BU153" s="17">
        <v>0</v>
      </c>
      <c r="BV153" s="16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1</v>
      </c>
      <c r="CD153" s="17">
        <v>0</v>
      </c>
      <c r="CE153" s="17">
        <v>0</v>
      </c>
      <c r="CF153" s="17">
        <v>0</v>
      </c>
      <c r="CG153" s="17">
        <v>0</v>
      </c>
      <c r="CH153" s="16">
        <v>0</v>
      </c>
      <c r="CI153" s="17">
        <v>0</v>
      </c>
      <c r="CJ153" s="17">
        <v>0</v>
      </c>
      <c r="CK153" s="17">
        <v>1</v>
      </c>
      <c r="CL153" s="16">
        <v>0</v>
      </c>
      <c r="CM153" s="16">
        <v>0</v>
      </c>
      <c r="CN153" s="17">
        <v>0</v>
      </c>
      <c r="CO153" s="17">
        <v>0</v>
      </c>
      <c r="CP153" s="17">
        <v>1</v>
      </c>
      <c r="CQ153" s="17">
        <v>0</v>
      </c>
      <c r="CR153" s="17">
        <v>0</v>
      </c>
      <c r="CS153" s="17">
        <v>0</v>
      </c>
      <c r="CT153" s="17">
        <v>0</v>
      </c>
      <c r="CU153" s="17">
        <v>0</v>
      </c>
      <c r="CV153" s="17">
        <v>0</v>
      </c>
      <c r="CW153" s="17">
        <v>0</v>
      </c>
      <c r="CX153" s="17">
        <v>0</v>
      </c>
      <c r="CY153" s="17">
        <v>0</v>
      </c>
      <c r="CZ153" s="17">
        <v>0</v>
      </c>
      <c r="DA153" s="17">
        <v>0</v>
      </c>
      <c r="DB153" s="17">
        <v>0</v>
      </c>
      <c r="DC153" s="17">
        <v>0</v>
      </c>
    </row>
    <row r="154" spans="1:107" x14ac:dyDescent="0.25">
      <c r="A154" s="6" t="s">
        <v>249</v>
      </c>
      <c r="B154" s="6" t="s">
        <v>99</v>
      </c>
      <c r="C154" s="18">
        <v>1000</v>
      </c>
      <c r="D154" s="6">
        <v>980</v>
      </c>
      <c r="E154" s="6" t="s">
        <v>237</v>
      </c>
      <c r="F154" s="6">
        <v>2011</v>
      </c>
      <c r="G154" s="31" t="s">
        <v>238</v>
      </c>
      <c r="H154" s="6">
        <v>1</v>
      </c>
      <c r="I154" s="6">
        <v>276</v>
      </c>
      <c r="J154" s="33">
        <v>15227</v>
      </c>
      <c r="K154" s="6">
        <v>20</v>
      </c>
      <c r="L154" s="6">
        <v>30</v>
      </c>
      <c r="M154" s="6">
        <v>1</v>
      </c>
      <c r="N154" s="6">
        <v>0</v>
      </c>
      <c r="O154" s="6">
        <v>0</v>
      </c>
      <c r="P154" s="6">
        <v>0</v>
      </c>
      <c r="Q154" s="6">
        <v>400</v>
      </c>
      <c r="R154" s="6">
        <v>750</v>
      </c>
      <c r="S154">
        <v>8</v>
      </c>
      <c r="T154">
        <v>2</v>
      </c>
      <c r="U154">
        <v>5</v>
      </c>
      <c r="V154">
        <v>0</v>
      </c>
      <c r="W154">
        <v>0</v>
      </c>
      <c r="X154">
        <v>4</v>
      </c>
      <c r="Y154">
        <v>1</v>
      </c>
      <c r="Z154">
        <v>0</v>
      </c>
      <c r="AA154">
        <v>2</v>
      </c>
      <c r="AB154">
        <v>1</v>
      </c>
      <c r="AC154">
        <v>7</v>
      </c>
      <c r="AD154">
        <v>1</v>
      </c>
      <c r="AE154">
        <v>0</v>
      </c>
      <c r="AF154">
        <v>0</v>
      </c>
      <c r="AG154">
        <v>0</v>
      </c>
      <c r="AH154" s="17">
        <v>0</v>
      </c>
      <c r="AI154" s="17">
        <v>0</v>
      </c>
      <c r="AJ154" s="17">
        <v>0</v>
      </c>
      <c r="AK154" s="17">
        <v>1</v>
      </c>
      <c r="AL154" s="15">
        <v>0</v>
      </c>
      <c r="AM154" s="17">
        <v>0</v>
      </c>
      <c r="AN154" s="15">
        <v>0</v>
      </c>
      <c r="AO154" s="17">
        <v>0</v>
      </c>
      <c r="AP154" s="17">
        <v>0</v>
      </c>
      <c r="AQ154" s="17">
        <v>0</v>
      </c>
      <c r="AR154" s="15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5">
        <v>0</v>
      </c>
      <c r="BA154" s="17">
        <v>0</v>
      </c>
      <c r="BB154" s="17">
        <v>0</v>
      </c>
      <c r="BC154" s="17">
        <v>0</v>
      </c>
      <c r="BD154" s="17">
        <v>0</v>
      </c>
      <c r="BE154" s="17">
        <v>0</v>
      </c>
      <c r="BF154" s="17">
        <v>0</v>
      </c>
      <c r="BG154" s="16">
        <v>0</v>
      </c>
      <c r="BH154" s="16">
        <v>0</v>
      </c>
      <c r="BI154" s="17">
        <v>1</v>
      </c>
      <c r="BJ154" s="16">
        <v>0</v>
      </c>
      <c r="BK154" s="17">
        <v>1</v>
      </c>
      <c r="BL154" s="17">
        <v>0</v>
      </c>
      <c r="BM154" s="16">
        <v>0</v>
      </c>
      <c r="BN154" s="17">
        <v>0</v>
      </c>
      <c r="BO154" s="17">
        <v>1</v>
      </c>
      <c r="BP154" s="17">
        <v>0</v>
      </c>
      <c r="BQ154" s="17">
        <v>0</v>
      </c>
      <c r="BR154" s="16">
        <v>0</v>
      </c>
      <c r="BS154" s="17">
        <v>0</v>
      </c>
      <c r="BT154" s="17">
        <v>0</v>
      </c>
      <c r="BU154" s="17">
        <v>0</v>
      </c>
      <c r="BV154" s="16">
        <v>0</v>
      </c>
      <c r="BW154" s="17">
        <v>0</v>
      </c>
      <c r="BX154" s="17">
        <v>0</v>
      </c>
      <c r="BY154" s="17">
        <v>0</v>
      </c>
      <c r="BZ154" s="17">
        <v>0</v>
      </c>
      <c r="CA154" s="17">
        <v>0</v>
      </c>
      <c r="CB154" s="17">
        <v>0</v>
      </c>
      <c r="CC154" s="17">
        <v>1</v>
      </c>
      <c r="CD154" s="17">
        <v>0</v>
      </c>
      <c r="CE154" s="17">
        <v>0</v>
      </c>
      <c r="CF154" s="17">
        <v>0</v>
      </c>
      <c r="CG154" s="17">
        <v>0</v>
      </c>
      <c r="CH154" s="16">
        <v>0</v>
      </c>
      <c r="CI154" s="17">
        <v>1</v>
      </c>
      <c r="CJ154" s="17">
        <v>0</v>
      </c>
      <c r="CK154" s="17">
        <v>1</v>
      </c>
      <c r="CL154" s="16">
        <v>0</v>
      </c>
      <c r="CM154" s="16">
        <v>0</v>
      </c>
      <c r="CN154" s="17">
        <v>0</v>
      </c>
      <c r="CO154" s="17">
        <v>0</v>
      </c>
      <c r="CP154" s="17">
        <v>0</v>
      </c>
      <c r="CQ154" s="17">
        <v>0</v>
      </c>
      <c r="CR154" s="17">
        <v>0</v>
      </c>
      <c r="CS154" s="17">
        <v>0</v>
      </c>
      <c r="CT154" s="17">
        <v>1</v>
      </c>
      <c r="CU154" s="17">
        <v>0</v>
      </c>
      <c r="CV154" s="17">
        <v>0</v>
      </c>
      <c r="CW154" s="17">
        <v>0</v>
      </c>
      <c r="CX154" s="17">
        <v>0</v>
      </c>
      <c r="CY154" s="17">
        <v>0</v>
      </c>
      <c r="CZ154" s="17">
        <v>0</v>
      </c>
      <c r="DA154" s="17">
        <v>0</v>
      </c>
      <c r="DB154" s="17">
        <v>0</v>
      </c>
      <c r="DC154" s="17">
        <v>0</v>
      </c>
    </row>
    <row r="155" spans="1:107" x14ac:dyDescent="0.25">
      <c r="A155" s="6" t="s">
        <v>250</v>
      </c>
      <c r="B155" s="6" t="s">
        <v>91</v>
      </c>
      <c r="C155" s="18">
        <v>50</v>
      </c>
      <c r="D155" s="6">
        <v>55</v>
      </c>
      <c r="E155" s="6" t="s">
        <v>237</v>
      </c>
      <c r="F155" s="6">
        <v>2011</v>
      </c>
      <c r="G155" s="31" t="s">
        <v>238</v>
      </c>
      <c r="H155" s="6">
        <v>4</v>
      </c>
      <c r="I155" s="6">
        <v>266</v>
      </c>
      <c r="J155" s="33">
        <v>15227</v>
      </c>
      <c r="K155" s="6">
        <v>0</v>
      </c>
      <c r="L155" s="6">
        <v>20</v>
      </c>
      <c r="M155" s="6">
        <v>1</v>
      </c>
      <c r="N155" s="6">
        <v>0</v>
      </c>
      <c r="O155" s="6">
        <v>0</v>
      </c>
      <c r="P155" s="6">
        <v>0</v>
      </c>
      <c r="Q155" s="6">
        <v>900</v>
      </c>
      <c r="R155" s="6">
        <v>780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s="17">
        <v>0</v>
      </c>
      <c r="AI155" s="17">
        <v>0</v>
      </c>
      <c r="AJ155" s="17">
        <v>0</v>
      </c>
      <c r="AK155" s="17">
        <v>0</v>
      </c>
      <c r="AL155" s="15">
        <v>0</v>
      </c>
      <c r="AM155" s="17">
        <v>0</v>
      </c>
      <c r="AN155" s="15">
        <v>0</v>
      </c>
      <c r="AO155" s="17">
        <v>0</v>
      </c>
      <c r="AP155" s="17">
        <v>0</v>
      </c>
      <c r="AQ155" s="17">
        <v>0</v>
      </c>
      <c r="AR155" s="15">
        <v>0</v>
      </c>
      <c r="AS155" s="17">
        <v>0</v>
      </c>
      <c r="AT155" s="17"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0</v>
      </c>
      <c r="AZ155" s="15">
        <v>0</v>
      </c>
      <c r="BA155" s="17">
        <v>0</v>
      </c>
      <c r="BB155" s="17">
        <v>0</v>
      </c>
      <c r="BC155" s="17">
        <v>0</v>
      </c>
      <c r="BD155" s="17">
        <v>0</v>
      </c>
      <c r="BE155" s="17">
        <v>0</v>
      </c>
      <c r="BF155" s="17">
        <v>0</v>
      </c>
      <c r="BG155" s="16">
        <v>0</v>
      </c>
      <c r="BH155" s="16">
        <v>0</v>
      </c>
      <c r="BI155" s="17">
        <v>0</v>
      </c>
      <c r="BJ155" s="16">
        <v>0</v>
      </c>
      <c r="BK155" s="17">
        <v>0</v>
      </c>
      <c r="BL155" s="17">
        <v>0</v>
      </c>
      <c r="BM155" s="16">
        <v>0</v>
      </c>
      <c r="BN155" s="17">
        <v>0</v>
      </c>
      <c r="BO155" s="17">
        <v>0</v>
      </c>
      <c r="BP155" s="17">
        <v>0</v>
      </c>
      <c r="BQ155" s="17">
        <v>0</v>
      </c>
      <c r="BR155" s="16">
        <v>0</v>
      </c>
      <c r="BS155" s="17">
        <v>0</v>
      </c>
      <c r="BT155" s="17">
        <v>0</v>
      </c>
      <c r="BU155" s="17">
        <v>0</v>
      </c>
      <c r="BV155" s="16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>
        <v>0</v>
      </c>
      <c r="CH155" s="16">
        <v>0</v>
      </c>
      <c r="CI155" s="17">
        <v>0</v>
      </c>
      <c r="CJ155" s="17">
        <v>0</v>
      </c>
      <c r="CK155" s="17">
        <v>0</v>
      </c>
      <c r="CL155" s="16">
        <v>0</v>
      </c>
      <c r="CM155" s="16">
        <v>0</v>
      </c>
      <c r="CN155" s="17">
        <v>0</v>
      </c>
      <c r="CO155" s="17">
        <v>0</v>
      </c>
      <c r="CP155" s="17">
        <v>0</v>
      </c>
      <c r="CQ155" s="17">
        <v>0</v>
      </c>
      <c r="CR155" s="17">
        <v>0</v>
      </c>
      <c r="CS155" s="17">
        <v>0</v>
      </c>
      <c r="CT155" s="17">
        <v>0</v>
      </c>
      <c r="CU155" s="17">
        <v>0</v>
      </c>
      <c r="CV155" s="17">
        <v>0</v>
      </c>
      <c r="CW155" s="17">
        <v>0</v>
      </c>
      <c r="CX155" s="17">
        <v>0</v>
      </c>
      <c r="CY155" s="17">
        <v>0</v>
      </c>
      <c r="CZ155" s="17">
        <v>0</v>
      </c>
      <c r="DA155" s="17">
        <v>0</v>
      </c>
      <c r="DB155" s="17">
        <v>0</v>
      </c>
      <c r="DC155" s="17">
        <v>0</v>
      </c>
    </row>
    <row r="156" spans="1:107" x14ac:dyDescent="0.25">
      <c r="A156" s="6" t="s">
        <v>251</v>
      </c>
      <c r="B156" s="6" t="s">
        <v>96</v>
      </c>
      <c r="C156" s="18">
        <v>100</v>
      </c>
      <c r="D156" s="6">
        <v>115</v>
      </c>
      <c r="E156" s="6" t="s">
        <v>237</v>
      </c>
      <c r="F156" s="6">
        <v>2011</v>
      </c>
      <c r="G156" s="31" t="s">
        <v>238</v>
      </c>
      <c r="H156" s="6">
        <v>3</v>
      </c>
      <c r="I156" s="6">
        <v>258</v>
      </c>
      <c r="J156" s="33">
        <v>15227</v>
      </c>
      <c r="K156" s="6">
        <v>0</v>
      </c>
      <c r="L156" s="6">
        <v>20</v>
      </c>
      <c r="M156" s="6">
        <v>1</v>
      </c>
      <c r="N156" s="6">
        <v>0</v>
      </c>
      <c r="O156" s="6">
        <v>0</v>
      </c>
      <c r="P156" s="6">
        <v>0</v>
      </c>
      <c r="Q156" s="6">
        <v>1000</v>
      </c>
      <c r="R156" s="6">
        <v>820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 s="17">
        <v>0</v>
      </c>
      <c r="AI156" s="17">
        <v>0</v>
      </c>
      <c r="AJ156" s="17">
        <v>0</v>
      </c>
      <c r="AK156" s="17">
        <v>0</v>
      </c>
      <c r="AL156" s="15">
        <v>0</v>
      </c>
      <c r="AM156" s="17">
        <v>0</v>
      </c>
      <c r="AN156" s="15">
        <v>0</v>
      </c>
      <c r="AO156" s="17">
        <v>0</v>
      </c>
      <c r="AP156" s="17">
        <v>0</v>
      </c>
      <c r="AQ156" s="17">
        <v>0</v>
      </c>
      <c r="AR156" s="15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5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6">
        <v>0</v>
      </c>
      <c r="BH156" s="16">
        <v>0</v>
      </c>
      <c r="BI156" s="17">
        <v>0</v>
      </c>
      <c r="BJ156" s="16">
        <v>0</v>
      </c>
      <c r="BK156" s="17">
        <v>0</v>
      </c>
      <c r="BL156" s="17">
        <v>0</v>
      </c>
      <c r="BM156" s="16">
        <v>0</v>
      </c>
      <c r="BN156" s="17">
        <v>0</v>
      </c>
      <c r="BO156" s="17">
        <v>0</v>
      </c>
      <c r="BP156" s="17">
        <v>0</v>
      </c>
      <c r="BQ156" s="17">
        <v>0</v>
      </c>
      <c r="BR156" s="16">
        <v>0</v>
      </c>
      <c r="BS156" s="17">
        <v>0</v>
      </c>
      <c r="BT156" s="17">
        <v>0</v>
      </c>
      <c r="BU156" s="17">
        <v>1</v>
      </c>
      <c r="BV156" s="16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6">
        <v>0</v>
      </c>
      <c r="CI156" s="17">
        <v>0</v>
      </c>
      <c r="CJ156" s="17">
        <v>0</v>
      </c>
      <c r="CK156" s="17">
        <v>0</v>
      </c>
      <c r="CL156" s="16">
        <v>0</v>
      </c>
      <c r="CM156" s="16">
        <v>0</v>
      </c>
      <c r="CN156" s="17">
        <v>0</v>
      </c>
      <c r="CO156" s="17">
        <v>0</v>
      </c>
      <c r="CP156" s="17">
        <v>0</v>
      </c>
      <c r="CQ156" s="17">
        <v>0</v>
      </c>
      <c r="CR156" s="17">
        <v>0</v>
      </c>
      <c r="CS156" s="17">
        <v>0</v>
      </c>
      <c r="CT156" s="17">
        <v>0</v>
      </c>
      <c r="CU156" s="17">
        <v>0</v>
      </c>
      <c r="CV156" s="17">
        <v>0</v>
      </c>
      <c r="CW156" s="17">
        <v>0</v>
      </c>
      <c r="CX156" s="17">
        <v>0</v>
      </c>
      <c r="CY156" s="17">
        <v>0</v>
      </c>
      <c r="CZ156" s="17">
        <v>0</v>
      </c>
      <c r="DA156" s="17">
        <v>0</v>
      </c>
      <c r="DB156" s="17">
        <v>0</v>
      </c>
      <c r="DC156" s="17">
        <v>0</v>
      </c>
    </row>
    <row r="157" spans="1:107" x14ac:dyDescent="0.25">
      <c r="A157" s="6" t="s">
        <v>252</v>
      </c>
      <c r="B157" s="6" t="s">
        <v>94</v>
      </c>
      <c r="C157" s="18">
        <v>500</v>
      </c>
      <c r="D157" s="6">
        <v>560</v>
      </c>
      <c r="E157" s="6" t="s">
        <v>237</v>
      </c>
      <c r="F157" s="6">
        <v>2011</v>
      </c>
      <c r="G157" s="31" t="s">
        <v>238</v>
      </c>
      <c r="H157" s="6">
        <v>2</v>
      </c>
      <c r="I157" s="6">
        <v>260</v>
      </c>
      <c r="J157" s="33">
        <v>15227</v>
      </c>
      <c r="K157" s="6">
        <v>0</v>
      </c>
      <c r="L157" s="6">
        <v>25</v>
      </c>
      <c r="M157" s="6">
        <v>0</v>
      </c>
      <c r="N157" s="6">
        <v>1</v>
      </c>
      <c r="O157" s="6">
        <v>0</v>
      </c>
      <c r="P157" s="6">
        <v>0</v>
      </c>
      <c r="Q157" s="6">
        <v>1700</v>
      </c>
      <c r="R157" s="6">
        <v>600</v>
      </c>
      <c r="S157">
        <v>6</v>
      </c>
      <c r="T157">
        <v>2</v>
      </c>
      <c r="U157">
        <v>2</v>
      </c>
      <c r="V157">
        <v>0</v>
      </c>
      <c r="W157">
        <v>1</v>
      </c>
      <c r="X157">
        <v>3</v>
      </c>
      <c r="Y157">
        <v>1</v>
      </c>
      <c r="Z157">
        <v>2</v>
      </c>
      <c r="AA157">
        <v>0</v>
      </c>
      <c r="AB157">
        <v>0</v>
      </c>
      <c r="AC157">
        <v>3</v>
      </c>
      <c r="AD157">
        <v>0</v>
      </c>
      <c r="AE157">
        <v>1</v>
      </c>
      <c r="AF157">
        <v>1</v>
      </c>
      <c r="AG157">
        <v>2</v>
      </c>
      <c r="AH157" s="17">
        <v>0</v>
      </c>
      <c r="AI157" s="17">
        <v>0</v>
      </c>
      <c r="AJ157" s="17">
        <v>0</v>
      </c>
      <c r="AK157" s="17">
        <v>0</v>
      </c>
      <c r="AL157" s="15">
        <v>0</v>
      </c>
      <c r="AM157" s="17">
        <v>0</v>
      </c>
      <c r="AN157" s="15">
        <v>0</v>
      </c>
      <c r="AO157" s="17">
        <v>0</v>
      </c>
      <c r="AP157" s="17">
        <v>0</v>
      </c>
      <c r="AQ157" s="17">
        <v>0</v>
      </c>
      <c r="AR157" s="15">
        <v>0</v>
      </c>
      <c r="AS157" s="17">
        <v>0</v>
      </c>
      <c r="AT157" s="17">
        <v>1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5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6">
        <v>0</v>
      </c>
      <c r="BH157" s="16">
        <v>0</v>
      </c>
      <c r="BI157" s="17">
        <v>0</v>
      </c>
      <c r="BJ157" s="16">
        <v>0</v>
      </c>
      <c r="BK157" s="17">
        <v>1</v>
      </c>
      <c r="BL157" s="17">
        <v>0</v>
      </c>
      <c r="BM157" s="16">
        <v>0</v>
      </c>
      <c r="BN157" s="17">
        <v>0</v>
      </c>
      <c r="BO157" s="17">
        <v>0</v>
      </c>
      <c r="BP157" s="17">
        <v>0</v>
      </c>
      <c r="BQ157" s="17">
        <v>0</v>
      </c>
      <c r="BR157" s="16">
        <v>0</v>
      </c>
      <c r="BS157" s="17">
        <v>0</v>
      </c>
      <c r="BT157" s="17">
        <v>0</v>
      </c>
      <c r="BU157" s="17">
        <v>1</v>
      </c>
      <c r="BV157" s="16">
        <v>0</v>
      </c>
      <c r="BW157" s="17">
        <v>0</v>
      </c>
      <c r="BX157" s="17">
        <v>1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6">
        <v>0</v>
      </c>
      <c r="CI157" s="17">
        <v>0</v>
      </c>
      <c r="CJ157" s="17">
        <v>0</v>
      </c>
      <c r="CK157" s="17">
        <v>0</v>
      </c>
      <c r="CL157" s="16">
        <v>0</v>
      </c>
      <c r="CM157" s="16">
        <v>0</v>
      </c>
      <c r="CN157" s="17">
        <v>0</v>
      </c>
      <c r="CO157" s="17">
        <v>0</v>
      </c>
      <c r="CP157" s="17">
        <v>0</v>
      </c>
      <c r="CQ157" s="17">
        <v>0</v>
      </c>
      <c r="CR157" s="17">
        <v>0</v>
      </c>
      <c r="CS157" s="17">
        <v>0</v>
      </c>
      <c r="CT157" s="17">
        <v>0</v>
      </c>
      <c r="CU157" s="17">
        <v>0</v>
      </c>
      <c r="CV157" s="17">
        <v>1</v>
      </c>
      <c r="CW157" s="17">
        <v>0</v>
      </c>
      <c r="CX157" s="17">
        <v>0</v>
      </c>
      <c r="CY157" s="17">
        <v>0</v>
      </c>
      <c r="CZ157" s="17">
        <v>0</v>
      </c>
      <c r="DA157" s="17">
        <v>0</v>
      </c>
      <c r="DB157" s="17">
        <v>0</v>
      </c>
      <c r="DC157" s="17">
        <v>0</v>
      </c>
    </row>
    <row r="158" spans="1:107" x14ac:dyDescent="0.25">
      <c r="A158" s="6" t="s">
        <v>253</v>
      </c>
      <c r="B158" s="6" t="s">
        <v>99</v>
      </c>
      <c r="C158" s="18">
        <v>1000</v>
      </c>
      <c r="D158" s="6">
        <v>970</v>
      </c>
      <c r="E158" s="6" t="s">
        <v>237</v>
      </c>
      <c r="F158" s="6">
        <v>2011</v>
      </c>
      <c r="G158" s="31" t="s">
        <v>238</v>
      </c>
      <c r="H158" s="6">
        <v>2</v>
      </c>
      <c r="I158" s="6">
        <v>272</v>
      </c>
      <c r="J158" s="33">
        <v>15227</v>
      </c>
      <c r="K158" s="6">
        <v>0</v>
      </c>
      <c r="L158" s="6">
        <v>20</v>
      </c>
      <c r="M158" s="6">
        <v>0</v>
      </c>
      <c r="N158" s="6">
        <v>1</v>
      </c>
      <c r="O158" s="6">
        <v>0</v>
      </c>
      <c r="P158" s="6">
        <v>0</v>
      </c>
      <c r="Q158" s="6">
        <v>1160</v>
      </c>
      <c r="R158" s="6">
        <v>560</v>
      </c>
      <c r="S158">
        <v>5</v>
      </c>
      <c r="T158">
        <v>2</v>
      </c>
      <c r="U158">
        <v>2</v>
      </c>
      <c r="V158">
        <v>0</v>
      </c>
      <c r="W158">
        <v>0</v>
      </c>
      <c r="X158">
        <v>2</v>
      </c>
      <c r="Y158">
        <v>1</v>
      </c>
      <c r="Z158">
        <v>1</v>
      </c>
      <c r="AA158">
        <v>0</v>
      </c>
      <c r="AB158">
        <v>1</v>
      </c>
      <c r="AC158">
        <v>3</v>
      </c>
      <c r="AD158">
        <v>1</v>
      </c>
      <c r="AE158">
        <v>1</v>
      </c>
      <c r="AF158">
        <v>0</v>
      </c>
      <c r="AG158">
        <v>1</v>
      </c>
      <c r="AH158" s="17">
        <v>1</v>
      </c>
      <c r="AI158" s="17">
        <v>1</v>
      </c>
      <c r="AJ158" s="17">
        <v>0</v>
      </c>
      <c r="AK158" s="17">
        <v>0</v>
      </c>
      <c r="AL158" s="15">
        <v>0</v>
      </c>
      <c r="AM158" s="17">
        <v>0</v>
      </c>
      <c r="AN158" s="15">
        <v>0</v>
      </c>
      <c r="AO158" s="17">
        <v>0</v>
      </c>
      <c r="AP158" s="17">
        <v>0</v>
      </c>
      <c r="AQ158" s="17">
        <v>0</v>
      </c>
      <c r="AR158" s="15">
        <v>0</v>
      </c>
      <c r="AS158" s="17">
        <v>0</v>
      </c>
      <c r="AT158" s="17">
        <v>1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5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>
        <v>0</v>
      </c>
      <c r="BG158" s="16">
        <v>0</v>
      </c>
      <c r="BH158" s="16">
        <v>0</v>
      </c>
      <c r="BI158" s="17">
        <v>1</v>
      </c>
      <c r="BJ158" s="16">
        <v>0</v>
      </c>
      <c r="BK158" s="17">
        <v>0</v>
      </c>
      <c r="BL158" s="17">
        <v>0</v>
      </c>
      <c r="BM158" s="16">
        <v>0</v>
      </c>
      <c r="BN158" s="17">
        <v>0</v>
      </c>
      <c r="BO158" s="17">
        <v>1</v>
      </c>
      <c r="BP158" s="17">
        <v>0</v>
      </c>
      <c r="BQ158" s="17">
        <v>0</v>
      </c>
      <c r="BR158" s="16">
        <v>0</v>
      </c>
      <c r="BS158" s="17">
        <v>0</v>
      </c>
      <c r="BT158" s="17">
        <v>0</v>
      </c>
      <c r="BU158" s="17">
        <v>0</v>
      </c>
      <c r="BV158" s="16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6">
        <v>0</v>
      </c>
      <c r="CI158" s="17">
        <v>0</v>
      </c>
      <c r="CJ158" s="17">
        <v>0</v>
      </c>
      <c r="CK158" s="17">
        <v>0</v>
      </c>
      <c r="CL158" s="16">
        <v>0</v>
      </c>
      <c r="CM158" s="16">
        <v>0</v>
      </c>
      <c r="CN158" s="17">
        <v>0</v>
      </c>
      <c r="CO158" s="17">
        <v>0</v>
      </c>
      <c r="CP158" s="17">
        <v>0</v>
      </c>
      <c r="CQ158" s="17">
        <v>0</v>
      </c>
      <c r="CR158" s="17">
        <v>0</v>
      </c>
      <c r="CS158" s="17">
        <v>0</v>
      </c>
      <c r="CT158" s="17">
        <v>0</v>
      </c>
      <c r="CU158" s="17">
        <v>0</v>
      </c>
      <c r="CV158" s="17">
        <v>0</v>
      </c>
      <c r="CW158" s="17">
        <v>0</v>
      </c>
      <c r="CX158" s="17">
        <v>0</v>
      </c>
      <c r="CY158" s="17">
        <v>0</v>
      </c>
      <c r="CZ158" s="17">
        <v>0</v>
      </c>
      <c r="DA158" s="17">
        <v>0</v>
      </c>
      <c r="DB158" s="17">
        <v>0</v>
      </c>
      <c r="DC158" s="17">
        <v>0</v>
      </c>
    </row>
    <row r="159" spans="1:107" x14ac:dyDescent="0.25">
      <c r="A159" s="6" t="s">
        <v>254</v>
      </c>
      <c r="B159" s="6" t="s">
        <v>91</v>
      </c>
      <c r="C159" s="18">
        <v>50</v>
      </c>
      <c r="D159" s="6">
        <v>90</v>
      </c>
      <c r="E159" s="6" t="s">
        <v>237</v>
      </c>
      <c r="F159" s="6">
        <v>2011</v>
      </c>
      <c r="G159" s="31" t="s">
        <v>238</v>
      </c>
      <c r="H159" s="6">
        <v>3</v>
      </c>
      <c r="I159" s="6">
        <v>235</v>
      </c>
      <c r="J159" s="33">
        <v>13189</v>
      </c>
      <c r="K159" s="6">
        <v>55</v>
      </c>
      <c r="L159" s="6">
        <v>25</v>
      </c>
      <c r="M159" s="6">
        <v>0</v>
      </c>
      <c r="N159" s="6">
        <v>1</v>
      </c>
      <c r="O159" s="6">
        <v>0</v>
      </c>
      <c r="P159" s="6">
        <v>1</v>
      </c>
      <c r="Q159" s="6">
        <v>790</v>
      </c>
      <c r="R159" s="6">
        <v>600</v>
      </c>
      <c r="S159">
        <v>2</v>
      </c>
      <c r="T159">
        <v>0</v>
      </c>
      <c r="U159">
        <v>2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0</v>
      </c>
      <c r="AC159">
        <v>2</v>
      </c>
      <c r="AD159">
        <v>0</v>
      </c>
      <c r="AE159">
        <v>0</v>
      </c>
      <c r="AF159">
        <v>0</v>
      </c>
      <c r="AG159">
        <v>0</v>
      </c>
      <c r="AH159" s="17">
        <v>0</v>
      </c>
      <c r="AI159" s="17">
        <v>0</v>
      </c>
      <c r="AJ159" s="17">
        <v>0</v>
      </c>
      <c r="AK159" s="17">
        <v>1</v>
      </c>
      <c r="AL159" s="15">
        <v>0</v>
      </c>
      <c r="AM159" s="17">
        <v>0</v>
      </c>
      <c r="AN159" s="15">
        <v>0</v>
      </c>
      <c r="AO159" s="17">
        <v>0</v>
      </c>
      <c r="AP159" s="17">
        <v>0</v>
      </c>
      <c r="AQ159" s="17">
        <v>0</v>
      </c>
      <c r="AR159" s="15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5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6">
        <v>0</v>
      </c>
      <c r="BH159" s="16">
        <v>0</v>
      </c>
      <c r="BI159" s="17">
        <v>0</v>
      </c>
      <c r="BJ159" s="16">
        <v>0</v>
      </c>
      <c r="BK159" s="17">
        <v>0</v>
      </c>
      <c r="BL159" s="17">
        <v>0</v>
      </c>
      <c r="BM159" s="16">
        <v>0</v>
      </c>
      <c r="BN159" s="17">
        <v>0</v>
      </c>
      <c r="BO159" s="17">
        <v>0</v>
      </c>
      <c r="BP159" s="17">
        <v>0</v>
      </c>
      <c r="BQ159" s="17">
        <v>0</v>
      </c>
      <c r="BR159" s="16">
        <v>0</v>
      </c>
      <c r="BS159" s="17">
        <v>0</v>
      </c>
      <c r="BT159" s="17">
        <v>0</v>
      </c>
      <c r="BU159" s="17">
        <v>0</v>
      </c>
      <c r="BV159" s="16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0</v>
      </c>
      <c r="CH159" s="16">
        <v>0</v>
      </c>
      <c r="CI159" s="17">
        <v>0</v>
      </c>
      <c r="CJ159" s="17">
        <v>0</v>
      </c>
      <c r="CK159" s="17">
        <v>0</v>
      </c>
      <c r="CL159" s="16">
        <v>0</v>
      </c>
      <c r="CM159" s="16">
        <v>0</v>
      </c>
      <c r="CN159" s="17">
        <v>0</v>
      </c>
      <c r="CO159" s="17">
        <v>0</v>
      </c>
      <c r="CP159" s="17">
        <v>1</v>
      </c>
      <c r="CQ159" s="17">
        <v>0</v>
      </c>
      <c r="CR159" s="17">
        <v>0</v>
      </c>
      <c r="CS159" s="17">
        <v>0</v>
      </c>
      <c r="CT159" s="17">
        <v>0</v>
      </c>
      <c r="CU159" s="17">
        <v>0</v>
      </c>
      <c r="CV159" s="17">
        <v>0</v>
      </c>
      <c r="CW159" s="17">
        <v>0</v>
      </c>
      <c r="CX159" s="17">
        <v>0</v>
      </c>
      <c r="CY159" s="17">
        <v>0</v>
      </c>
      <c r="CZ159" s="17">
        <v>0</v>
      </c>
      <c r="DA159" s="17">
        <v>0</v>
      </c>
      <c r="DB159" s="17">
        <v>0</v>
      </c>
      <c r="DC159" s="17">
        <v>0</v>
      </c>
    </row>
    <row r="160" spans="1:107" x14ac:dyDescent="0.25">
      <c r="A160" s="6" t="s">
        <v>255</v>
      </c>
      <c r="B160" s="6" t="s">
        <v>96</v>
      </c>
      <c r="C160" s="18">
        <v>100</v>
      </c>
      <c r="D160" s="6">
        <v>100</v>
      </c>
      <c r="E160" s="6" t="s">
        <v>237</v>
      </c>
      <c r="F160" s="6">
        <v>2011</v>
      </c>
      <c r="G160" s="31" t="s">
        <v>238</v>
      </c>
      <c r="H160" s="6">
        <v>3</v>
      </c>
      <c r="I160" s="6">
        <v>237</v>
      </c>
      <c r="J160" s="33">
        <v>13189</v>
      </c>
      <c r="K160" s="6">
        <v>50</v>
      </c>
      <c r="L160" s="6">
        <v>20</v>
      </c>
      <c r="M160" s="6">
        <v>0</v>
      </c>
      <c r="N160" s="6">
        <v>1</v>
      </c>
      <c r="O160" s="6">
        <v>0</v>
      </c>
      <c r="P160" s="6">
        <v>1</v>
      </c>
      <c r="Q160" s="6">
        <v>760</v>
      </c>
      <c r="R160" s="6">
        <v>460</v>
      </c>
      <c r="S160">
        <v>6</v>
      </c>
      <c r="T160">
        <v>3</v>
      </c>
      <c r="U160">
        <v>1</v>
      </c>
      <c r="V160">
        <v>0</v>
      </c>
      <c r="W160">
        <v>2</v>
      </c>
      <c r="X160">
        <v>5</v>
      </c>
      <c r="Y160">
        <v>0</v>
      </c>
      <c r="Z160">
        <v>0</v>
      </c>
      <c r="AA160">
        <v>1</v>
      </c>
      <c r="AB160">
        <v>0</v>
      </c>
      <c r="AC160">
        <v>5</v>
      </c>
      <c r="AD160">
        <v>1</v>
      </c>
      <c r="AE160">
        <v>0</v>
      </c>
      <c r="AF160">
        <v>0</v>
      </c>
      <c r="AG160">
        <v>1</v>
      </c>
      <c r="AH160" s="17">
        <v>0</v>
      </c>
      <c r="AI160" s="17">
        <v>0</v>
      </c>
      <c r="AJ160" s="17">
        <v>0</v>
      </c>
      <c r="AK160" s="17">
        <v>0</v>
      </c>
      <c r="AL160" s="15">
        <v>0</v>
      </c>
      <c r="AM160" s="17">
        <v>0</v>
      </c>
      <c r="AN160" s="15">
        <v>0</v>
      </c>
      <c r="AO160" s="17">
        <v>1</v>
      </c>
      <c r="AP160" s="17">
        <v>0</v>
      </c>
      <c r="AQ160" s="17">
        <v>0</v>
      </c>
      <c r="AR160" s="15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5">
        <v>0</v>
      </c>
      <c r="BA160" s="17">
        <v>0</v>
      </c>
      <c r="BB160" s="17">
        <v>0</v>
      </c>
      <c r="BC160" s="17">
        <v>1</v>
      </c>
      <c r="BD160" s="17">
        <v>0</v>
      </c>
      <c r="BE160" s="17">
        <v>0</v>
      </c>
      <c r="BF160" s="17">
        <v>0</v>
      </c>
      <c r="BG160" s="16">
        <v>0</v>
      </c>
      <c r="BH160" s="16">
        <v>0</v>
      </c>
      <c r="BI160" s="17">
        <v>0</v>
      </c>
      <c r="BJ160" s="16">
        <v>0</v>
      </c>
      <c r="BK160" s="17">
        <v>0</v>
      </c>
      <c r="BL160" s="17">
        <v>0</v>
      </c>
      <c r="BM160" s="16">
        <v>0</v>
      </c>
      <c r="BN160" s="17">
        <v>0</v>
      </c>
      <c r="BO160" s="17">
        <v>0</v>
      </c>
      <c r="BP160" s="17">
        <v>0</v>
      </c>
      <c r="BQ160" s="17">
        <v>0</v>
      </c>
      <c r="BR160" s="16">
        <v>0</v>
      </c>
      <c r="BS160" s="17">
        <v>0</v>
      </c>
      <c r="BT160" s="17">
        <v>0</v>
      </c>
      <c r="BU160" s="17">
        <v>0</v>
      </c>
      <c r="BV160" s="16">
        <v>0</v>
      </c>
      <c r="BW160" s="17">
        <v>0</v>
      </c>
      <c r="BX160" s="17">
        <v>0</v>
      </c>
      <c r="BY160" s="17">
        <v>1</v>
      </c>
      <c r="BZ160" s="17">
        <v>0</v>
      </c>
      <c r="CA160" s="17">
        <v>0</v>
      </c>
      <c r="CB160" s="17">
        <v>0</v>
      </c>
      <c r="CC160" s="17">
        <v>1</v>
      </c>
      <c r="CD160" s="17">
        <v>0</v>
      </c>
      <c r="CE160" s="17">
        <v>0</v>
      </c>
      <c r="CF160" s="17">
        <v>0</v>
      </c>
      <c r="CG160" s="17">
        <v>0</v>
      </c>
      <c r="CH160" s="16">
        <v>0</v>
      </c>
      <c r="CI160" s="17">
        <v>0</v>
      </c>
      <c r="CJ160" s="17">
        <v>0</v>
      </c>
      <c r="CK160" s="17">
        <v>1</v>
      </c>
      <c r="CL160" s="16">
        <v>0</v>
      </c>
      <c r="CM160" s="16">
        <v>0</v>
      </c>
      <c r="CN160" s="17">
        <v>0</v>
      </c>
      <c r="CO160" s="17">
        <v>0</v>
      </c>
      <c r="CP160" s="17">
        <v>1</v>
      </c>
      <c r="CQ160" s="17">
        <v>0</v>
      </c>
      <c r="CR160" s="17">
        <v>0</v>
      </c>
      <c r="CS160" s="17">
        <v>0</v>
      </c>
      <c r="CT160" s="17">
        <v>0</v>
      </c>
      <c r="CU160" s="17">
        <v>0</v>
      </c>
      <c r="CV160" s="17">
        <v>0</v>
      </c>
      <c r="CW160" s="17">
        <v>0</v>
      </c>
      <c r="CX160" s="17">
        <v>0</v>
      </c>
      <c r="CY160" s="17">
        <v>0</v>
      </c>
      <c r="CZ160" s="17">
        <v>0</v>
      </c>
      <c r="DA160" s="17">
        <v>0</v>
      </c>
      <c r="DB160" s="17">
        <v>0</v>
      </c>
      <c r="DC160" s="17">
        <v>0</v>
      </c>
    </row>
    <row r="161" spans="1:107" x14ac:dyDescent="0.25">
      <c r="A161" s="6" t="s">
        <v>256</v>
      </c>
      <c r="B161" s="6" t="s">
        <v>94</v>
      </c>
      <c r="C161" s="18">
        <v>500</v>
      </c>
      <c r="D161" s="6">
        <v>520</v>
      </c>
      <c r="E161" s="6" t="s">
        <v>237</v>
      </c>
      <c r="F161" s="6">
        <v>2011</v>
      </c>
      <c r="G161" s="31" t="s">
        <v>238</v>
      </c>
      <c r="H161" s="6">
        <v>2</v>
      </c>
      <c r="I161" s="6">
        <v>234</v>
      </c>
      <c r="J161" s="33">
        <v>13189</v>
      </c>
      <c r="K161" s="6">
        <v>45</v>
      </c>
      <c r="L161" s="6">
        <v>15</v>
      </c>
      <c r="M161" s="6">
        <v>0</v>
      </c>
      <c r="N161" s="6">
        <v>1</v>
      </c>
      <c r="O161" s="6">
        <v>0</v>
      </c>
      <c r="P161" s="6">
        <v>1</v>
      </c>
      <c r="Q161" s="6">
        <v>310</v>
      </c>
      <c r="R161" s="6">
        <v>820</v>
      </c>
      <c r="S161">
        <v>8</v>
      </c>
      <c r="T161">
        <v>6</v>
      </c>
      <c r="U161">
        <v>2</v>
      </c>
      <c r="V161">
        <v>0</v>
      </c>
      <c r="W161">
        <v>0</v>
      </c>
      <c r="X161">
        <v>5</v>
      </c>
      <c r="Y161">
        <v>1</v>
      </c>
      <c r="Z161">
        <v>2</v>
      </c>
      <c r="AA161">
        <v>0</v>
      </c>
      <c r="AB161">
        <v>0</v>
      </c>
      <c r="AC161">
        <v>3</v>
      </c>
      <c r="AD161">
        <v>4</v>
      </c>
      <c r="AE161">
        <v>0</v>
      </c>
      <c r="AF161">
        <v>1</v>
      </c>
      <c r="AG161">
        <v>1</v>
      </c>
      <c r="AH161" s="17">
        <v>1</v>
      </c>
      <c r="AI161" s="17">
        <v>0</v>
      </c>
      <c r="AJ161" s="17">
        <v>0</v>
      </c>
      <c r="AK161" s="17">
        <v>1</v>
      </c>
      <c r="AL161" s="15">
        <v>0</v>
      </c>
      <c r="AM161" s="17">
        <v>0</v>
      </c>
      <c r="AN161" s="15">
        <v>0</v>
      </c>
      <c r="AO161" s="17">
        <v>0</v>
      </c>
      <c r="AP161" s="17">
        <v>0</v>
      </c>
      <c r="AQ161" s="17">
        <v>0</v>
      </c>
      <c r="AR161" s="15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5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1</v>
      </c>
      <c r="BF161" s="17">
        <v>0</v>
      </c>
      <c r="BG161" s="16">
        <v>0</v>
      </c>
      <c r="BH161" s="16">
        <v>0</v>
      </c>
      <c r="BI161" s="17">
        <v>0</v>
      </c>
      <c r="BJ161" s="16">
        <v>0</v>
      </c>
      <c r="BK161" s="17">
        <v>0</v>
      </c>
      <c r="BL161" s="17">
        <v>0</v>
      </c>
      <c r="BM161" s="16">
        <v>0</v>
      </c>
      <c r="BN161" s="17">
        <v>0</v>
      </c>
      <c r="BO161" s="17">
        <v>0</v>
      </c>
      <c r="BP161" s="17">
        <v>1</v>
      </c>
      <c r="BQ161" s="17">
        <v>0</v>
      </c>
      <c r="BR161" s="16">
        <v>0</v>
      </c>
      <c r="BS161" s="17">
        <v>1</v>
      </c>
      <c r="BT161" s="17">
        <v>0</v>
      </c>
      <c r="BU161" s="17">
        <v>1</v>
      </c>
      <c r="BV161" s="16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1</v>
      </c>
      <c r="CD161" s="17">
        <v>0</v>
      </c>
      <c r="CE161" s="17">
        <v>0</v>
      </c>
      <c r="CF161" s="17">
        <v>0</v>
      </c>
      <c r="CG161" s="17">
        <v>0</v>
      </c>
      <c r="CH161" s="16">
        <v>0</v>
      </c>
      <c r="CI161" s="17">
        <v>0</v>
      </c>
      <c r="CJ161" s="17">
        <v>0</v>
      </c>
      <c r="CK161" s="17">
        <v>1</v>
      </c>
      <c r="CL161" s="16">
        <v>0</v>
      </c>
      <c r="CM161" s="16">
        <v>0</v>
      </c>
      <c r="CN161" s="17">
        <v>0</v>
      </c>
      <c r="CO161" s="17">
        <v>0</v>
      </c>
      <c r="CP161" s="17">
        <v>0</v>
      </c>
      <c r="CQ161" s="17">
        <v>0</v>
      </c>
      <c r="CR161" s="17">
        <v>0</v>
      </c>
      <c r="CS161" s="17">
        <v>0</v>
      </c>
      <c r="CT161" s="17">
        <v>0</v>
      </c>
      <c r="CU161" s="17">
        <v>0</v>
      </c>
      <c r="CV161" s="17">
        <v>0</v>
      </c>
      <c r="CW161" s="17">
        <v>0</v>
      </c>
      <c r="CX161" s="17">
        <v>0</v>
      </c>
      <c r="CY161" s="17">
        <v>0</v>
      </c>
      <c r="CZ161" s="17">
        <v>0</v>
      </c>
      <c r="DA161" s="17">
        <v>0</v>
      </c>
      <c r="DB161" s="17">
        <v>0</v>
      </c>
      <c r="DC161" s="17">
        <v>0</v>
      </c>
    </row>
    <row r="162" spans="1:107" x14ac:dyDescent="0.25">
      <c r="A162" s="6" t="s">
        <v>257</v>
      </c>
      <c r="B162" s="6" t="s">
        <v>99</v>
      </c>
      <c r="C162" s="18">
        <v>1000</v>
      </c>
      <c r="D162" s="6">
        <v>1010</v>
      </c>
      <c r="E162" s="6" t="s">
        <v>237</v>
      </c>
      <c r="F162" s="6">
        <v>2011</v>
      </c>
      <c r="G162" s="31" t="s">
        <v>238</v>
      </c>
      <c r="H162" s="6">
        <v>2</v>
      </c>
      <c r="I162" s="6">
        <v>232</v>
      </c>
      <c r="J162" s="33">
        <v>13189</v>
      </c>
      <c r="K162" s="6">
        <v>50</v>
      </c>
      <c r="L162" s="6">
        <v>25</v>
      </c>
      <c r="M162" s="6">
        <v>0</v>
      </c>
      <c r="N162" s="6">
        <v>1</v>
      </c>
      <c r="O162" s="6">
        <v>0</v>
      </c>
      <c r="P162" s="6">
        <v>1</v>
      </c>
      <c r="Q162" s="6">
        <v>120</v>
      </c>
      <c r="R162" s="6">
        <v>1300</v>
      </c>
      <c r="S162">
        <v>9</v>
      </c>
      <c r="T162">
        <v>4</v>
      </c>
      <c r="U162">
        <v>4</v>
      </c>
      <c r="V162">
        <v>0</v>
      </c>
      <c r="W162">
        <v>0</v>
      </c>
      <c r="X162">
        <v>4</v>
      </c>
      <c r="Y162">
        <v>1</v>
      </c>
      <c r="Z162">
        <v>2</v>
      </c>
      <c r="AA162">
        <v>1</v>
      </c>
      <c r="AB162">
        <v>1</v>
      </c>
      <c r="AC162">
        <v>5</v>
      </c>
      <c r="AD162">
        <v>2</v>
      </c>
      <c r="AE162">
        <v>1</v>
      </c>
      <c r="AF162">
        <v>1</v>
      </c>
      <c r="AG162">
        <v>1</v>
      </c>
      <c r="AH162" s="17">
        <v>0</v>
      </c>
      <c r="AI162" s="17">
        <v>0</v>
      </c>
      <c r="AJ162" s="17">
        <v>0</v>
      </c>
      <c r="AK162" s="17">
        <v>1</v>
      </c>
      <c r="AL162" s="15">
        <v>0</v>
      </c>
      <c r="AM162" s="17">
        <v>0</v>
      </c>
      <c r="AN162" s="15">
        <v>0</v>
      </c>
      <c r="AO162" s="17">
        <v>0</v>
      </c>
      <c r="AP162" s="17">
        <v>0</v>
      </c>
      <c r="AQ162" s="17">
        <v>0</v>
      </c>
      <c r="AR162" s="15">
        <v>0</v>
      </c>
      <c r="AS162" s="17">
        <v>0</v>
      </c>
      <c r="AT162" s="17">
        <v>1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5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1</v>
      </c>
      <c r="BF162" s="17">
        <v>0</v>
      </c>
      <c r="BG162" s="16">
        <v>0</v>
      </c>
      <c r="BH162" s="16">
        <v>0</v>
      </c>
      <c r="BI162" s="17">
        <v>1</v>
      </c>
      <c r="BJ162" s="16">
        <v>0</v>
      </c>
      <c r="BK162" s="17">
        <v>0</v>
      </c>
      <c r="BL162" s="17">
        <v>0</v>
      </c>
      <c r="BM162" s="16">
        <v>0</v>
      </c>
      <c r="BN162" s="17">
        <v>0</v>
      </c>
      <c r="BO162" s="17">
        <v>1</v>
      </c>
      <c r="BP162" s="17">
        <v>0</v>
      </c>
      <c r="BQ162" s="17">
        <v>0</v>
      </c>
      <c r="BR162" s="16">
        <v>0</v>
      </c>
      <c r="BS162" s="17">
        <v>0</v>
      </c>
      <c r="BT162" s="17">
        <v>0</v>
      </c>
      <c r="BU162" s="17">
        <v>1</v>
      </c>
      <c r="BV162" s="16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1</v>
      </c>
      <c r="CD162" s="17">
        <v>0</v>
      </c>
      <c r="CE162" s="17">
        <v>0</v>
      </c>
      <c r="CF162" s="17">
        <v>0</v>
      </c>
      <c r="CG162" s="17">
        <v>0</v>
      </c>
      <c r="CH162" s="16">
        <v>0</v>
      </c>
      <c r="CI162" s="17">
        <v>0</v>
      </c>
      <c r="CJ162" s="17">
        <v>0</v>
      </c>
      <c r="CK162" s="17">
        <v>1</v>
      </c>
      <c r="CL162" s="16">
        <v>0</v>
      </c>
      <c r="CM162" s="16">
        <v>0</v>
      </c>
      <c r="CN162" s="17">
        <v>0</v>
      </c>
      <c r="CO162" s="17">
        <v>0</v>
      </c>
      <c r="CP162" s="17">
        <v>1</v>
      </c>
      <c r="CQ162" s="17">
        <v>0</v>
      </c>
      <c r="CR162" s="17">
        <v>0</v>
      </c>
      <c r="CS162" s="17">
        <v>0</v>
      </c>
      <c r="CT162" s="17">
        <v>0</v>
      </c>
      <c r="CU162" s="17">
        <v>0</v>
      </c>
      <c r="CV162" s="17">
        <v>0</v>
      </c>
      <c r="CW162" s="17">
        <v>0</v>
      </c>
      <c r="CX162" s="17">
        <v>0</v>
      </c>
      <c r="CY162" s="17">
        <v>0</v>
      </c>
      <c r="CZ162" s="17">
        <v>0</v>
      </c>
      <c r="DA162" s="17">
        <v>0</v>
      </c>
      <c r="DB162" s="17">
        <v>0</v>
      </c>
      <c r="DC162" s="17">
        <v>0</v>
      </c>
    </row>
    <row r="163" spans="1:107" x14ac:dyDescent="0.25">
      <c r="A163" s="6" t="s">
        <v>258</v>
      </c>
      <c r="B163" s="6" t="s">
        <v>91</v>
      </c>
      <c r="C163" s="18">
        <v>50</v>
      </c>
      <c r="D163" s="6">
        <v>50</v>
      </c>
      <c r="E163" s="6" t="s">
        <v>237</v>
      </c>
      <c r="F163" s="6">
        <v>2011</v>
      </c>
      <c r="G163" s="31" t="s">
        <v>238</v>
      </c>
      <c r="H163" s="6">
        <v>3</v>
      </c>
      <c r="I163" s="6">
        <v>235</v>
      </c>
      <c r="J163" s="33">
        <v>13189</v>
      </c>
      <c r="K163" s="6">
        <v>10</v>
      </c>
      <c r="L163" s="6">
        <v>30</v>
      </c>
      <c r="M163" s="6">
        <v>0</v>
      </c>
      <c r="N163" s="6">
        <v>1</v>
      </c>
      <c r="O163" s="6">
        <v>0</v>
      </c>
      <c r="P163" s="6">
        <v>1</v>
      </c>
      <c r="Q163" s="6">
        <v>895</v>
      </c>
      <c r="R163" s="6">
        <v>410</v>
      </c>
      <c r="S163">
        <v>5</v>
      </c>
      <c r="T163">
        <v>2</v>
      </c>
      <c r="U163">
        <v>2</v>
      </c>
      <c r="V163">
        <v>0</v>
      </c>
      <c r="W163">
        <v>1</v>
      </c>
      <c r="X163">
        <v>4</v>
      </c>
      <c r="Y163">
        <v>0</v>
      </c>
      <c r="Z163">
        <v>1</v>
      </c>
      <c r="AA163">
        <v>0</v>
      </c>
      <c r="AB163">
        <v>0</v>
      </c>
      <c r="AC163">
        <v>3</v>
      </c>
      <c r="AD163">
        <v>1</v>
      </c>
      <c r="AE163">
        <v>1</v>
      </c>
      <c r="AF163">
        <v>0</v>
      </c>
      <c r="AG163">
        <v>0</v>
      </c>
      <c r="AH163" s="17">
        <v>0</v>
      </c>
      <c r="AI163" s="17">
        <v>0</v>
      </c>
      <c r="AJ163" s="17">
        <v>0</v>
      </c>
      <c r="AK163" s="17">
        <v>1</v>
      </c>
      <c r="AL163" s="15">
        <v>0</v>
      </c>
      <c r="AM163" s="17">
        <v>0</v>
      </c>
      <c r="AN163" s="15">
        <v>0</v>
      </c>
      <c r="AO163" s="17">
        <v>0</v>
      </c>
      <c r="AP163" s="17">
        <v>0</v>
      </c>
      <c r="AQ163" s="17">
        <v>0</v>
      </c>
      <c r="AR163" s="15">
        <v>0</v>
      </c>
      <c r="AS163" s="17">
        <v>0</v>
      </c>
      <c r="AT163" s="17">
        <v>1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5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>
        <v>0</v>
      </c>
      <c r="BG163" s="16">
        <v>0</v>
      </c>
      <c r="BH163" s="16">
        <v>0</v>
      </c>
      <c r="BI163" s="17">
        <v>0</v>
      </c>
      <c r="BJ163" s="16">
        <v>0</v>
      </c>
      <c r="BK163" s="17">
        <v>0</v>
      </c>
      <c r="BL163" s="17">
        <v>0</v>
      </c>
      <c r="BM163" s="16">
        <v>0</v>
      </c>
      <c r="BN163" s="17">
        <v>0</v>
      </c>
      <c r="BO163" s="17">
        <v>0</v>
      </c>
      <c r="BP163" s="17">
        <v>0</v>
      </c>
      <c r="BQ163" s="17">
        <v>0</v>
      </c>
      <c r="BR163" s="16">
        <v>0</v>
      </c>
      <c r="BS163" s="17">
        <v>0</v>
      </c>
      <c r="BT163" s="17">
        <v>0</v>
      </c>
      <c r="BU163" s="17">
        <v>0</v>
      </c>
      <c r="BV163" s="16">
        <v>0</v>
      </c>
      <c r="BW163" s="17">
        <v>0</v>
      </c>
      <c r="BX163" s="17">
        <v>0</v>
      </c>
      <c r="BY163" s="17">
        <v>1</v>
      </c>
      <c r="BZ163" s="17">
        <v>0</v>
      </c>
      <c r="CA163" s="17">
        <v>0</v>
      </c>
      <c r="CB163" s="17">
        <v>0</v>
      </c>
      <c r="CC163" s="17">
        <v>1</v>
      </c>
      <c r="CD163" s="17">
        <v>0</v>
      </c>
      <c r="CE163" s="17">
        <v>0</v>
      </c>
      <c r="CF163" s="17">
        <v>0</v>
      </c>
      <c r="CG163" s="17">
        <v>0</v>
      </c>
      <c r="CH163" s="16">
        <v>0</v>
      </c>
      <c r="CI163" s="17">
        <v>0</v>
      </c>
      <c r="CJ163" s="17">
        <v>0</v>
      </c>
      <c r="CK163" s="17">
        <v>1</v>
      </c>
      <c r="CL163" s="16">
        <v>0</v>
      </c>
      <c r="CM163" s="16">
        <v>0</v>
      </c>
      <c r="CN163" s="17">
        <v>0</v>
      </c>
      <c r="CO163" s="17">
        <v>0</v>
      </c>
      <c r="CP163" s="17">
        <v>0</v>
      </c>
      <c r="CQ163" s="17">
        <v>0</v>
      </c>
      <c r="CR163" s="17">
        <v>0</v>
      </c>
      <c r="CS163" s="17">
        <v>0</v>
      </c>
      <c r="CT163" s="17">
        <v>0</v>
      </c>
      <c r="CU163" s="17">
        <v>0</v>
      </c>
      <c r="CV163" s="17">
        <v>0</v>
      </c>
      <c r="CW163" s="17">
        <v>0</v>
      </c>
      <c r="CX163" s="17">
        <v>0</v>
      </c>
      <c r="CY163" s="17">
        <v>0</v>
      </c>
      <c r="CZ163" s="17">
        <v>0</v>
      </c>
      <c r="DA163" s="17">
        <v>0</v>
      </c>
      <c r="DB163" s="17">
        <v>0</v>
      </c>
      <c r="DC163" s="17">
        <v>0</v>
      </c>
    </row>
    <row r="164" spans="1:107" x14ac:dyDescent="0.25">
      <c r="A164" s="6" t="s">
        <v>259</v>
      </c>
      <c r="B164" s="6" t="s">
        <v>96</v>
      </c>
      <c r="C164" s="18">
        <v>100</v>
      </c>
      <c r="D164" s="6">
        <v>110</v>
      </c>
      <c r="E164" s="6" t="s">
        <v>237</v>
      </c>
      <c r="F164" s="6">
        <v>2011</v>
      </c>
      <c r="G164" s="31" t="s">
        <v>238</v>
      </c>
      <c r="H164" s="6">
        <v>2</v>
      </c>
      <c r="I164" s="6">
        <v>236</v>
      </c>
      <c r="J164" s="33">
        <v>13189</v>
      </c>
      <c r="K164" s="6">
        <v>15</v>
      </c>
      <c r="L164" s="6">
        <v>30</v>
      </c>
      <c r="M164" s="6">
        <v>0</v>
      </c>
      <c r="N164" s="6">
        <v>1</v>
      </c>
      <c r="O164" s="6">
        <v>0</v>
      </c>
      <c r="P164" s="6">
        <v>1</v>
      </c>
      <c r="Q164" s="6">
        <v>950</v>
      </c>
      <c r="R164" s="6">
        <v>380</v>
      </c>
      <c r="S164">
        <v>7</v>
      </c>
      <c r="T164">
        <v>3</v>
      </c>
      <c r="U164">
        <v>3</v>
      </c>
      <c r="V164">
        <v>0</v>
      </c>
      <c r="W164">
        <v>1</v>
      </c>
      <c r="X164">
        <v>5</v>
      </c>
      <c r="Y164">
        <v>1</v>
      </c>
      <c r="Z164">
        <v>0</v>
      </c>
      <c r="AA164">
        <v>1</v>
      </c>
      <c r="AB164">
        <v>0</v>
      </c>
      <c r="AC164">
        <v>6</v>
      </c>
      <c r="AD164">
        <v>1</v>
      </c>
      <c r="AE164">
        <v>0</v>
      </c>
      <c r="AF164">
        <v>0</v>
      </c>
      <c r="AG164">
        <v>0</v>
      </c>
      <c r="AH164" s="17">
        <v>0</v>
      </c>
      <c r="AI164" s="17">
        <v>0</v>
      </c>
      <c r="AJ164" s="17">
        <v>0</v>
      </c>
      <c r="AK164" s="17">
        <v>1</v>
      </c>
      <c r="AL164" s="15">
        <v>0</v>
      </c>
      <c r="AM164" s="17">
        <v>0</v>
      </c>
      <c r="AN164" s="15">
        <v>0</v>
      </c>
      <c r="AO164" s="17">
        <v>0</v>
      </c>
      <c r="AP164" s="17">
        <v>0</v>
      </c>
      <c r="AQ164" s="17">
        <v>0</v>
      </c>
      <c r="AR164" s="15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0</v>
      </c>
      <c r="AY164" s="17">
        <v>0</v>
      </c>
      <c r="AZ164" s="15">
        <v>0</v>
      </c>
      <c r="BA164" s="17">
        <v>0</v>
      </c>
      <c r="BB164" s="17">
        <v>0</v>
      </c>
      <c r="BC164" s="17">
        <v>0</v>
      </c>
      <c r="BD164" s="17">
        <v>0</v>
      </c>
      <c r="BE164" s="17">
        <v>0</v>
      </c>
      <c r="BF164" s="17">
        <v>0</v>
      </c>
      <c r="BG164" s="16">
        <v>0</v>
      </c>
      <c r="BH164" s="16">
        <v>0</v>
      </c>
      <c r="BI164" s="17">
        <v>0</v>
      </c>
      <c r="BJ164" s="16">
        <v>0</v>
      </c>
      <c r="BK164" s="17">
        <v>1</v>
      </c>
      <c r="BL164" s="17">
        <v>0</v>
      </c>
      <c r="BM164" s="16">
        <v>0</v>
      </c>
      <c r="BN164" s="17">
        <v>0</v>
      </c>
      <c r="BO164" s="17">
        <v>0</v>
      </c>
      <c r="BP164" s="17">
        <v>1</v>
      </c>
      <c r="BQ164" s="17">
        <v>0</v>
      </c>
      <c r="BR164" s="16">
        <v>0</v>
      </c>
      <c r="BS164" s="17">
        <v>0</v>
      </c>
      <c r="BT164" s="17">
        <v>0</v>
      </c>
      <c r="BU164" s="17">
        <v>0</v>
      </c>
      <c r="BV164" s="16">
        <v>0</v>
      </c>
      <c r="BW164" s="17">
        <v>0</v>
      </c>
      <c r="BX164" s="17">
        <v>0</v>
      </c>
      <c r="BY164" s="17">
        <v>1</v>
      </c>
      <c r="BZ164" s="17">
        <v>0</v>
      </c>
      <c r="CA164" s="17">
        <v>0</v>
      </c>
      <c r="CB164" s="17">
        <v>0</v>
      </c>
      <c r="CC164" s="17">
        <v>1</v>
      </c>
      <c r="CD164" s="17">
        <v>0</v>
      </c>
      <c r="CE164" s="17">
        <v>0</v>
      </c>
      <c r="CF164" s="17">
        <v>0</v>
      </c>
      <c r="CG164" s="17">
        <v>0</v>
      </c>
      <c r="CH164" s="16">
        <v>0</v>
      </c>
      <c r="CI164" s="17">
        <v>0</v>
      </c>
      <c r="CJ164" s="17">
        <v>0</v>
      </c>
      <c r="CK164" s="17">
        <v>1</v>
      </c>
      <c r="CL164" s="16">
        <v>0</v>
      </c>
      <c r="CM164" s="16">
        <v>0</v>
      </c>
      <c r="CN164" s="17">
        <v>0</v>
      </c>
      <c r="CO164" s="17">
        <v>0</v>
      </c>
      <c r="CP164" s="17">
        <v>1</v>
      </c>
      <c r="CQ164" s="17">
        <v>0</v>
      </c>
      <c r="CR164" s="17">
        <v>0</v>
      </c>
      <c r="CS164" s="17">
        <v>0</v>
      </c>
      <c r="CT164" s="17">
        <v>0</v>
      </c>
      <c r="CU164" s="17">
        <v>0</v>
      </c>
      <c r="CV164" s="17">
        <v>0</v>
      </c>
      <c r="CW164" s="17">
        <v>0</v>
      </c>
      <c r="CX164" s="17">
        <v>0</v>
      </c>
      <c r="CY164" s="17">
        <v>0</v>
      </c>
      <c r="CZ164" s="17">
        <v>0</v>
      </c>
      <c r="DA164" s="17">
        <v>0</v>
      </c>
      <c r="DB164" s="17">
        <v>0</v>
      </c>
      <c r="DC164" s="17">
        <v>0</v>
      </c>
    </row>
    <row r="165" spans="1:107" x14ac:dyDescent="0.25">
      <c r="A165" s="6" t="s">
        <v>260</v>
      </c>
      <c r="B165" s="6" t="s">
        <v>94</v>
      </c>
      <c r="C165" s="18">
        <v>500</v>
      </c>
      <c r="D165" s="6">
        <v>500</v>
      </c>
      <c r="E165" s="6" t="s">
        <v>237</v>
      </c>
      <c r="F165" s="6">
        <v>2011</v>
      </c>
      <c r="G165" s="31" t="s">
        <v>238</v>
      </c>
      <c r="H165" s="6">
        <v>2</v>
      </c>
      <c r="I165" s="6">
        <v>241</v>
      </c>
      <c r="J165" s="33">
        <v>13189</v>
      </c>
      <c r="K165" s="6">
        <v>20</v>
      </c>
      <c r="L165" s="6">
        <v>35</v>
      </c>
      <c r="M165" s="6">
        <v>1</v>
      </c>
      <c r="N165" s="6">
        <v>1</v>
      </c>
      <c r="O165" s="6">
        <v>0</v>
      </c>
      <c r="P165" s="6">
        <v>0</v>
      </c>
      <c r="Q165" s="6">
        <v>1690</v>
      </c>
      <c r="R165" s="6">
        <v>550</v>
      </c>
      <c r="S165">
        <v>6</v>
      </c>
      <c r="T165">
        <v>3</v>
      </c>
      <c r="U165">
        <v>3</v>
      </c>
      <c r="V165">
        <v>0</v>
      </c>
      <c r="W165">
        <v>0</v>
      </c>
      <c r="X165">
        <v>2</v>
      </c>
      <c r="Y165">
        <v>1</v>
      </c>
      <c r="Z165">
        <v>1</v>
      </c>
      <c r="AA165">
        <v>2</v>
      </c>
      <c r="AB165">
        <v>0</v>
      </c>
      <c r="AC165">
        <v>4</v>
      </c>
      <c r="AD165">
        <v>2</v>
      </c>
      <c r="AE165">
        <v>0</v>
      </c>
      <c r="AF165">
        <v>0</v>
      </c>
      <c r="AG165">
        <v>2</v>
      </c>
      <c r="AH165" s="17">
        <v>0</v>
      </c>
      <c r="AI165" s="17">
        <v>1</v>
      </c>
      <c r="AJ165" s="17">
        <v>0</v>
      </c>
      <c r="AK165" s="17">
        <v>0</v>
      </c>
      <c r="AL165" s="15">
        <v>0</v>
      </c>
      <c r="AM165" s="17">
        <v>0</v>
      </c>
      <c r="AN165" s="15">
        <v>0</v>
      </c>
      <c r="AO165" s="17">
        <v>0</v>
      </c>
      <c r="AP165" s="17">
        <v>0</v>
      </c>
      <c r="AQ165" s="17">
        <v>0</v>
      </c>
      <c r="AR165" s="15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5">
        <v>0</v>
      </c>
      <c r="BA165" s="17">
        <v>0</v>
      </c>
      <c r="BB165" s="17">
        <v>0</v>
      </c>
      <c r="BC165" s="17">
        <v>0</v>
      </c>
      <c r="BD165" s="17">
        <v>1</v>
      </c>
      <c r="BE165" s="17">
        <v>1</v>
      </c>
      <c r="BF165" s="17">
        <v>0</v>
      </c>
      <c r="BG165" s="16">
        <v>0</v>
      </c>
      <c r="BH165" s="16">
        <v>0</v>
      </c>
      <c r="BI165" s="17">
        <v>0</v>
      </c>
      <c r="BJ165" s="16">
        <v>0</v>
      </c>
      <c r="BK165" s="17">
        <v>0</v>
      </c>
      <c r="BL165" s="17">
        <v>0</v>
      </c>
      <c r="BM165" s="16">
        <v>0</v>
      </c>
      <c r="BN165" s="17">
        <v>0</v>
      </c>
      <c r="BO165" s="17">
        <v>1</v>
      </c>
      <c r="BP165" s="17">
        <v>0</v>
      </c>
      <c r="BQ165" s="17">
        <v>0</v>
      </c>
      <c r="BR165" s="16">
        <v>0</v>
      </c>
      <c r="BS165" s="17">
        <v>0</v>
      </c>
      <c r="BT165" s="17">
        <v>0</v>
      </c>
      <c r="BU165" s="17">
        <v>0</v>
      </c>
      <c r="BV165" s="16">
        <v>0</v>
      </c>
      <c r="BW165" s="17">
        <v>0</v>
      </c>
      <c r="BX165" s="17">
        <v>0</v>
      </c>
      <c r="BY165" s="17">
        <v>0</v>
      </c>
      <c r="BZ165" s="17">
        <v>0</v>
      </c>
      <c r="CA165" s="17">
        <v>0</v>
      </c>
      <c r="CB165" s="17">
        <v>0</v>
      </c>
      <c r="CC165" s="17">
        <v>0</v>
      </c>
      <c r="CD165" s="17">
        <v>0</v>
      </c>
      <c r="CE165" s="17">
        <v>0</v>
      </c>
      <c r="CF165" s="17">
        <v>0</v>
      </c>
      <c r="CG165" s="17">
        <v>0</v>
      </c>
      <c r="CH165" s="16">
        <v>0</v>
      </c>
      <c r="CI165" s="17">
        <v>0</v>
      </c>
      <c r="CJ165" s="17">
        <v>0</v>
      </c>
      <c r="CK165" s="17">
        <v>0</v>
      </c>
      <c r="CL165" s="16">
        <v>0</v>
      </c>
      <c r="CM165" s="16">
        <v>0</v>
      </c>
      <c r="CN165" s="17">
        <v>0</v>
      </c>
      <c r="CO165" s="17">
        <v>0</v>
      </c>
      <c r="CP165" s="17">
        <v>0</v>
      </c>
      <c r="CQ165" s="17">
        <v>0</v>
      </c>
      <c r="CR165" s="17">
        <v>1</v>
      </c>
      <c r="CS165" s="17">
        <v>0</v>
      </c>
      <c r="CT165" s="17">
        <v>1</v>
      </c>
      <c r="CU165" s="17">
        <v>0</v>
      </c>
      <c r="CV165" s="17">
        <v>0</v>
      </c>
      <c r="CW165" s="17">
        <v>0</v>
      </c>
      <c r="CX165" s="17">
        <v>0</v>
      </c>
      <c r="CY165" s="17">
        <v>0</v>
      </c>
      <c r="CZ165" s="17">
        <v>0</v>
      </c>
      <c r="DA165" s="17">
        <v>0</v>
      </c>
      <c r="DB165" s="17">
        <v>0</v>
      </c>
      <c r="DC165" s="17">
        <v>0</v>
      </c>
    </row>
    <row r="166" spans="1:107" x14ac:dyDescent="0.25">
      <c r="A166" s="6" t="s">
        <v>261</v>
      </c>
      <c r="B166" s="6" t="s">
        <v>99</v>
      </c>
      <c r="C166" s="18">
        <v>1000</v>
      </c>
      <c r="D166" s="6">
        <v>980</v>
      </c>
      <c r="E166" s="6" t="s">
        <v>237</v>
      </c>
      <c r="F166" s="6">
        <v>2011</v>
      </c>
      <c r="G166" s="31" t="s">
        <v>238</v>
      </c>
      <c r="H166" s="6">
        <v>1</v>
      </c>
      <c r="I166" s="6">
        <v>246</v>
      </c>
      <c r="J166" s="33">
        <v>13189</v>
      </c>
      <c r="K166" s="6">
        <v>15</v>
      </c>
      <c r="L166" s="6">
        <v>35</v>
      </c>
      <c r="M166" s="6">
        <v>1</v>
      </c>
      <c r="N166" s="6">
        <v>1</v>
      </c>
      <c r="O166" s="6">
        <v>0</v>
      </c>
      <c r="P166" s="6">
        <v>0</v>
      </c>
      <c r="Q166" s="6">
        <v>1740</v>
      </c>
      <c r="R166" s="6">
        <v>435</v>
      </c>
      <c r="S166">
        <v>9</v>
      </c>
      <c r="T166">
        <v>6</v>
      </c>
      <c r="U166">
        <v>3</v>
      </c>
      <c r="V166">
        <v>0</v>
      </c>
      <c r="W166">
        <v>0</v>
      </c>
      <c r="X166">
        <v>4</v>
      </c>
      <c r="Y166">
        <v>1</v>
      </c>
      <c r="Z166">
        <v>1</v>
      </c>
      <c r="AA166">
        <v>3</v>
      </c>
      <c r="AB166">
        <v>0</v>
      </c>
      <c r="AC166">
        <v>6</v>
      </c>
      <c r="AD166">
        <v>3</v>
      </c>
      <c r="AE166">
        <v>0</v>
      </c>
      <c r="AF166">
        <v>0</v>
      </c>
      <c r="AG166">
        <v>2</v>
      </c>
      <c r="AH166" s="17">
        <v>0</v>
      </c>
      <c r="AI166" s="17">
        <v>1</v>
      </c>
      <c r="AJ166" s="17">
        <v>0</v>
      </c>
      <c r="AK166" s="17">
        <v>0</v>
      </c>
      <c r="AL166" s="15">
        <v>0</v>
      </c>
      <c r="AM166" s="17">
        <v>0</v>
      </c>
      <c r="AN166" s="15">
        <v>0</v>
      </c>
      <c r="AO166" s="17">
        <v>0</v>
      </c>
      <c r="AP166" s="17">
        <v>0</v>
      </c>
      <c r="AQ166" s="17">
        <v>0</v>
      </c>
      <c r="AR166" s="15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0</v>
      </c>
      <c r="AY166" s="17">
        <v>0</v>
      </c>
      <c r="AZ166" s="15">
        <v>0</v>
      </c>
      <c r="BA166" s="17">
        <v>0</v>
      </c>
      <c r="BB166" s="17">
        <v>0</v>
      </c>
      <c r="BC166" s="17">
        <v>0</v>
      </c>
      <c r="BD166" s="17">
        <v>1</v>
      </c>
      <c r="BE166" s="17">
        <v>1</v>
      </c>
      <c r="BF166" s="17">
        <v>0</v>
      </c>
      <c r="BG166" s="16">
        <v>0</v>
      </c>
      <c r="BH166" s="16">
        <v>0</v>
      </c>
      <c r="BI166" s="17">
        <v>0</v>
      </c>
      <c r="BJ166" s="16">
        <v>0</v>
      </c>
      <c r="BK166" s="17">
        <v>0</v>
      </c>
      <c r="BL166" s="17">
        <v>0</v>
      </c>
      <c r="BM166" s="16">
        <v>0</v>
      </c>
      <c r="BN166" s="17">
        <v>0</v>
      </c>
      <c r="BO166" s="17">
        <v>0</v>
      </c>
      <c r="BP166" s="17">
        <v>1</v>
      </c>
      <c r="BQ166" s="17">
        <v>0</v>
      </c>
      <c r="BR166" s="16">
        <v>0</v>
      </c>
      <c r="BS166" s="17">
        <v>0</v>
      </c>
      <c r="BT166" s="17">
        <v>0</v>
      </c>
      <c r="BU166" s="17">
        <v>0</v>
      </c>
      <c r="BV166" s="16">
        <v>0</v>
      </c>
      <c r="BW166" s="17">
        <v>0</v>
      </c>
      <c r="BX166" s="17">
        <v>0</v>
      </c>
      <c r="BY166" s="17">
        <v>0</v>
      </c>
      <c r="BZ166" s="17">
        <v>0</v>
      </c>
      <c r="CA166" s="17">
        <v>1</v>
      </c>
      <c r="CB166" s="17">
        <v>0</v>
      </c>
      <c r="CC166" s="17">
        <v>1</v>
      </c>
      <c r="CD166" s="17">
        <v>0</v>
      </c>
      <c r="CE166" s="17">
        <v>0</v>
      </c>
      <c r="CF166" s="17">
        <v>0</v>
      </c>
      <c r="CG166" s="17">
        <v>0</v>
      </c>
      <c r="CH166" s="16">
        <v>0</v>
      </c>
      <c r="CI166" s="17">
        <v>0</v>
      </c>
      <c r="CJ166" s="17">
        <v>0</v>
      </c>
      <c r="CK166" s="17">
        <v>1</v>
      </c>
      <c r="CL166" s="16">
        <v>0</v>
      </c>
      <c r="CM166" s="16">
        <v>0</v>
      </c>
      <c r="CN166" s="17">
        <v>0</v>
      </c>
      <c r="CO166" s="17">
        <v>0</v>
      </c>
      <c r="CP166" s="17">
        <v>0</v>
      </c>
      <c r="CQ166" s="17">
        <v>0</v>
      </c>
      <c r="CR166" s="17">
        <v>1</v>
      </c>
      <c r="CS166" s="17">
        <v>0</v>
      </c>
      <c r="CT166" s="17">
        <v>1</v>
      </c>
      <c r="CU166" s="17">
        <v>0</v>
      </c>
      <c r="CV166" s="17">
        <v>0</v>
      </c>
      <c r="CW166" s="17">
        <v>0</v>
      </c>
      <c r="CX166" s="17">
        <v>0</v>
      </c>
      <c r="CY166" s="17">
        <v>0</v>
      </c>
      <c r="CZ166" s="17">
        <v>0</v>
      </c>
      <c r="DA166" s="17">
        <v>0</v>
      </c>
      <c r="DB166" s="17">
        <v>0</v>
      </c>
      <c r="DC166" s="17">
        <v>0</v>
      </c>
    </row>
    <row r="167" spans="1:107" x14ac:dyDescent="0.25">
      <c r="A167" s="6" t="s">
        <v>262</v>
      </c>
      <c r="B167" s="6" t="s">
        <v>91</v>
      </c>
      <c r="C167" s="18">
        <v>50</v>
      </c>
      <c r="D167" s="6">
        <v>45</v>
      </c>
      <c r="E167" s="6" t="s">
        <v>237</v>
      </c>
      <c r="F167" s="6">
        <v>2011</v>
      </c>
      <c r="G167" s="31" t="s">
        <v>238</v>
      </c>
      <c r="H167" s="6">
        <v>4</v>
      </c>
      <c r="I167" s="6">
        <v>276</v>
      </c>
      <c r="J167" s="33">
        <v>13189</v>
      </c>
      <c r="K167" s="6">
        <v>0</v>
      </c>
      <c r="L167" s="6">
        <v>10</v>
      </c>
      <c r="M167" s="6">
        <v>1</v>
      </c>
      <c r="N167" s="6">
        <v>0</v>
      </c>
      <c r="O167" s="6">
        <v>1</v>
      </c>
      <c r="P167" s="6">
        <v>0</v>
      </c>
      <c r="Q167" s="6">
        <v>1420</v>
      </c>
      <c r="R167" s="6">
        <v>1060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s="17">
        <v>0</v>
      </c>
      <c r="AI167" s="17">
        <v>0</v>
      </c>
      <c r="AJ167" s="17">
        <v>0</v>
      </c>
      <c r="AK167" s="17">
        <v>0</v>
      </c>
      <c r="AL167" s="15">
        <v>0</v>
      </c>
      <c r="AM167" s="17">
        <v>0</v>
      </c>
      <c r="AN167" s="15">
        <v>0</v>
      </c>
      <c r="AO167" s="17">
        <v>0</v>
      </c>
      <c r="AP167" s="17">
        <v>0</v>
      </c>
      <c r="AQ167" s="17">
        <v>0</v>
      </c>
      <c r="AR167" s="15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0</v>
      </c>
      <c r="AZ167" s="15">
        <v>0</v>
      </c>
      <c r="BA167" s="17">
        <v>0</v>
      </c>
      <c r="BB167" s="17">
        <v>0</v>
      </c>
      <c r="BC167" s="17">
        <v>0</v>
      </c>
      <c r="BD167" s="17">
        <v>0</v>
      </c>
      <c r="BE167" s="17">
        <v>0</v>
      </c>
      <c r="BF167" s="17">
        <v>0</v>
      </c>
      <c r="BG167" s="16">
        <v>0</v>
      </c>
      <c r="BH167" s="16">
        <v>0</v>
      </c>
      <c r="BI167" s="17">
        <v>0</v>
      </c>
      <c r="BJ167" s="16">
        <v>0</v>
      </c>
      <c r="BK167" s="17">
        <v>0</v>
      </c>
      <c r="BL167" s="17">
        <v>0</v>
      </c>
      <c r="BM167" s="16">
        <v>0</v>
      </c>
      <c r="BN167" s="17">
        <v>0</v>
      </c>
      <c r="BO167" s="17">
        <v>0</v>
      </c>
      <c r="BP167" s="17">
        <v>0</v>
      </c>
      <c r="BQ167" s="17">
        <v>0</v>
      </c>
      <c r="BR167" s="16">
        <v>0</v>
      </c>
      <c r="BS167" s="17">
        <v>0</v>
      </c>
      <c r="BT167" s="17">
        <v>0</v>
      </c>
      <c r="BU167" s="17">
        <v>0</v>
      </c>
      <c r="BV167" s="16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</v>
      </c>
      <c r="CD167" s="17">
        <v>0</v>
      </c>
      <c r="CE167" s="17">
        <v>0</v>
      </c>
      <c r="CF167" s="17">
        <v>0</v>
      </c>
      <c r="CG167" s="17">
        <v>0</v>
      </c>
      <c r="CH167" s="16">
        <v>0</v>
      </c>
      <c r="CI167" s="17">
        <v>0</v>
      </c>
      <c r="CJ167" s="17">
        <v>0</v>
      </c>
      <c r="CK167" s="17">
        <v>0</v>
      </c>
      <c r="CL167" s="16">
        <v>0</v>
      </c>
      <c r="CM167" s="16">
        <v>0</v>
      </c>
      <c r="CN167" s="17">
        <v>0</v>
      </c>
      <c r="CO167" s="17">
        <v>0</v>
      </c>
      <c r="CP167" s="17">
        <v>0</v>
      </c>
      <c r="CQ167" s="17">
        <v>0</v>
      </c>
      <c r="CR167" s="17">
        <v>0</v>
      </c>
      <c r="CS167" s="17">
        <v>0</v>
      </c>
      <c r="CT167" s="17">
        <v>0</v>
      </c>
      <c r="CU167" s="17">
        <v>0</v>
      </c>
      <c r="CV167" s="17">
        <v>0</v>
      </c>
      <c r="CW167" s="17">
        <v>0</v>
      </c>
      <c r="CX167" s="17">
        <v>0</v>
      </c>
      <c r="CY167" s="17">
        <v>0</v>
      </c>
      <c r="CZ167" s="17">
        <v>0</v>
      </c>
      <c r="DA167" s="17">
        <v>0</v>
      </c>
      <c r="DB167" s="17">
        <v>0</v>
      </c>
      <c r="DC167" s="17">
        <v>0</v>
      </c>
    </row>
    <row r="168" spans="1:107" x14ac:dyDescent="0.25">
      <c r="A168" s="6" t="s">
        <v>263</v>
      </c>
      <c r="B168" s="6" t="s">
        <v>96</v>
      </c>
      <c r="C168" s="18">
        <v>100</v>
      </c>
      <c r="D168" s="6">
        <v>90</v>
      </c>
      <c r="E168" s="6" t="s">
        <v>237</v>
      </c>
      <c r="F168" s="6">
        <v>2011</v>
      </c>
      <c r="G168" s="31" t="s">
        <v>238</v>
      </c>
      <c r="H168" s="6">
        <v>3</v>
      </c>
      <c r="I168" s="6">
        <v>276</v>
      </c>
      <c r="J168" s="33">
        <v>13189</v>
      </c>
      <c r="K168" s="6">
        <v>0</v>
      </c>
      <c r="L168" s="6">
        <v>10</v>
      </c>
      <c r="M168" s="6">
        <v>1</v>
      </c>
      <c r="N168" s="6">
        <v>0</v>
      </c>
      <c r="O168" s="6">
        <v>1</v>
      </c>
      <c r="P168" s="6">
        <v>0</v>
      </c>
      <c r="Q168" s="6">
        <v>1400</v>
      </c>
      <c r="R168" s="6">
        <v>1025</v>
      </c>
      <c r="S168">
        <v>3</v>
      </c>
      <c r="T168">
        <v>3</v>
      </c>
      <c r="U168">
        <v>0</v>
      </c>
      <c r="V168">
        <v>0</v>
      </c>
      <c r="W168">
        <v>0</v>
      </c>
      <c r="X168">
        <v>2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0</v>
      </c>
      <c r="AH168" s="17">
        <v>0</v>
      </c>
      <c r="AI168" s="17">
        <v>0</v>
      </c>
      <c r="AJ168" s="17">
        <v>0</v>
      </c>
      <c r="AK168" s="17">
        <v>0</v>
      </c>
      <c r="AL168" s="15">
        <v>0</v>
      </c>
      <c r="AM168" s="17">
        <v>0</v>
      </c>
      <c r="AN168" s="15">
        <v>0</v>
      </c>
      <c r="AO168" s="17">
        <v>0</v>
      </c>
      <c r="AP168" s="17">
        <v>0</v>
      </c>
      <c r="AQ168" s="17">
        <v>0</v>
      </c>
      <c r="AR168" s="15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5">
        <v>0</v>
      </c>
      <c r="BA168" s="17">
        <v>1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6">
        <v>0</v>
      </c>
      <c r="BH168" s="16">
        <v>0</v>
      </c>
      <c r="BI168" s="17">
        <v>0</v>
      </c>
      <c r="BJ168" s="16">
        <v>0</v>
      </c>
      <c r="BK168" s="17">
        <v>0</v>
      </c>
      <c r="BL168" s="17">
        <v>0</v>
      </c>
      <c r="BM168" s="16">
        <v>0</v>
      </c>
      <c r="BN168" s="17">
        <v>0</v>
      </c>
      <c r="BO168" s="17">
        <v>0</v>
      </c>
      <c r="BP168" s="17">
        <v>0</v>
      </c>
      <c r="BQ168" s="17">
        <v>0</v>
      </c>
      <c r="BR168" s="16">
        <v>0</v>
      </c>
      <c r="BS168" s="17">
        <v>0</v>
      </c>
      <c r="BT168" s="17">
        <v>0</v>
      </c>
      <c r="BU168" s="17">
        <v>0</v>
      </c>
      <c r="BV168" s="16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1</v>
      </c>
      <c r="CD168" s="17">
        <v>0</v>
      </c>
      <c r="CE168" s="17">
        <v>0</v>
      </c>
      <c r="CF168" s="17">
        <v>0</v>
      </c>
      <c r="CG168" s="17">
        <v>0</v>
      </c>
      <c r="CH168" s="16">
        <v>0</v>
      </c>
      <c r="CI168" s="17">
        <v>0</v>
      </c>
      <c r="CJ168" s="17">
        <v>0</v>
      </c>
      <c r="CK168" s="17">
        <v>1</v>
      </c>
      <c r="CL168" s="16">
        <v>0</v>
      </c>
      <c r="CM168" s="16">
        <v>0</v>
      </c>
      <c r="CN168" s="17">
        <v>0</v>
      </c>
      <c r="CO168" s="17">
        <v>0</v>
      </c>
      <c r="CP168" s="17">
        <v>0</v>
      </c>
      <c r="CQ168" s="17">
        <v>0</v>
      </c>
      <c r="CR168" s="17">
        <v>0</v>
      </c>
      <c r="CS168" s="17">
        <v>0</v>
      </c>
      <c r="CT168" s="17">
        <v>0</v>
      </c>
      <c r="CU168" s="17">
        <v>0</v>
      </c>
      <c r="CV168" s="17">
        <v>0</v>
      </c>
      <c r="CW168" s="17">
        <v>0</v>
      </c>
      <c r="CX168" s="17">
        <v>0</v>
      </c>
      <c r="CY168" s="17">
        <v>0</v>
      </c>
      <c r="CZ168" s="17">
        <v>0</v>
      </c>
      <c r="DA168" s="17">
        <v>0</v>
      </c>
      <c r="DB168" s="17">
        <v>0</v>
      </c>
      <c r="DC168" s="17">
        <v>0</v>
      </c>
    </row>
    <row r="169" spans="1:107" x14ac:dyDescent="0.25">
      <c r="A169" s="6" t="s">
        <v>264</v>
      </c>
      <c r="B169" s="6" t="s">
        <v>94</v>
      </c>
      <c r="C169" s="18">
        <v>500</v>
      </c>
      <c r="D169" s="6">
        <v>460</v>
      </c>
      <c r="E169" s="6" t="s">
        <v>237</v>
      </c>
      <c r="F169" s="6">
        <v>2011</v>
      </c>
      <c r="G169" s="31" t="s">
        <v>238</v>
      </c>
      <c r="H169" s="6">
        <v>2</v>
      </c>
      <c r="I169" s="6">
        <v>265</v>
      </c>
      <c r="J169" s="33">
        <v>13189</v>
      </c>
      <c r="K169" s="6">
        <v>0</v>
      </c>
      <c r="L169" s="6">
        <v>20</v>
      </c>
      <c r="M169" s="6">
        <v>1</v>
      </c>
      <c r="N169" s="6">
        <v>0</v>
      </c>
      <c r="O169" s="6">
        <v>1</v>
      </c>
      <c r="P169" s="6">
        <v>1</v>
      </c>
      <c r="Q169" s="6">
        <v>1070</v>
      </c>
      <c r="R169" s="6">
        <v>890</v>
      </c>
      <c r="S169">
        <v>9</v>
      </c>
      <c r="T169">
        <v>6</v>
      </c>
      <c r="U169">
        <v>2</v>
      </c>
      <c r="V169">
        <v>0</v>
      </c>
      <c r="W169">
        <v>1</v>
      </c>
      <c r="X169">
        <v>7</v>
      </c>
      <c r="Y169">
        <v>0</v>
      </c>
      <c r="Z169">
        <v>1</v>
      </c>
      <c r="AA169">
        <v>1</v>
      </c>
      <c r="AB169">
        <v>0</v>
      </c>
      <c r="AC169">
        <v>5</v>
      </c>
      <c r="AD169">
        <v>3</v>
      </c>
      <c r="AE169">
        <v>0</v>
      </c>
      <c r="AF169">
        <v>1</v>
      </c>
      <c r="AG169">
        <v>2</v>
      </c>
      <c r="AH169" s="17">
        <v>1</v>
      </c>
      <c r="AI169" s="17">
        <v>0</v>
      </c>
      <c r="AJ169" s="17">
        <v>0</v>
      </c>
      <c r="AK169" s="17">
        <v>0</v>
      </c>
      <c r="AL169" s="15">
        <v>0</v>
      </c>
      <c r="AM169" s="17">
        <v>0</v>
      </c>
      <c r="AN169" s="15">
        <v>0</v>
      </c>
      <c r="AO169" s="17">
        <v>0</v>
      </c>
      <c r="AP169" s="17">
        <v>0</v>
      </c>
      <c r="AQ169" s="17">
        <v>0</v>
      </c>
      <c r="AR169" s="15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5">
        <v>0</v>
      </c>
      <c r="BA169" s="17">
        <v>0</v>
      </c>
      <c r="BB169" s="17">
        <v>0</v>
      </c>
      <c r="BC169" s="17">
        <v>1</v>
      </c>
      <c r="BD169" s="17">
        <v>0</v>
      </c>
      <c r="BE169" s="17">
        <v>1</v>
      </c>
      <c r="BF169" s="17">
        <v>0</v>
      </c>
      <c r="BG169" s="16">
        <v>0</v>
      </c>
      <c r="BH169" s="16">
        <v>0</v>
      </c>
      <c r="BI169" s="17">
        <v>0</v>
      </c>
      <c r="BJ169" s="16">
        <v>0</v>
      </c>
      <c r="BK169" s="17">
        <v>1</v>
      </c>
      <c r="BL169" s="17">
        <v>0</v>
      </c>
      <c r="BM169" s="16">
        <v>0</v>
      </c>
      <c r="BN169" s="17">
        <v>0</v>
      </c>
      <c r="BO169" s="17">
        <v>0</v>
      </c>
      <c r="BP169" s="17">
        <v>0</v>
      </c>
      <c r="BQ169" s="17">
        <v>0</v>
      </c>
      <c r="BR169" s="16">
        <v>0</v>
      </c>
      <c r="BS169" s="17">
        <v>0</v>
      </c>
      <c r="BT169" s="17">
        <v>0</v>
      </c>
      <c r="BU169" s="17">
        <v>1</v>
      </c>
      <c r="BV169" s="16">
        <v>0</v>
      </c>
      <c r="BW169" s="17">
        <v>0</v>
      </c>
      <c r="BX169" s="17">
        <v>0</v>
      </c>
      <c r="BY169" s="17">
        <v>1</v>
      </c>
      <c r="BZ169" s="17">
        <v>0</v>
      </c>
      <c r="CA169" s="17">
        <v>0</v>
      </c>
      <c r="CB169" s="17">
        <v>0</v>
      </c>
      <c r="CC169" s="17">
        <v>1</v>
      </c>
      <c r="CD169" s="17">
        <v>0</v>
      </c>
      <c r="CE169" s="17">
        <v>0</v>
      </c>
      <c r="CF169" s="17">
        <v>0</v>
      </c>
      <c r="CG169" s="17">
        <v>0</v>
      </c>
      <c r="CH169" s="16">
        <v>0</v>
      </c>
      <c r="CI169" s="17">
        <v>0</v>
      </c>
      <c r="CJ169" s="17">
        <v>0</v>
      </c>
      <c r="CK169" s="17">
        <v>1</v>
      </c>
      <c r="CL169" s="16">
        <v>0</v>
      </c>
      <c r="CM169" s="16">
        <v>0</v>
      </c>
      <c r="CN169" s="17">
        <v>0</v>
      </c>
      <c r="CO169" s="17">
        <v>0</v>
      </c>
      <c r="CP169" s="17">
        <v>1</v>
      </c>
      <c r="CQ169" s="17">
        <v>0</v>
      </c>
      <c r="CR169" s="17">
        <v>0</v>
      </c>
      <c r="CS169" s="17">
        <v>0</v>
      </c>
      <c r="CT169" s="17">
        <v>0</v>
      </c>
      <c r="CU169" s="17">
        <v>0</v>
      </c>
      <c r="CV169" s="17">
        <v>0</v>
      </c>
      <c r="CW169" s="17">
        <v>0</v>
      </c>
      <c r="CX169" s="17">
        <v>0</v>
      </c>
      <c r="CY169" s="17">
        <v>0</v>
      </c>
      <c r="CZ169" s="17">
        <v>0</v>
      </c>
      <c r="DA169" s="17">
        <v>0</v>
      </c>
      <c r="DB169" s="17">
        <v>0</v>
      </c>
      <c r="DC169" s="17">
        <v>0</v>
      </c>
    </row>
    <row r="170" spans="1:107" x14ac:dyDescent="0.25">
      <c r="A170" s="6" t="s">
        <v>265</v>
      </c>
      <c r="B170" s="6" t="s">
        <v>99</v>
      </c>
      <c r="C170" s="18">
        <v>1000</v>
      </c>
      <c r="D170" s="6">
        <v>1000</v>
      </c>
      <c r="E170" s="6" t="s">
        <v>237</v>
      </c>
      <c r="F170" s="6">
        <v>2011</v>
      </c>
      <c r="G170" s="31" t="s">
        <v>238</v>
      </c>
      <c r="H170" s="6">
        <v>1</v>
      </c>
      <c r="I170" s="6">
        <v>309</v>
      </c>
      <c r="J170" s="33">
        <v>13189</v>
      </c>
      <c r="K170" s="6">
        <v>5</v>
      </c>
      <c r="L170" s="6">
        <v>25</v>
      </c>
      <c r="M170" s="6">
        <v>1</v>
      </c>
      <c r="N170" s="6">
        <v>0</v>
      </c>
      <c r="O170" s="6">
        <v>1</v>
      </c>
      <c r="P170" s="6">
        <v>0</v>
      </c>
      <c r="Q170" s="6">
        <v>780</v>
      </c>
      <c r="R170" s="6">
        <v>730</v>
      </c>
      <c r="S170">
        <v>7</v>
      </c>
      <c r="T170">
        <v>3</v>
      </c>
      <c r="U170">
        <v>4</v>
      </c>
      <c r="V170">
        <v>0</v>
      </c>
      <c r="W170">
        <v>0</v>
      </c>
      <c r="X170">
        <v>2</v>
      </c>
      <c r="Y170">
        <v>0</v>
      </c>
      <c r="Z170">
        <v>2</v>
      </c>
      <c r="AA170">
        <v>3</v>
      </c>
      <c r="AB170">
        <v>0</v>
      </c>
      <c r="AC170">
        <v>3</v>
      </c>
      <c r="AD170">
        <v>2</v>
      </c>
      <c r="AE170">
        <v>2</v>
      </c>
      <c r="AF170">
        <v>0</v>
      </c>
      <c r="AG170">
        <v>0</v>
      </c>
      <c r="AH170" s="17">
        <v>0</v>
      </c>
      <c r="AI170" s="17">
        <v>0</v>
      </c>
      <c r="AJ170" s="17">
        <v>0</v>
      </c>
      <c r="AK170" s="17">
        <v>0</v>
      </c>
      <c r="AL170" s="15">
        <v>0</v>
      </c>
      <c r="AM170" s="17">
        <v>0</v>
      </c>
      <c r="AN170" s="15">
        <v>0</v>
      </c>
      <c r="AO170" s="17">
        <v>0</v>
      </c>
      <c r="AP170" s="17">
        <v>0</v>
      </c>
      <c r="AQ170" s="17">
        <v>0</v>
      </c>
      <c r="AR170" s="15">
        <v>0</v>
      </c>
      <c r="AS170" s="17">
        <v>0</v>
      </c>
      <c r="AT170" s="17">
        <v>0</v>
      </c>
      <c r="AU170" s="17">
        <v>1</v>
      </c>
      <c r="AV170" s="17">
        <v>0</v>
      </c>
      <c r="AW170" s="17">
        <v>0</v>
      </c>
      <c r="AX170" s="17">
        <v>0</v>
      </c>
      <c r="AY170" s="17">
        <v>0</v>
      </c>
      <c r="AZ170" s="15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>
        <v>0</v>
      </c>
      <c r="BG170" s="16">
        <v>0</v>
      </c>
      <c r="BH170" s="16">
        <v>0</v>
      </c>
      <c r="BI170" s="17">
        <v>0</v>
      </c>
      <c r="BJ170" s="16">
        <v>0</v>
      </c>
      <c r="BK170" s="17">
        <v>0</v>
      </c>
      <c r="BL170" s="17">
        <v>0</v>
      </c>
      <c r="BM170" s="16">
        <v>0</v>
      </c>
      <c r="BN170" s="17">
        <v>0</v>
      </c>
      <c r="BO170" s="17">
        <v>0</v>
      </c>
      <c r="BP170" s="17">
        <v>0</v>
      </c>
      <c r="BQ170" s="17">
        <v>0</v>
      </c>
      <c r="BR170" s="16">
        <v>0</v>
      </c>
      <c r="BS170" s="17">
        <v>0</v>
      </c>
      <c r="BT170" s="17">
        <v>0</v>
      </c>
      <c r="BU170" s="17">
        <v>0</v>
      </c>
      <c r="BV170" s="16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1</v>
      </c>
      <c r="CB170" s="17">
        <v>0</v>
      </c>
      <c r="CC170" s="17">
        <v>1</v>
      </c>
      <c r="CD170" s="17">
        <v>0</v>
      </c>
      <c r="CE170" s="17">
        <v>0</v>
      </c>
      <c r="CF170" s="17">
        <v>1</v>
      </c>
      <c r="CG170" s="17">
        <v>0</v>
      </c>
      <c r="CH170" s="16">
        <v>0</v>
      </c>
      <c r="CI170" s="17">
        <v>0</v>
      </c>
      <c r="CJ170" s="17">
        <v>0</v>
      </c>
      <c r="CK170" s="17">
        <v>1</v>
      </c>
      <c r="CL170" s="16">
        <v>0</v>
      </c>
      <c r="CM170" s="16">
        <v>0</v>
      </c>
      <c r="CN170" s="17">
        <v>0</v>
      </c>
      <c r="CO170" s="17">
        <v>0</v>
      </c>
      <c r="CP170" s="17">
        <v>1</v>
      </c>
      <c r="CQ170" s="17">
        <v>0</v>
      </c>
      <c r="CR170" s="17">
        <v>0</v>
      </c>
      <c r="CS170" s="17">
        <v>0</v>
      </c>
      <c r="CT170" s="17">
        <v>0</v>
      </c>
      <c r="CU170" s="17">
        <v>1</v>
      </c>
      <c r="CV170" s="17">
        <v>0</v>
      </c>
      <c r="CW170" s="17">
        <v>0</v>
      </c>
      <c r="CX170" s="17">
        <v>0</v>
      </c>
      <c r="CY170" s="17">
        <v>0</v>
      </c>
      <c r="CZ170" s="17">
        <v>0</v>
      </c>
      <c r="DA170" s="17">
        <v>0</v>
      </c>
      <c r="DB170" s="17">
        <v>0</v>
      </c>
      <c r="DC170" s="17">
        <v>0</v>
      </c>
    </row>
    <row r="171" spans="1:107" x14ac:dyDescent="0.25">
      <c r="A171" s="6" t="s">
        <v>266</v>
      </c>
      <c r="B171" s="6" t="s">
        <v>91</v>
      </c>
      <c r="C171" s="18">
        <v>50</v>
      </c>
      <c r="D171" s="6">
        <v>55</v>
      </c>
      <c r="E171" s="6" t="s">
        <v>237</v>
      </c>
      <c r="F171" s="6">
        <v>2011</v>
      </c>
      <c r="G171" s="31" t="s">
        <v>238</v>
      </c>
      <c r="H171" s="6">
        <v>3</v>
      </c>
      <c r="I171" s="6">
        <v>271</v>
      </c>
      <c r="J171" s="33">
        <v>13189</v>
      </c>
      <c r="K171" s="6">
        <v>25</v>
      </c>
      <c r="L171" s="6">
        <v>35</v>
      </c>
      <c r="M171" s="6">
        <v>0</v>
      </c>
      <c r="N171" s="6">
        <v>1</v>
      </c>
      <c r="O171" s="6">
        <v>0</v>
      </c>
      <c r="P171" s="6">
        <v>0</v>
      </c>
      <c r="Q171" s="6">
        <v>615</v>
      </c>
      <c r="R171" s="6">
        <v>412</v>
      </c>
      <c r="S171">
        <v>2</v>
      </c>
      <c r="T171">
        <v>0</v>
      </c>
      <c r="U171">
        <v>2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0</v>
      </c>
      <c r="AC171">
        <v>2</v>
      </c>
      <c r="AD171">
        <v>0</v>
      </c>
      <c r="AE171">
        <v>0</v>
      </c>
      <c r="AF171">
        <v>0</v>
      </c>
      <c r="AG171">
        <v>0</v>
      </c>
      <c r="AH171" s="17">
        <v>0</v>
      </c>
      <c r="AI171" s="17">
        <v>0</v>
      </c>
      <c r="AJ171" s="17">
        <v>0</v>
      </c>
      <c r="AK171" s="17">
        <v>1</v>
      </c>
      <c r="AL171" s="15">
        <v>0</v>
      </c>
      <c r="AM171" s="17">
        <v>0</v>
      </c>
      <c r="AN171" s="15">
        <v>0</v>
      </c>
      <c r="AO171" s="17">
        <v>0</v>
      </c>
      <c r="AP171" s="17">
        <v>0</v>
      </c>
      <c r="AQ171" s="17">
        <v>0</v>
      </c>
      <c r="AR171" s="15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0</v>
      </c>
      <c r="AZ171" s="15">
        <v>0</v>
      </c>
      <c r="BA171" s="17">
        <v>0</v>
      </c>
      <c r="BB171" s="17">
        <v>0</v>
      </c>
      <c r="BC171" s="17">
        <v>0</v>
      </c>
      <c r="BD171" s="17">
        <v>0</v>
      </c>
      <c r="BE171" s="17">
        <v>0</v>
      </c>
      <c r="BF171" s="17">
        <v>0</v>
      </c>
      <c r="BG171" s="16">
        <v>0</v>
      </c>
      <c r="BH171" s="16">
        <v>0</v>
      </c>
      <c r="BI171" s="17">
        <v>0</v>
      </c>
      <c r="BJ171" s="16">
        <v>0</v>
      </c>
      <c r="BK171" s="17">
        <v>0</v>
      </c>
      <c r="BL171" s="17">
        <v>0</v>
      </c>
      <c r="BM171" s="16">
        <v>0</v>
      </c>
      <c r="BN171" s="17">
        <v>0</v>
      </c>
      <c r="BO171" s="17">
        <v>0</v>
      </c>
      <c r="BP171" s="17">
        <v>0</v>
      </c>
      <c r="BQ171" s="17">
        <v>0</v>
      </c>
      <c r="BR171" s="16">
        <v>0</v>
      </c>
      <c r="BS171" s="17">
        <v>0</v>
      </c>
      <c r="BT171" s="17">
        <v>0</v>
      </c>
      <c r="BU171" s="17">
        <v>0</v>
      </c>
      <c r="BV171" s="16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0</v>
      </c>
      <c r="CB171" s="17">
        <v>0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6">
        <v>0</v>
      </c>
      <c r="CI171" s="17">
        <v>0</v>
      </c>
      <c r="CJ171" s="17">
        <v>0</v>
      </c>
      <c r="CK171" s="17">
        <v>0</v>
      </c>
      <c r="CL171" s="16">
        <v>0</v>
      </c>
      <c r="CM171" s="16">
        <v>0</v>
      </c>
      <c r="CN171" s="17">
        <v>0</v>
      </c>
      <c r="CO171" s="17">
        <v>0</v>
      </c>
      <c r="CP171" s="17">
        <v>1</v>
      </c>
      <c r="CQ171" s="17">
        <v>0</v>
      </c>
      <c r="CR171" s="17">
        <v>0</v>
      </c>
      <c r="CS171" s="17">
        <v>0</v>
      </c>
      <c r="CT171" s="17">
        <v>0</v>
      </c>
      <c r="CU171" s="17">
        <v>0</v>
      </c>
      <c r="CV171" s="17">
        <v>0</v>
      </c>
      <c r="CW171" s="17">
        <v>0</v>
      </c>
      <c r="CX171" s="17">
        <v>0</v>
      </c>
      <c r="CY171" s="17">
        <v>0</v>
      </c>
      <c r="CZ171" s="17">
        <v>0</v>
      </c>
      <c r="DA171" s="17">
        <v>0</v>
      </c>
      <c r="DB171" s="17">
        <v>0</v>
      </c>
      <c r="DC171" s="17">
        <v>0</v>
      </c>
    </row>
    <row r="172" spans="1:107" x14ac:dyDescent="0.25">
      <c r="A172" s="6" t="s">
        <v>267</v>
      </c>
      <c r="B172" s="6" t="s">
        <v>96</v>
      </c>
      <c r="C172" s="18">
        <v>100</v>
      </c>
      <c r="D172" s="6">
        <v>100</v>
      </c>
      <c r="E172" s="6" t="s">
        <v>237</v>
      </c>
      <c r="F172" s="6">
        <v>2011</v>
      </c>
      <c r="G172" s="31" t="s">
        <v>238</v>
      </c>
      <c r="H172" s="6">
        <v>3</v>
      </c>
      <c r="I172" s="6">
        <v>266</v>
      </c>
      <c r="J172" s="33">
        <v>13189</v>
      </c>
      <c r="K172" s="6">
        <v>35</v>
      </c>
      <c r="L172" s="6">
        <v>35</v>
      </c>
      <c r="M172" s="6">
        <v>0</v>
      </c>
      <c r="N172" s="6">
        <v>1</v>
      </c>
      <c r="O172" s="6">
        <v>0</v>
      </c>
      <c r="P172" s="6">
        <v>0</v>
      </c>
      <c r="Q172" s="6">
        <v>630</v>
      </c>
      <c r="R172" s="6">
        <v>427</v>
      </c>
      <c r="S172">
        <v>5</v>
      </c>
      <c r="T172">
        <v>0</v>
      </c>
      <c r="U172">
        <v>4</v>
      </c>
      <c r="V172">
        <v>1</v>
      </c>
      <c r="W172">
        <v>0</v>
      </c>
      <c r="X172">
        <v>1</v>
      </c>
      <c r="Y172">
        <v>1</v>
      </c>
      <c r="Z172">
        <v>2</v>
      </c>
      <c r="AA172">
        <v>1</v>
      </c>
      <c r="AB172">
        <v>0</v>
      </c>
      <c r="AC172">
        <v>3</v>
      </c>
      <c r="AD172">
        <v>2</v>
      </c>
      <c r="AE172">
        <v>0</v>
      </c>
      <c r="AF172">
        <v>0</v>
      </c>
      <c r="AG172">
        <v>0</v>
      </c>
      <c r="AH172" s="17">
        <v>0</v>
      </c>
      <c r="AI172" s="17">
        <v>0</v>
      </c>
      <c r="AJ172" s="17">
        <v>0</v>
      </c>
      <c r="AK172" s="17">
        <v>1</v>
      </c>
      <c r="AL172" s="15">
        <v>0</v>
      </c>
      <c r="AM172" s="17">
        <v>0</v>
      </c>
      <c r="AN172" s="15">
        <v>0</v>
      </c>
      <c r="AO172" s="17">
        <v>0</v>
      </c>
      <c r="AP172" s="17">
        <v>0</v>
      </c>
      <c r="AQ172" s="17">
        <v>1</v>
      </c>
      <c r="AR172" s="15">
        <v>0</v>
      </c>
      <c r="AS172" s="17">
        <v>0</v>
      </c>
      <c r="AT172" s="17">
        <v>0</v>
      </c>
      <c r="AU172" s="17">
        <v>0</v>
      </c>
      <c r="AV172" s="17">
        <v>0</v>
      </c>
      <c r="AW172" s="17">
        <v>0</v>
      </c>
      <c r="AX172" s="17">
        <v>0</v>
      </c>
      <c r="AY172" s="17">
        <v>0</v>
      </c>
      <c r="AZ172" s="15">
        <v>0</v>
      </c>
      <c r="BA172" s="17">
        <v>0</v>
      </c>
      <c r="BB172" s="17">
        <v>0</v>
      </c>
      <c r="BC172" s="17">
        <v>0</v>
      </c>
      <c r="BD172" s="17">
        <v>0</v>
      </c>
      <c r="BE172" s="17">
        <v>0</v>
      </c>
      <c r="BF172" s="17">
        <v>0</v>
      </c>
      <c r="BG172" s="16">
        <v>0</v>
      </c>
      <c r="BH172" s="16">
        <v>0</v>
      </c>
      <c r="BI172" s="17">
        <v>0</v>
      </c>
      <c r="BJ172" s="16">
        <v>0</v>
      </c>
      <c r="BK172" s="17">
        <v>0</v>
      </c>
      <c r="BL172" s="17">
        <v>0</v>
      </c>
      <c r="BM172" s="16">
        <v>0</v>
      </c>
      <c r="BN172" s="17">
        <v>0</v>
      </c>
      <c r="BO172" s="17">
        <v>0</v>
      </c>
      <c r="BP172" s="17">
        <v>0</v>
      </c>
      <c r="BQ172" s="17">
        <v>0</v>
      </c>
      <c r="BR172" s="16">
        <v>0</v>
      </c>
      <c r="BS172" s="17">
        <v>1</v>
      </c>
      <c r="BT172" s="17">
        <v>0</v>
      </c>
      <c r="BU172" s="17">
        <v>0</v>
      </c>
      <c r="BV172" s="16">
        <v>0</v>
      </c>
      <c r="BW172" s="17">
        <v>0</v>
      </c>
      <c r="BX172" s="17">
        <v>0</v>
      </c>
      <c r="BY172" s="17">
        <v>0</v>
      </c>
      <c r="BZ172" s="17">
        <v>0</v>
      </c>
      <c r="CA172" s="17">
        <v>0</v>
      </c>
      <c r="CB172" s="17">
        <v>0</v>
      </c>
      <c r="CC172" s="17">
        <v>0</v>
      </c>
      <c r="CD172" s="17">
        <v>0</v>
      </c>
      <c r="CE172" s="17">
        <v>0</v>
      </c>
      <c r="CF172" s="17">
        <v>0</v>
      </c>
      <c r="CG172" s="17">
        <v>0</v>
      </c>
      <c r="CH172" s="16">
        <v>0</v>
      </c>
      <c r="CI172" s="17">
        <v>0</v>
      </c>
      <c r="CJ172" s="17">
        <v>0</v>
      </c>
      <c r="CK172" s="17">
        <v>0</v>
      </c>
      <c r="CL172" s="16">
        <v>0</v>
      </c>
      <c r="CM172" s="16">
        <v>0</v>
      </c>
      <c r="CN172" s="17">
        <v>0</v>
      </c>
      <c r="CO172" s="17">
        <v>0</v>
      </c>
      <c r="CP172" s="17">
        <v>1</v>
      </c>
      <c r="CQ172" s="17">
        <v>0</v>
      </c>
      <c r="CR172" s="17">
        <v>0</v>
      </c>
      <c r="CS172" s="17">
        <v>0</v>
      </c>
      <c r="CT172" s="17">
        <v>0</v>
      </c>
      <c r="CU172" s="17">
        <v>0</v>
      </c>
      <c r="CV172" s="17">
        <v>0</v>
      </c>
      <c r="CW172" s="17">
        <v>0</v>
      </c>
      <c r="CX172" s="17">
        <v>0</v>
      </c>
      <c r="CY172" s="17">
        <v>0</v>
      </c>
      <c r="CZ172" s="17">
        <v>0</v>
      </c>
      <c r="DA172" s="17">
        <v>0</v>
      </c>
      <c r="DB172" s="17">
        <v>1</v>
      </c>
      <c r="DC172" s="17">
        <v>0</v>
      </c>
    </row>
    <row r="173" spans="1:107" x14ac:dyDescent="0.25">
      <c r="A173" s="6" t="s">
        <v>268</v>
      </c>
      <c r="B173" s="6" t="s">
        <v>94</v>
      </c>
      <c r="C173" s="18">
        <v>500</v>
      </c>
      <c r="D173" s="6">
        <v>510</v>
      </c>
      <c r="E173" s="6" t="s">
        <v>237</v>
      </c>
      <c r="F173" s="6">
        <v>2011</v>
      </c>
      <c r="G173" s="31" t="s">
        <v>238</v>
      </c>
      <c r="H173" s="6">
        <v>2</v>
      </c>
      <c r="I173" s="6">
        <v>257</v>
      </c>
      <c r="J173" s="33">
        <v>13189</v>
      </c>
      <c r="K173" s="6">
        <v>45</v>
      </c>
      <c r="L173" s="6">
        <v>25</v>
      </c>
      <c r="M173" s="6">
        <v>0</v>
      </c>
      <c r="N173" s="6">
        <v>1</v>
      </c>
      <c r="O173" s="6">
        <v>0</v>
      </c>
      <c r="P173" s="6">
        <v>0</v>
      </c>
      <c r="Q173" s="6">
        <v>90</v>
      </c>
      <c r="R173" s="6">
        <v>920</v>
      </c>
      <c r="S173">
        <v>7</v>
      </c>
      <c r="T173">
        <v>1</v>
      </c>
      <c r="U173">
        <v>5</v>
      </c>
      <c r="V173">
        <v>0</v>
      </c>
      <c r="W173">
        <v>0</v>
      </c>
      <c r="X173">
        <v>0</v>
      </c>
      <c r="Y173">
        <v>4</v>
      </c>
      <c r="Z173">
        <v>2</v>
      </c>
      <c r="AA173">
        <v>1</v>
      </c>
      <c r="AB173">
        <v>0</v>
      </c>
      <c r="AC173">
        <v>4</v>
      </c>
      <c r="AD173">
        <v>1</v>
      </c>
      <c r="AE173">
        <v>1</v>
      </c>
      <c r="AF173">
        <v>0</v>
      </c>
      <c r="AG173">
        <v>0</v>
      </c>
      <c r="AH173" s="17">
        <v>0</v>
      </c>
      <c r="AI173" s="17">
        <v>0</v>
      </c>
      <c r="AJ173" s="17">
        <v>0</v>
      </c>
      <c r="AK173" s="17">
        <v>0</v>
      </c>
      <c r="AL173" s="15">
        <v>0</v>
      </c>
      <c r="AM173" s="17">
        <v>0</v>
      </c>
      <c r="AN173" s="15">
        <v>0</v>
      </c>
      <c r="AO173" s="17">
        <v>0</v>
      </c>
      <c r="AP173" s="17">
        <v>0</v>
      </c>
      <c r="AQ173" s="17">
        <v>1</v>
      </c>
      <c r="AR173" s="15">
        <v>0</v>
      </c>
      <c r="AS173" s="17">
        <v>0</v>
      </c>
      <c r="AT173" s="17">
        <v>1</v>
      </c>
      <c r="AU173" s="17">
        <v>0</v>
      </c>
      <c r="AV173" s="17">
        <v>0</v>
      </c>
      <c r="AW173" s="17">
        <v>0</v>
      </c>
      <c r="AX173" s="17">
        <v>0</v>
      </c>
      <c r="AY173" s="17">
        <v>0</v>
      </c>
      <c r="AZ173" s="15">
        <v>0</v>
      </c>
      <c r="BA173" s="17">
        <v>0</v>
      </c>
      <c r="BB173" s="17">
        <v>0</v>
      </c>
      <c r="BC173" s="17">
        <v>0</v>
      </c>
      <c r="BD173" s="17">
        <v>0</v>
      </c>
      <c r="BE173" s="17">
        <v>0</v>
      </c>
      <c r="BF173" s="17">
        <v>0</v>
      </c>
      <c r="BG173" s="16">
        <v>0</v>
      </c>
      <c r="BH173" s="16">
        <v>0</v>
      </c>
      <c r="BI173" s="17">
        <v>0</v>
      </c>
      <c r="BJ173" s="16">
        <v>0</v>
      </c>
      <c r="BK173" s="17">
        <v>0</v>
      </c>
      <c r="BL173" s="17">
        <v>0</v>
      </c>
      <c r="BM173" s="16">
        <v>0</v>
      </c>
      <c r="BN173" s="17">
        <v>0</v>
      </c>
      <c r="BO173" s="17">
        <v>1</v>
      </c>
      <c r="BP173" s="17">
        <v>0</v>
      </c>
      <c r="BQ173" s="17">
        <v>1</v>
      </c>
      <c r="BR173" s="16">
        <v>0</v>
      </c>
      <c r="BS173" s="17">
        <v>1</v>
      </c>
      <c r="BT173" s="17">
        <v>0</v>
      </c>
      <c r="BU173" s="17">
        <v>0</v>
      </c>
      <c r="BV173" s="16">
        <v>0</v>
      </c>
      <c r="BW173" s="17">
        <v>0</v>
      </c>
      <c r="BX173" s="17">
        <v>0</v>
      </c>
      <c r="BY173" s="17">
        <v>0</v>
      </c>
      <c r="BZ173" s="17">
        <v>0</v>
      </c>
      <c r="CA173" s="17">
        <v>0</v>
      </c>
      <c r="CB173" s="17">
        <v>0</v>
      </c>
      <c r="CC173" s="17">
        <v>0</v>
      </c>
      <c r="CD173" s="17">
        <v>0</v>
      </c>
      <c r="CE173" s="17">
        <v>0</v>
      </c>
      <c r="CF173" s="17">
        <v>0</v>
      </c>
      <c r="CG173" s="17">
        <v>0</v>
      </c>
      <c r="CH173" s="16">
        <v>0</v>
      </c>
      <c r="CI173" s="17">
        <v>0</v>
      </c>
      <c r="CJ173" s="17">
        <v>0</v>
      </c>
      <c r="CK173" s="17">
        <v>0</v>
      </c>
      <c r="CL173" s="16">
        <v>0</v>
      </c>
      <c r="CM173" s="16">
        <v>0</v>
      </c>
      <c r="CN173" s="17">
        <v>0</v>
      </c>
      <c r="CO173" s="17">
        <v>0</v>
      </c>
      <c r="CP173" s="17">
        <v>1</v>
      </c>
      <c r="CQ173" s="17">
        <v>0</v>
      </c>
      <c r="CR173" s="17">
        <v>0</v>
      </c>
      <c r="CS173" s="17">
        <v>0</v>
      </c>
      <c r="CT173" s="17">
        <v>0</v>
      </c>
      <c r="CU173" s="17">
        <v>0</v>
      </c>
      <c r="CV173" s="17">
        <v>0</v>
      </c>
      <c r="CW173" s="17">
        <v>0</v>
      </c>
      <c r="CX173" s="17">
        <v>0</v>
      </c>
      <c r="CY173" s="17">
        <v>0</v>
      </c>
      <c r="CZ173" s="17">
        <v>0</v>
      </c>
      <c r="DA173" s="17">
        <v>0</v>
      </c>
      <c r="DB173" s="17">
        <v>0</v>
      </c>
      <c r="DC173" s="17">
        <v>0</v>
      </c>
    </row>
    <row r="174" spans="1:107" x14ac:dyDescent="0.25">
      <c r="A174" s="6" t="s">
        <v>269</v>
      </c>
      <c r="B174" s="6" t="s">
        <v>99</v>
      </c>
      <c r="C174" s="18">
        <v>1000</v>
      </c>
      <c r="D174" s="6">
        <v>1040</v>
      </c>
      <c r="E174" s="6" t="s">
        <v>237</v>
      </c>
      <c r="F174" s="6">
        <v>2011</v>
      </c>
      <c r="G174" s="31" t="s">
        <v>238</v>
      </c>
      <c r="H174" s="6">
        <v>2</v>
      </c>
      <c r="I174" s="6">
        <v>260</v>
      </c>
      <c r="J174" s="33">
        <v>13189</v>
      </c>
      <c r="K174" s="6">
        <v>40</v>
      </c>
      <c r="L174" s="6">
        <v>30</v>
      </c>
      <c r="M174" s="6">
        <v>1</v>
      </c>
      <c r="N174" s="6">
        <v>0</v>
      </c>
      <c r="O174" s="6">
        <v>0</v>
      </c>
      <c r="P174" s="6">
        <v>0</v>
      </c>
      <c r="Q174" s="6">
        <v>160</v>
      </c>
      <c r="R174" s="6">
        <v>990</v>
      </c>
      <c r="S174">
        <v>9</v>
      </c>
      <c r="T174">
        <v>2</v>
      </c>
      <c r="U174">
        <v>6</v>
      </c>
      <c r="V174">
        <v>0</v>
      </c>
      <c r="W174">
        <v>0</v>
      </c>
      <c r="X174">
        <v>2</v>
      </c>
      <c r="Y174">
        <v>3</v>
      </c>
      <c r="Z174">
        <v>1</v>
      </c>
      <c r="AA174">
        <v>3</v>
      </c>
      <c r="AB174">
        <v>0</v>
      </c>
      <c r="AC174">
        <v>7</v>
      </c>
      <c r="AD174">
        <v>1</v>
      </c>
      <c r="AE174">
        <v>0</v>
      </c>
      <c r="AF174">
        <v>0</v>
      </c>
      <c r="AG174">
        <v>2</v>
      </c>
      <c r="AH174" s="17">
        <v>0</v>
      </c>
      <c r="AI174" s="17">
        <v>1</v>
      </c>
      <c r="AJ174" s="17">
        <v>0</v>
      </c>
      <c r="AK174" s="17">
        <v>0</v>
      </c>
      <c r="AL174" s="15">
        <v>0</v>
      </c>
      <c r="AM174" s="17">
        <v>1</v>
      </c>
      <c r="AN174" s="15">
        <v>0</v>
      </c>
      <c r="AO174" s="17">
        <v>0</v>
      </c>
      <c r="AP174" s="17">
        <v>0</v>
      </c>
      <c r="AQ174" s="17">
        <v>0</v>
      </c>
      <c r="AR174" s="15">
        <v>0</v>
      </c>
      <c r="AS174" s="17">
        <v>0</v>
      </c>
      <c r="AT174" s="17">
        <v>0</v>
      </c>
      <c r="AU174" s="17">
        <v>0</v>
      </c>
      <c r="AV174" s="17">
        <v>1</v>
      </c>
      <c r="AW174" s="17">
        <v>0</v>
      </c>
      <c r="AX174" s="17">
        <v>0</v>
      </c>
      <c r="AY174" s="17">
        <v>0</v>
      </c>
      <c r="AZ174" s="15">
        <v>0</v>
      </c>
      <c r="BA174" s="17">
        <v>0</v>
      </c>
      <c r="BB174" s="17">
        <v>0</v>
      </c>
      <c r="BC174" s="17">
        <v>0</v>
      </c>
      <c r="BD174" s="17">
        <v>0</v>
      </c>
      <c r="BE174" s="17">
        <v>0</v>
      </c>
      <c r="BF174" s="17">
        <v>0</v>
      </c>
      <c r="BG174" s="16">
        <v>0</v>
      </c>
      <c r="BH174" s="16">
        <v>0</v>
      </c>
      <c r="BI174" s="17">
        <v>0</v>
      </c>
      <c r="BJ174" s="16">
        <v>0</v>
      </c>
      <c r="BK174" s="17">
        <v>0</v>
      </c>
      <c r="BL174" s="17">
        <v>0</v>
      </c>
      <c r="BM174" s="16">
        <v>0</v>
      </c>
      <c r="BN174" s="17">
        <v>0</v>
      </c>
      <c r="BO174" s="17">
        <v>1</v>
      </c>
      <c r="BP174" s="17">
        <v>0</v>
      </c>
      <c r="BQ174" s="17">
        <v>1</v>
      </c>
      <c r="BR174" s="16">
        <v>0</v>
      </c>
      <c r="BS174" s="17">
        <v>1</v>
      </c>
      <c r="BT174" s="17">
        <v>0</v>
      </c>
      <c r="BU174" s="17">
        <v>0</v>
      </c>
      <c r="BV174" s="16">
        <v>0</v>
      </c>
      <c r="BW174" s="17">
        <v>0</v>
      </c>
      <c r="BX174" s="17">
        <v>0</v>
      </c>
      <c r="BY174" s="17">
        <v>0</v>
      </c>
      <c r="BZ174" s="17">
        <v>0</v>
      </c>
      <c r="CA174" s="17">
        <v>0</v>
      </c>
      <c r="CB174" s="17">
        <v>0</v>
      </c>
      <c r="CC174" s="17">
        <v>0</v>
      </c>
      <c r="CD174" s="17">
        <v>0</v>
      </c>
      <c r="CE174" s="17">
        <v>0</v>
      </c>
      <c r="CF174" s="17">
        <v>0</v>
      </c>
      <c r="CG174" s="17">
        <v>0</v>
      </c>
      <c r="CH174" s="16">
        <v>0</v>
      </c>
      <c r="CI174" s="17">
        <v>0</v>
      </c>
      <c r="CJ174" s="17">
        <v>0</v>
      </c>
      <c r="CK174" s="17">
        <v>0</v>
      </c>
      <c r="CL174" s="16">
        <v>0</v>
      </c>
      <c r="CM174" s="16">
        <v>0</v>
      </c>
      <c r="CN174" s="17">
        <v>0</v>
      </c>
      <c r="CO174" s="17">
        <v>0</v>
      </c>
      <c r="CP174" s="17">
        <v>0</v>
      </c>
      <c r="CQ174" s="17">
        <v>1</v>
      </c>
      <c r="CR174" s="17">
        <v>1</v>
      </c>
      <c r="CS174" s="17">
        <v>0</v>
      </c>
      <c r="CT174" s="17">
        <v>0</v>
      </c>
      <c r="CU174" s="17">
        <v>0</v>
      </c>
      <c r="CV174" s="17">
        <v>0</v>
      </c>
      <c r="CW174" s="17">
        <v>0</v>
      </c>
      <c r="CX174" s="17">
        <v>0</v>
      </c>
      <c r="CY174" s="17">
        <v>0</v>
      </c>
      <c r="CZ174" s="17">
        <v>0</v>
      </c>
      <c r="DA174" s="17">
        <v>0</v>
      </c>
      <c r="DB174" s="17">
        <v>0</v>
      </c>
      <c r="DC174" s="17">
        <v>0</v>
      </c>
    </row>
    <row r="175" spans="1:107" x14ac:dyDescent="0.25">
      <c r="A175" s="6" t="s">
        <v>270</v>
      </c>
      <c r="B175" s="6" t="s">
        <v>91</v>
      </c>
      <c r="C175" s="18">
        <v>50</v>
      </c>
      <c r="D175" s="6">
        <v>50</v>
      </c>
      <c r="E175" s="6" t="s">
        <v>237</v>
      </c>
      <c r="F175" s="6">
        <v>2011</v>
      </c>
      <c r="G175" s="31" t="s">
        <v>238</v>
      </c>
      <c r="H175" s="6">
        <v>3</v>
      </c>
      <c r="I175" s="6">
        <v>280</v>
      </c>
      <c r="J175" s="33">
        <v>13201</v>
      </c>
      <c r="K175" s="6">
        <v>20</v>
      </c>
      <c r="L175" s="6">
        <v>15</v>
      </c>
      <c r="M175" s="6">
        <v>0</v>
      </c>
      <c r="N175" s="6">
        <v>1</v>
      </c>
      <c r="O175" s="6">
        <v>0</v>
      </c>
      <c r="P175" s="6">
        <v>1</v>
      </c>
      <c r="Q175" s="6">
        <v>520</v>
      </c>
      <c r="R175" s="6">
        <v>820</v>
      </c>
      <c r="S175">
        <v>2</v>
      </c>
      <c r="T175">
        <v>0</v>
      </c>
      <c r="U175">
        <v>2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2</v>
      </c>
      <c r="AD175">
        <v>0</v>
      </c>
      <c r="AE175">
        <v>0</v>
      </c>
      <c r="AF175">
        <v>0</v>
      </c>
      <c r="AG175">
        <v>0</v>
      </c>
      <c r="AH175" s="17">
        <v>0</v>
      </c>
      <c r="AI175" s="17">
        <v>0</v>
      </c>
      <c r="AJ175" s="17">
        <v>0</v>
      </c>
      <c r="AK175" s="17">
        <v>1</v>
      </c>
      <c r="AL175" s="15">
        <v>0</v>
      </c>
      <c r="AM175" s="17">
        <v>0</v>
      </c>
      <c r="AN175" s="15">
        <v>0</v>
      </c>
      <c r="AO175" s="17">
        <v>0</v>
      </c>
      <c r="AP175" s="17">
        <v>0</v>
      </c>
      <c r="AQ175" s="17">
        <v>0</v>
      </c>
      <c r="AR175" s="15">
        <v>0</v>
      </c>
      <c r="AS175" s="17">
        <v>0</v>
      </c>
      <c r="AT175" s="17">
        <v>0</v>
      </c>
      <c r="AU175" s="17">
        <v>0</v>
      </c>
      <c r="AV175" s="17">
        <v>0</v>
      </c>
      <c r="AW175" s="17">
        <v>0</v>
      </c>
      <c r="AX175" s="17">
        <v>0</v>
      </c>
      <c r="AY175" s="17">
        <v>0</v>
      </c>
      <c r="AZ175" s="15">
        <v>0</v>
      </c>
      <c r="BA175" s="17">
        <v>0</v>
      </c>
      <c r="BB175" s="17">
        <v>0</v>
      </c>
      <c r="BC175" s="17">
        <v>0</v>
      </c>
      <c r="BD175" s="17">
        <v>0</v>
      </c>
      <c r="BE175" s="17">
        <v>0</v>
      </c>
      <c r="BF175" s="17">
        <v>0</v>
      </c>
      <c r="BG175" s="16">
        <v>0</v>
      </c>
      <c r="BH175" s="16">
        <v>0</v>
      </c>
      <c r="BI175" s="17">
        <v>0</v>
      </c>
      <c r="BJ175" s="16">
        <v>0</v>
      </c>
      <c r="BK175" s="17">
        <v>0</v>
      </c>
      <c r="BL175" s="17">
        <v>0</v>
      </c>
      <c r="BM175" s="16">
        <v>0</v>
      </c>
      <c r="BN175" s="17">
        <v>0</v>
      </c>
      <c r="BO175" s="17">
        <v>0</v>
      </c>
      <c r="BP175" s="17">
        <v>0</v>
      </c>
      <c r="BQ175" s="17">
        <v>0</v>
      </c>
      <c r="BR175" s="16">
        <v>0</v>
      </c>
      <c r="BS175" s="17">
        <v>0</v>
      </c>
      <c r="BT175" s="17">
        <v>0</v>
      </c>
      <c r="BU175" s="17">
        <v>0</v>
      </c>
      <c r="BV175" s="16">
        <v>0</v>
      </c>
      <c r="BW175" s="17">
        <v>0</v>
      </c>
      <c r="BX175" s="17">
        <v>0</v>
      </c>
      <c r="BY175" s="17">
        <v>0</v>
      </c>
      <c r="BZ175" s="17">
        <v>0</v>
      </c>
      <c r="CA175" s="17">
        <v>0</v>
      </c>
      <c r="CB175" s="17">
        <v>0</v>
      </c>
      <c r="CC175" s="17">
        <v>0</v>
      </c>
      <c r="CD175" s="17">
        <v>0</v>
      </c>
      <c r="CE175" s="17">
        <v>0</v>
      </c>
      <c r="CF175" s="17">
        <v>0</v>
      </c>
      <c r="CG175" s="17">
        <v>0</v>
      </c>
      <c r="CH175" s="16">
        <v>0</v>
      </c>
      <c r="CI175" s="17">
        <v>0</v>
      </c>
      <c r="CJ175" s="17">
        <v>0</v>
      </c>
      <c r="CK175" s="17">
        <v>0</v>
      </c>
      <c r="CL175" s="16">
        <v>0</v>
      </c>
      <c r="CM175" s="16">
        <v>0</v>
      </c>
      <c r="CN175" s="17">
        <v>0</v>
      </c>
      <c r="CO175" s="17">
        <v>0</v>
      </c>
      <c r="CP175" s="17">
        <v>1</v>
      </c>
      <c r="CQ175" s="17">
        <v>0</v>
      </c>
      <c r="CR175" s="17">
        <v>0</v>
      </c>
      <c r="CS175" s="17">
        <v>0</v>
      </c>
      <c r="CT175" s="17">
        <v>0</v>
      </c>
      <c r="CU175" s="17">
        <v>0</v>
      </c>
      <c r="CV175" s="17">
        <v>0</v>
      </c>
      <c r="CW175" s="17">
        <v>0</v>
      </c>
      <c r="CX175" s="17">
        <v>0</v>
      </c>
      <c r="CY175" s="17">
        <v>0</v>
      </c>
      <c r="CZ175" s="17">
        <v>0</v>
      </c>
      <c r="DA175" s="17">
        <v>0</v>
      </c>
      <c r="DB175" s="17">
        <v>0</v>
      </c>
      <c r="DC175" s="17">
        <v>0</v>
      </c>
    </row>
    <row r="176" spans="1:107" x14ac:dyDescent="0.25">
      <c r="A176" s="6" t="s">
        <v>271</v>
      </c>
      <c r="B176" s="6" t="s">
        <v>96</v>
      </c>
      <c r="C176" s="18">
        <v>100</v>
      </c>
      <c r="D176" s="6">
        <v>115</v>
      </c>
      <c r="E176" s="6" t="s">
        <v>237</v>
      </c>
      <c r="F176" s="6">
        <v>2011</v>
      </c>
      <c r="G176" s="31" t="s">
        <v>238</v>
      </c>
      <c r="H176" s="6">
        <v>3</v>
      </c>
      <c r="I176" s="6">
        <v>284</v>
      </c>
      <c r="J176" s="33">
        <v>13201</v>
      </c>
      <c r="K176" s="6">
        <v>30</v>
      </c>
      <c r="L176" s="6">
        <v>20</v>
      </c>
      <c r="M176" s="6">
        <v>0</v>
      </c>
      <c r="N176" s="6">
        <v>1</v>
      </c>
      <c r="O176" s="6">
        <v>0</v>
      </c>
      <c r="P176" s="6">
        <v>1</v>
      </c>
      <c r="Q176" s="6">
        <v>330</v>
      </c>
      <c r="R176" s="6">
        <v>970</v>
      </c>
      <c r="S176">
        <v>5</v>
      </c>
      <c r="T176">
        <v>2</v>
      </c>
      <c r="U176">
        <v>3</v>
      </c>
      <c r="V176">
        <v>0</v>
      </c>
      <c r="W176">
        <v>0</v>
      </c>
      <c r="X176">
        <v>3</v>
      </c>
      <c r="Y176">
        <v>0</v>
      </c>
      <c r="Z176">
        <v>1</v>
      </c>
      <c r="AA176">
        <v>1</v>
      </c>
      <c r="AB176">
        <v>0</v>
      </c>
      <c r="AC176">
        <v>3</v>
      </c>
      <c r="AD176">
        <v>2</v>
      </c>
      <c r="AE176">
        <v>0</v>
      </c>
      <c r="AF176">
        <v>0</v>
      </c>
      <c r="AG176">
        <v>0</v>
      </c>
      <c r="AH176" s="17">
        <v>0</v>
      </c>
      <c r="AI176" s="17">
        <v>0</v>
      </c>
      <c r="AJ176" s="17">
        <v>0</v>
      </c>
      <c r="AK176" s="17">
        <v>1</v>
      </c>
      <c r="AL176" s="15">
        <v>0</v>
      </c>
      <c r="AM176" s="17">
        <v>0</v>
      </c>
      <c r="AN176" s="15">
        <v>0</v>
      </c>
      <c r="AO176" s="17">
        <v>0</v>
      </c>
      <c r="AP176" s="17">
        <v>0</v>
      </c>
      <c r="AQ176" s="17">
        <v>0</v>
      </c>
      <c r="AR176" s="15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0</v>
      </c>
      <c r="AY176" s="17">
        <v>0</v>
      </c>
      <c r="AZ176" s="15">
        <v>0</v>
      </c>
      <c r="BA176" s="17">
        <v>0</v>
      </c>
      <c r="BB176" s="17">
        <v>0</v>
      </c>
      <c r="BC176" s="17">
        <v>0</v>
      </c>
      <c r="BD176" s="17">
        <v>0</v>
      </c>
      <c r="BE176" s="17">
        <v>0</v>
      </c>
      <c r="BF176" s="17">
        <v>0</v>
      </c>
      <c r="BG176" s="16">
        <v>0</v>
      </c>
      <c r="BH176" s="16">
        <v>0</v>
      </c>
      <c r="BI176" s="17">
        <v>0</v>
      </c>
      <c r="BJ176" s="16">
        <v>0</v>
      </c>
      <c r="BK176" s="17">
        <v>0</v>
      </c>
      <c r="BL176" s="17">
        <v>0</v>
      </c>
      <c r="BM176" s="16">
        <v>0</v>
      </c>
      <c r="BN176" s="17">
        <v>0</v>
      </c>
      <c r="BO176" s="17">
        <v>0</v>
      </c>
      <c r="BP176" s="17">
        <v>0</v>
      </c>
      <c r="BQ176" s="17">
        <v>0</v>
      </c>
      <c r="BR176" s="16">
        <v>0</v>
      </c>
      <c r="BS176" s="17">
        <v>1</v>
      </c>
      <c r="BT176" s="17">
        <v>0</v>
      </c>
      <c r="BU176" s="17">
        <v>0</v>
      </c>
      <c r="BV176" s="16">
        <v>0</v>
      </c>
      <c r="BW176" s="17">
        <v>0</v>
      </c>
      <c r="BX176" s="17">
        <v>0</v>
      </c>
      <c r="BY176" s="17">
        <v>0</v>
      </c>
      <c r="BZ176" s="17">
        <v>0</v>
      </c>
      <c r="CA176" s="17">
        <v>0</v>
      </c>
      <c r="CB176" s="17">
        <v>0</v>
      </c>
      <c r="CC176" s="17">
        <v>1</v>
      </c>
      <c r="CD176" s="17">
        <v>0</v>
      </c>
      <c r="CE176" s="17">
        <v>0</v>
      </c>
      <c r="CF176" s="17">
        <v>0</v>
      </c>
      <c r="CG176" s="17">
        <v>0</v>
      </c>
      <c r="CH176" s="16">
        <v>0</v>
      </c>
      <c r="CI176" s="17">
        <v>0</v>
      </c>
      <c r="CJ176" s="17">
        <v>0</v>
      </c>
      <c r="CK176" s="17">
        <v>1</v>
      </c>
      <c r="CL176" s="16">
        <v>0</v>
      </c>
      <c r="CM176" s="16">
        <v>0</v>
      </c>
      <c r="CN176" s="17">
        <v>0</v>
      </c>
      <c r="CO176" s="17">
        <v>0</v>
      </c>
      <c r="CP176" s="17">
        <v>1</v>
      </c>
      <c r="CQ176" s="17">
        <v>0</v>
      </c>
      <c r="CR176" s="17">
        <v>0</v>
      </c>
      <c r="CS176" s="17">
        <v>0</v>
      </c>
      <c r="CT176" s="17">
        <v>0</v>
      </c>
      <c r="CU176" s="17">
        <v>0</v>
      </c>
      <c r="CV176" s="17">
        <v>0</v>
      </c>
      <c r="CW176" s="17">
        <v>0</v>
      </c>
      <c r="CX176" s="17">
        <v>0</v>
      </c>
      <c r="CY176" s="17">
        <v>0</v>
      </c>
      <c r="CZ176" s="17">
        <v>0</v>
      </c>
      <c r="DA176" s="17">
        <v>0</v>
      </c>
      <c r="DB176" s="17">
        <v>0</v>
      </c>
      <c r="DC176" s="17">
        <v>0</v>
      </c>
    </row>
    <row r="177" spans="1:107" x14ac:dyDescent="0.25">
      <c r="A177" s="6" t="s">
        <v>272</v>
      </c>
      <c r="B177" s="6" t="s">
        <v>94</v>
      </c>
      <c r="C177" s="18">
        <v>500</v>
      </c>
      <c r="D177" s="6">
        <v>540</v>
      </c>
      <c r="E177" s="6" t="s">
        <v>237</v>
      </c>
      <c r="F177" s="6">
        <v>2011</v>
      </c>
      <c r="G177" s="31" t="s">
        <v>238</v>
      </c>
      <c r="H177" s="6">
        <v>2</v>
      </c>
      <c r="I177" s="6">
        <v>286</v>
      </c>
      <c r="J177" s="33">
        <v>13201</v>
      </c>
      <c r="K177" s="6">
        <v>10</v>
      </c>
      <c r="L177" s="6">
        <v>25</v>
      </c>
      <c r="M177" s="6">
        <v>0</v>
      </c>
      <c r="N177" s="6">
        <v>1</v>
      </c>
      <c r="O177" s="6">
        <v>0</v>
      </c>
      <c r="P177" s="6">
        <v>1</v>
      </c>
      <c r="Q177" s="6">
        <v>460</v>
      </c>
      <c r="R177" s="6">
        <v>320</v>
      </c>
      <c r="S177">
        <v>10</v>
      </c>
      <c r="T177">
        <v>5</v>
      </c>
      <c r="U177">
        <v>3</v>
      </c>
      <c r="V177">
        <v>0</v>
      </c>
      <c r="W177">
        <v>2</v>
      </c>
      <c r="X177">
        <v>6</v>
      </c>
      <c r="Y177">
        <v>1</v>
      </c>
      <c r="Z177">
        <v>3</v>
      </c>
      <c r="AA177">
        <v>0</v>
      </c>
      <c r="AB177">
        <v>0</v>
      </c>
      <c r="AC177">
        <v>6</v>
      </c>
      <c r="AD177">
        <v>3</v>
      </c>
      <c r="AE177">
        <v>1</v>
      </c>
      <c r="AF177">
        <v>0</v>
      </c>
      <c r="AG177">
        <v>2</v>
      </c>
      <c r="AH177" s="17">
        <v>1</v>
      </c>
      <c r="AI177" s="17">
        <v>1</v>
      </c>
      <c r="AJ177" s="17">
        <v>0</v>
      </c>
      <c r="AK177" s="17">
        <v>1</v>
      </c>
      <c r="AL177" s="15">
        <v>0</v>
      </c>
      <c r="AM177" s="17">
        <v>0</v>
      </c>
      <c r="AN177" s="15">
        <v>0</v>
      </c>
      <c r="AO177" s="17">
        <v>1</v>
      </c>
      <c r="AP177" s="17">
        <v>0</v>
      </c>
      <c r="AQ177" s="17">
        <v>0</v>
      </c>
      <c r="AR177" s="15">
        <v>0</v>
      </c>
      <c r="AS177" s="17">
        <v>0</v>
      </c>
      <c r="AT177" s="17">
        <v>1</v>
      </c>
      <c r="AU177" s="17">
        <v>0</v>
      </c>
      <c r="AV177" s="17">
        <v>0</v>
      </c>
      <c r="AW177" s="17">
        <v>0</v>
      </c>
      <c r="AX177" s="17">
        <v>0</v>
      </c>
      <c r="AY177" s="17">
        <v>1</v>
      </c>
      <c r="AZ177" s="15">
        <v>0</v>
      </c>
      <c r="BA177" s="17">
        <v>0</v>
      </c>
      <c r="BB177" s="17">
        <v>0</v>
      </c>
      <c r="BC177" s="17">
        <v>1</v>
      </c>
      <c r="BD177" s="17">
        <v>0</v>
      </c>
      <c r="BE177" s="17">
        <v>0</v>
      </c>
      <c r="BF177" s="17">
        <v>0</v>
      </c>
      <c r="BG177" s="16">
        <v>0</v>
      </c>
      <c r="BH177" s="16">
        <v>0</v>
      </c>
      <c r="BI177" s="17">
        <v>0</v>
      </c>
      <c r="BJ177" s="16">
        <v>0</v>
      </c>
      <c r="BK177" s="17">
        <v>0</v>
      </c>
      <c r="BL177" s="17">
        <v>0</v>
      </c>
      <c r="BM177" s="16">
        <v>0</v>
      </c>
      <c r="BN177" s="17">
        <v>0</v>
      </c>
      <c r="BO177" s="17">
        <v>0</v>
      </c>
      <c r="BP177" s="17">
        <v>1</v>
      </c>
      <c r="BQ177" s="17">
        <v>0</v>
      </c>
      <c r="BR177" s="16">
        <v>0</v>
      </c>
      <c r="BS177" s="17">
        <v>1</v>
      </c>
      <c r="BT177" s="17">
        <v>0</v>
      </c>
      <c r="BU177" s="17">
        <v>0</v>
      </c>
      <c r="BV177" s="16">
        <v>0</v>
      </c>
      <c r="BW177" s="17">
        <v>0</v>
      </c>
      <c r="BX177" s="17">
        <v>0</v>
      </c>
      <c r="BY177" s="17">
        <v>1</v>
      </c>
      <c r="BZ177" s="17">
        <v>0</v>
      </c>
      <c r="CA177" s="17">
        <v>0</v>
      </c>
      <c r="CB177" s="17">
        <v>0</v>
      </c>
      <c r="CC177" s="17">
        <v>0</v>
      </c>
      <c r="CD177" s="17">
        <v>0</v>
      </c>
      <c r="CE177" s="17">
        <v>0</v>
      </c>
      <c r="CF177" s="17">
        <v>0</v>
      </c>
      <c r="CG177" s="17">
        <v>0</v>
      </c>
      <c r="CH177" s="16">
        <v>0</v>
      </c>
      <c r="CI177" s="17">
        <v>0</v>
      </c>
      <c r="CJ177" s="17">
        <v>0</v>
      </c>
      <c r="CK177" s="17">
        <v>0</v>
      </c>
      <c r="CL177" s="16">
        <v>0</v>
      </c>
      <c r="CM177" s="16">
        <v>0</v>
      </c>
      <c r="CN177" s="17">
        <v>0</v>
      </c>
      <c r="CO177" s="17">
        <v>0</v>
      </c>
      <c r="CP177" s="17">
        <v>0</v>
      </c>
      <c r="CQ177" s="17">
        <v>0</v>
      </c>
      <c r="CR177" s="17">
        <v>0</v>
      </c>
      <c r="CS177" s="17">
        <v>0</v>
      </c>
      <c r="CT177" s="17">
        <v>0</v>
      </c>
      <c r="CU177" s="17">
        <v>0</v>
      </c>
      <c r="CV177" s="17">
        <v>0</v>
      </c>
      <c r="CW177" s="17">
        <v>0</v>
      </c>
      <c r="CX177" s="17">
        <v>0</v>
      </c>
      <c r="CY177" s="17">
        <v>0</v>
      </c>
      <c r="CZ177" s="17">
        <v>0</v>
      </c>
      <c r="DA177" s="17">
        <v>0</v>
      </c>
      <c r="DB177" s="17">
        <v>0</v>
      </c>
      <c r="DC177" s="17">
        <v>0</v>
      </c>
    </row>
    <row r="178" spans="1:107" x14ac:dyDescent="0.25">
      <c r="A178" s="6" t="s">
        <v>273</v>
      </c>
      <c r="B178" s="6" t="s">
        <v>99</v>
      </c>
      <c r="C178" s="18">
        <v>1000</v>
      </c>
      <c r="D178" s="6">
        <v>1020</v>
      </c>
      <c r="E178" s="6" t="s">
        <v>237</v>
      </c>
      <c r="F178" s="6">
        <v>2011</v>
      </c>
      <c r="G178" s="31" t="s">
        <v>238</v>
      </c>
      <c r="H178" s="6">
        <v>1</v>
      </c>
      <c r="I178" s="6">
        <v>316</v>
      </c>
      <c r="J178" s="33">
        <v>13201</v>
      </c>
      <c r="K178" s="6">
        <v>30</v>
      </c>
      <c r="L178" s="6">
        <v>20</v>
      </c>
      <c r="M178" s="6">
        <v>1</v>
      </c>
      <c r="N178" s="6">
        <v>1</v>
      </c>
      <c r="O178" s="6">
        <v>0</v>
      </c>
      <c r="P178" s="6">
        <v>1</v>
      </c>
      <c r="Q178" s="6">
        <v>700</v>
      </c>
      <c r="R178" s="6">
        <v>430</v>
      </c>
      <c r="S178">
        <v>8</v>
      </c>
      <c r="T178">
        <v>1</v>
      </c>
      <c r="U178">
        <v>6</v>
      </c>
      <c r="V178">
        <v>1</v>
      </c>
      <c r="W178">
        <v>0</v>
      </c>
      <c r="X178">
        <v>2</v>
      </c>
      <c r="Y178">
        <v>2</v>
      </c>
      <c r="Z178">
        <v>0</v>
      </c>
      <c r="AA178">
        <v>3</v>
      </c>
      <c r="AB178">
        <v>1</v>
      </c>
      <c r="AC178">
        <v>7</v>
      </c>
      <c r="AD178">
        <v>1</v>
      </c>
      <c r="AE178">
        <v>0</v>
      </c>
      <c r="AF178">
        <v>0</v>
      </c>
      <c r="AG178">
        <v>1</v>
      </c>
      <c r="AH178" s="17">
        <v>0</v>
      </c>
      <c r="AI178" s="17">
        <v>0</v>
      </c>
      <c r="AJ178" s="17">
        <v>0</v>
      </c>
      <c r="AK178" s="17">
        <v>0</v>
      </c>
      <c r="AL178" s="15">
        <v>0</v>
      </c>
      <c r="AM178" s="17">
        <v>1</v>
      </c>
      <c r="AN178" s="15">
        <v>0</v>
      </c>
      <c r="AO178" s="17">
        <v>0</v>
      </c>
      <c r="AP178" s="17">
        <v>0</v>
      </c>
      <c r="AQ178" s="17">
        <v>1</v>
      </c>
      <c r="AR178" s="15">
        <v>0</v>
      </c>
      <c r="AS178" s="17">
        <v>0</v>
      </c>
      <c r="AT178" s="17">
        <v>0</v>
      </c>
      <c r="AU178" s="17">
        <v>0</v>
      </c>
      <c r="AV178" s="17">
        <v>0</v>
      </c>
      <c r="AW178" s="17">
        <v>0</v>
      </c>
      <c r="AX178" s="17">
        <v>0</v>
      </c>
      <c r="AY178" s="17">
        <v>0</v>
      </c>
      <c r="AZ178" s="15">
        <v>0</v>
      </c>
      <c r="BA178" s="17">
        <v>0</v>
      </c>
      <c r="BB178" s="17">
        <v>1</v>
      </c>
      <c r="BC178" s="17">
        <v>0</v>
      </c>
      <c r="BD178" s="17">
        <v>0</v>
      </c>
      <c r="BE178" s="17">
        <v>1</v>
      </c>
      <c r="BF178" s="17">
        <v>0</v>
      </c>
      <c r="BG178" s="16">
        <v>0</v>
      </c>
      <c r="BH178" s="16">
        <v>0</v>
      </c>
      <c r="BI178" s="17">
        <v>0</v>
      </c>
      <c r="BJ178" s="16">
        <v>0</v>
      </c>
      <c r="BK178" s="17">
        <v>0</v>
      </c>
      <c r="BL178" s="17">
        <v>0</v>
      </c>
      <c r="BM178" s="16">
        <v>0</v>
      </c>
      <c r="BN178" s="17">
        <v>0</v>
      </c>
      <c r="BO178" s="17">
        <v>1</v>
      </c>
      <c r="BP178" s="17">
        <v>0</v>
      </c>
      <c r="BQ178" s="17">
        <v>0</v>
      </c>
      <c r="BR178" s="16">
        <v>0</v>
      </c>
      <c r="BS178" s="17">
        <v>0</v>
      </c>
      <c r="BT178" s="17">
        <v>0</v>
      </c>
      <c r="BU178" s="17">
        <v>0</v>
      </c>
      <c r="BV178" s="16">
        <v>0</v>
      </c>
      <c r="BW178" s="17">
        <v>0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0</v>
      </c>
      <c r="CD178" s="17">
        <v>0</v>
      </c>
      <c r="CE178" s="17">
        <v>0</v>
      </c>
      <c r="CF178" s="17">
        <v>0</v>
      </c>
      <c r="CG178" s="17">
        <v>0</v>
      </c>
      <c r="CH178" s="16">
        <v>0</v>
      </c>
      <c r="CI178" s="17">
        <v>0</v>
      </c>
      <c r="CJ178" s="17">
        <v>0</v>
      </c>
      <c r="CK178" s="17">
        <v>0</v>
      </c>
      <c r="CL178" s="16">
        <v>0</v>
      </c>
      <c r="CM178" s="16">
        <v>0</v>
      </c>
      <c r="CN178" s="17">
        <v>1</v>
      </c>
      <c r="CO178" s="17">
        <v>0</v>
      </c>
      <c r="CP178" s="17">
        <v>0</v>
      </c>
      <c r="CQ178" s="17">
        <v>1</v>
      </c>
      <c r="CR178" s="17">
        <v>1</v>
      </c>
      <c r="CS178" s="17">
        <v>0</v>
      </c>
      <c r="CT178" s="17">
        <v>0</v>
      </c>
      <c r="CU178" s="17">
        <v>0</v>
      </c>
      <c r="CV178" s="17">
        <v>0</v>
      </c>
      <c r="CW178" s="17">
        <v>0</v>
      </c>
      <c r="CX178" s="17">
        <v>0</v>
      </c>
      <c r="CY178" s="17">
        <v>0</v>
      </c>
      <c r="CZ178" s="17">
        <v>0</v>
      </c>
      <c r="DA178" s="17">
        <v>0</v>
      </c>
      <c r="DB178" s="17">
        <v>0</v>
      </c>
      <c r="DC178" s="17">
        <v>0</v>
      </c>
    </row>
    <row r="179" spans="1:107" x14ac:dyDescent="0.25">
      <c r="A179" s="6" t="s">
        <v>274</v>
      </c>
      <c r="B179" s="6" t="s">
        <v>91</v>
      </c>
      <c r="C179" s="18">
        <v>50</v>
      </c>
      <c r="D179" s="6">
        <v>45</v>
      </c>
      <c r="E179" s="6" t="s">
        <v>237</v>
      </c>
      <c r="F179" s="6">
        <v>2011</v>
      </c>
      <c r="G179" s="31" t="s">
        <v>238</v>
      </c>
      <c r="H179" s="6">
        <v>3</v>
      </c>
      <c r="I179" s="6">
        <v>262</v>
      </c>
      <c r="J179" s="33">
        <v>13201</v>
      </c>
      <c r="K179" s="6">
        <v>0</v>
      </c>
      <c r="L179" s="6">
        <v>45</v>
      </c>
      <c r="M179" s="6">
        <v>0</v>
      </c>
      <c r="N179" s="6">
        <v>1</v>
      </c>
      <c r="O179" s="6">
        <v>0</v>
      </c>
      <c r="P179" s="6">
        <v>1</v>
      </c>
      <c r="Q179" s="6">
        <v>1045</v>
      </c>
      <c r="R179" s="6">
        <v>427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s="17">
        <v>0</v>
      </c>
      <c r="AI179" s="17">
        <v>0</v>
      </c>
      <c r="AJ179" s="17">
        <v>0</v>
      </c>
      <c r="AK179" s="17">
        <v>0</v>
      </c>
      <c r="AL179" s="15">
        <v>0</v>
      </c>
      <c r="AM179" s="17">
        <v>0</v>
      </c>
      <c r="AN179" s="15">
        <v>0</v>
      </c>
      <c r="AO179" s="17">
        <v>0</v>
      </c>
      <c r="AP179" s="17">
        <v>0</v>
      </c>
      <c r="AQ179" s="17">
        <v>0</v>
      </c>
      <c r="AR179" s="15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17">
        <v>0</v>
      </c>
      <c r="AY179" s="17">
        <v>0</v>
      </c>
      <c r="AZ179" s="15">
        <v>0</v>
      </c>
      <c r="BA179" s="17">
        <v>0</v>
      </c>
      <c r="BB179" s="17">
        <v>0</v>
      </c>
      <c r="BC179" s="17">
        <v>0</v>
      </c>
      <c r="BD179" s="17">
        <v>0</v>
      </c>
      <c r="BE179" s="17">
        <v>0</v>
      </c>
      <c r="BF179" s="17">
        <v>0</v>
      </c>
      <c r="BG179" s="16">
        <v>0</v>
      </c>
      <c r="BH179" s="16">
        <v>0</v>
      </c>
      <c r="BI179" s="17">
        <v>0</v>
      </c>
      <c r="BJ179" s="16">
        <v>0</v>
      </c>
      <c r="BK179" s="17">
        <v>0</v>
      </c>
      <c r="BL179" s="17">
        <v>0</v>
      </c>
      <c r="BM179" s="16">
        <v>0</v>
      </c>
      <c r="BN179" s="17">
        <v>0</v>
      </c>
      <c r="BO179" s="17">
        <v>0</v>
      </c>
      <c r="BP179" s="17">
        <v>0</v>
      </c>
      <c r="BQ179" s="17">
        <v>0</v>
      </c>
      <c r="BR179" s="16">
        <v>0</v>
      </c>
      <c r="BS179" s="17">
        <v>0</v>
      </c>
      <c r="BT179" s="17">
        <v>0</v>
      </c>
      <c r="BU179" s="17">
        <v>0</v>
      </c>
      <c r="BV179" s="16">
        <v>0</v>
      </c>
      <c r="BW179" s="17">
        <v>0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0</v>
      </c>
      <c r="CF179" s="17">
        <v>0</v>
      </c>
      <c r="CG179" s="17">
        <v>0</v>
      </c>
      <c r="CH179" s="16">
        <v>0</v>
      </c>
      <c r="CI179" s="17">
        <v>0</v>
      </c>
      <c r="CJ179" s="17">
        <v>0</v>
      </c>
      <c r="CK179" s="17">
        <v>0</v>
      </c>
      <c r="CL179" s="16">
        <v>0</v>
      </c>
      <c r="CM179" s="16">
        <v>0</v>
      </c>
      <c r="CN179" s="17">
        <v>0</v>
      </c>
      <c r="CO179" s="17">
        <v>0</v>
      </c>
      <c r="CP179" s="17">
        <v>0</v>
      </c>
      <c r="CQ179" s="17">
        <v>0</v>
      </c>
      <c r="CR179" s="17">
        <v>0</v>
      </c>
      <c r="CS179" s="17">
        <v>0</v>
      </c>
      <c r="CT179" s="17">
        <v>0</v>
      </c>
      <c r="CU179" s="17">
        <v>0</v>
      </c>
      <c r="CV179" s="17">
        <v>0</v>
      </c>
      <c r="CW179" s="17">
        <v>0</v>
      </c>
      <c r="CX179" s="17">
        <v>0</v>
      </c>
      <c r="CY179" s="17">
        <v>0</v>
      </c>
      <c r="CZ179" s="17">
        <v>0</v>
      </c>
      <c r="DA179" s="17">
        <v>0</v>
      </c>
      <c r="DB179" s="17">
        <v>0</v>
      </c>
      <c r="DC179" s="17">
        <v>0</v>
      </c>
    </row>
    <row r="180" spans="1:107" x14ac:dyDescent="0.25">
      <c r="A180" s="6" t="s">
        <v>275</v>
      </c>
      <c r="B180" s="6" t="s">
        <v>96</v>
      </c>
      <c r="C180" s="18">
        <v>100</v>
      </c>
      <c r="D180" s="6">
        <v>105</v>
      </c>
      <c r="E180" s="6" t="s">
        <v>237</v>
      </c>
      <c r="F180" s="6">
        <v>2011</v>
      </c>
      <c r="G180" s="31" t="s">
        <v>238</v>
      </c>
      <c r="H180" s="6">
        <v>3</v>
      </c>
      <c r="I180" s="6">
        <v>263</v>
      </c>
      <c r="J180" s="33">
        <v>13201</v>
      </c>
      <c r="K180" s="6">
        <v>5</v>
      </c>
      <c r="L180" s="6">
        <v>35</v>
      </c>
      <c r="M180" s="6">
        <v>0</v>
      </c>
      <c r="N180" s="6">
        <v>1</v>
      </c>
      <c r="O180" s="6">
        <v>0</v>
      </c>
      <c r="P180" s="6">
        <v>1</v>
      </c>
      <c r="Q180" s="6">
        <v>1040</v>
      </c>
      <c r="R180" s="6">
        <v>385</v>
      </c>
      <c r="S180">
        <v>4</v>
      </c>
      <c r="T180">
        <v>2</v>
      </c>
      <c r="U180">
        <v>2</v>
      </c>
      <c r="V180">
        <v>0</v>
      </c>
      <c r="W180">
        <v>0</v>
      </c>
      <c r="X180">
        <v>4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1</v>
      </c>
      <c r="AE180">
        <v>0</v>
      </c>
      <c r="AF180">
        <v>0</v>
      </c>
      <c r="AG180">
        <v>0</v>
      </c>
      <c r="AH180" s="17">
        <v>0</v>
      </c>
      <c r="AI180" s="17">
        <v>0</v>
      </c>
      <c r="AJ180" s="17">
        <v>0</v>
      </c>
      <c r="AK180" s="17">
        <v>1</v>
      </c>
      <c r="AL180" s="15">
        <v>0</v>
      </c>
      <c r="AM180" s="17">
        <v>0</v>
      </c>
      <c r="AN180" s="15">
        <v>0</v>
      </c>
      <c r="AO180" s="17">
        <v>0</v>
      </c>
      <c r="AP180" s="17">
        <v>0</v>
      </c>
      <c r="AQ180" s="17">
        <v>0</v>
      </c>
      <c r="AR180" s="15">
        <v>0</v>
      </c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17">
        <v>0</v>
      </c>
      <c r="AY180" s="17">
        <v>0</v>
      </c>
      <c r="AZ180" s="15">
        <v>0</v>
      </c>
      <c r="BA180" s="17">
        <v>0</v>
      </c>
      <c r="BB180" s="17">
        <v>0</v>
      </c>
      <c r="BC180" s="17">
        <v>0</v>
      </c>
      <c r="BD180" s="17">
        <v>0</v>
      </c>
      <c r="BE180" s="17">
        <v>0</v>
      </c>
      <c r="BF180" s="17">
        <v>0</v>
      </c>
      <c r="BG180" s="16">
        <v>0</v>
      </c>
      <c r="BH180" s="16">
        <v>0</v>
      </c>
      <c r="BI180" s="17">
        <v>0</v>
      </c>
      <c r="BJ180" s="16">
        <v>0</v>
      </c>
      <c r="BK180" s="17">
        <v>1</v>
      </c>
      <c r="BL180" s="17">
        <v>0</v>
      </c>
      <c r="BM180" s="16">
        <v>0</v>
      </c>
      <c r="BN180" s="17">
        <v>0</v>
      </c>
      <c r="BO180" s="17">
        <v>0</v>
      </c>
      <c r="BP180" s="17">
        <v>0</v>
      </c>
      <c r="BQ180" s="17">
        <v>0</v>
      </c>
      <c r="BR180" s="16">
        <v>0</v>
      </c>
      <c r="BS180" s="17">
        <v>0</v>
      </c>
      <c r="BT180" s="17">
        <v>0</v>
      </c>
      <c r="BU180" s="17">
        <v>0</v>
      </c>
      <c r="BV180" s="16">
        <v>0</v>
      </c>
      <c r="BW180" s="17">
        <v>0</v>
      </c>
      <c r="BX180" s="17">
        <v>0</v>
      </c>
      <c r="BY180" s="17">
        <v>0</v>
      </c>
      <c r="BZ180" s="17">
        <v>0</v>
      </c>
      <c r="CA180" s="17">
        <v>0</v>
      </c>
      <c r="CB180" s="17">
        <v>0</v>
      </c>
      <c r="CC180" s="17">
        <v>1</v>
      </c>
      <c r="CD180" s="17">
        <v>0</v>
      </c>
      <c r="CE180" s="17">
        <v>0</v>
      </c>
      <c r="CF180" s="17">
        <v>0</v>
      </c>
      <c r="CG180" s="17">
        <v>0</v>
      </c>
      <c r="CH180" s="16">
        <v>0</v>
      </c>
      <c r="CI180" s="17">
        <v>0</v>
      </c>
      <c r="CJ180" s="17">
        <v>0</v>
      </c>
      <c r="CK180" s="17">
        <v>1</v>
      </c>
      <c r="CL180" s="16">
        <v>0</v>
      </c>
      <c r="CM180" s="16">
        <v>0</v>
      </c>
      <c r="CN180" s="17">
        <v>0</v>
      </c>
      <c r="CO180" s="17">
        <v>0</v>
      </c>
      <c r="CP180" s="17">
        <v>0</v>
      </c>
      <c r="CQ180" s="17">
        <v>0</v>
      </c>
      <c r="CR180" s="17">
        <v>0</v>
      </c>
      <c r="CS180" s="17">
        <v>0</v>
      </c>
      <c r="CT180" s="17">
        <v>0</v>
      </c>
      <c r="CU180" s="17">
        <v>0</v>
      </c>
      <c r="CV180" s="17">
        <v>0</v>
      </c>
      <c r="CW180" s="17">
        <v>0</v>
      </c>
      <c r="CX180" s="17">
        <v>0</v>
      </c>
      <c r="CY180" s="17">
        <v>0</v>
      </c>
      <c r="CZ180" s="17">
        <v>0</v>
      </c>
      <c r="DA180" s="17">
        <v>0</v>
      </c>
      <c r="DB180" s="17">
        <v>0</v>
      </c>
      <c r="DC180" s="17">
        <v>0</v>
      </c>
    </row>
    <row r="181" spans="1:107" x14ac:dyDescent="0.25">
      <c r="A181" s="6" t="s">
        <v>276</v>
      </c>
      <c r="B181" s="6" t="s">
        <v>94</v>
      </c>
      <c r="C181" s="18">
        <v>500</v>
      </c>
      <c r="D181" s="6">
        <v>520</v>
      </c>
      <c r="E181" s="6" t="s">
        <v>237</v>
      </c>
      <c r="F181" s="6">
        <v>2011</v>
      </c>
      <c r="G181" s="31" t="s">
        <v>238</v>
      </c>
      <c r="H181" s="6">
        <v>2</v>
      </c>
      <c r="I181" s="6">
        <v>255</v>
      </c>
      <c r="J181" s="33">
        <v>13201</v>
      </c>
      <c r="K181" s="6">
        <v>10</v>
      </c>
      <c r="L181" s="6">
        <v>30</v>
      </c>
      <c r="M181" s="6">
        <v>1</v>
      </c>
      <c r="N181" s="6">
        <v>0</v>
      </c>
      <c r="O181" s="6">
        <v>0</v>
      </c>
      <c r="P181" s="6">
        <v>1</v>
      </c>
      <c r="Q181" s="6">
        <v>1160</v>
      </c>
      <c r="R181" s="6">
        <v>490</v>
      </c>
      <c r="S181">
        <v>8</v>
      </c>
      <c r="T181">
        <v>3</v>
      </c>
      <c r="U181">
        <v>4</v>
      </c>
      <c r="V181">
        <v>0</v>
      </c>
      <c r="W181">
        <v>0</v>
      </c>
      <c r="X181">
        <v>3</v>
      </c>
      <c r="Y181">
        <v>1</v>
      </c>
      <c r="Z181">
        <v>1</v>
      </c>
      <c r="AA181">
        <v>2</v>
      </c>
      <c r="AB181">
        <v>1</v>
      </c>
      <c r="AC181">
        <v>6</v>
      </c>
      <c r="AD181">
        <v>1</v>
      </c>
      <c r="AE181">
        <v>1</v>
      </c>
      <c r="AF181">
        <v>0</v>
      </c>
      <c r="AG181">
        <v>0</v>
      </c>
      <c r="AH181" s="17">
        <v>0</v>
      </c>
      <c r="AI181" s="17">
        <v>0</v>
      </c>
      <c r="AJ181" s="17">
        <v>0</v>
      </c>
      <c r="AK181" s="17">
        <v>0</v>
      </c>
      <c r="AL181" s="15">
        <v>0</v>
      </c>
      <c r="AM181" s="17">
        <v>0</v>
      </c>
      <c r="AN181" s="15">
        <v>0</v>
      </c>
      <c r="AO181" s="17">
        <v>0</v>
      </c>
      <c r="AP181" s="17">
        <v>0</v>
      </c>
      <c r="AQ181" s="17">
        <v>0</v>
      </c>
      <c r="AR181" s="15">
        <v>0</v>
      </c>
      <c r="AS181" s="17">
        <v>0</v>
      </c>
      <c r="AT181" s="17">
        <v>1</v>
      </c>
      <c r="AU181" s="17">
        <v>0</v>
      </c>
      <c r="AV181" s="17">
        <v>0</v>
      </c>
      <c r="AW181" s="17">
        <v>0</v>
      </c>
      <c r="AX181" s="17">
        <v>0</v>
      </c>
      <c r="AY181" s="17">
        <v>0</v>
      </c>
      <c r="AZ181" s="15">
        <v>0</v>
      </c>
      <c r="BA181" s="17">
        <v>0</v>
      </c>
      <c r="BB181" s="17">
        <v>0</v>
      </c>
      <c r="BC181" s="17">
        <v>0</v>
      </c>
      <c r="BD181" s="17">
        <v>0</v>
      </c>
      <c r="BE181" s="17">
        <v>0</v>
      </c>
      <c r="BF181" s="17">
        <v>0</v>
      </c>
      <c r="BG181" s="16">
        <v>0</v>
      </c>
      <c r="BH181" s="16">
        <v>0</v>
      </c>
      <c r="BI181" s="17">
        <v>1</v>
      </c>
      <c r="BJ181" s="16">
        <v>0</v>
      </c>
      <c r="BK181" s="17">
        <v>1</v>
      </c>
      <c r="BL181" s="17">
        <v>0</v>
      </c>
      <c r="BM181" s="16">
        <v>0</v>
      </c>
      <c r="BN181" s="17">
        <v>0</v>
      </c>
      <c r="BO181" s="17">
        <v>0</v>
      </c>
      <c r="BP181" s="17">
        <v>1</v>
      </c>
      <c r="BQ181" s="17">
        <v>0</v>
      </c>
      <c r="BR181" s="16">
        <v>0</v>
      </c>
      <c r="BS181" s="17">
        <v>0</v>
      </c>
      <c r="BT181" s="17">
        <v>0</v>
      </c>
      <c r="BU181" s="17">
        <v>0</v>
      </c>
      <c r="BV181" s="16">
        <v>0</v>
      </c>
      <c r="BW181" s="17">
        <v>0</v>
      </c>
      <c r="BX181" s="17">
        <v>0</v>
      </c>
      <c r="BY181" s="17">
        <v>0</v>
      </c>
      <c r="BZ181" s="17">
        <v>0</v>
      </c>
      <c r="CA181" s="17">
        <v>0</v>
      </c>
      <c r="CB181" s="17">
        <v>0</v>
      </c>
      <c r="CC181" s="17">
        <v>1</v>
      </c>
      <c r="CD181" s="17">
        <v>0</v>
      </c>
      <c r="CE181" s="17">
        <v>0</v>
      </c>
      <c r="CF181" s="17">
        <v>0</v>
      </c>
      <c r="CG181" s="17">
        <v>0</v>
      </c>
      <c r="CH181" s="16">
        <v>0</v>
      </c>
      <c r="CI181" s="17">
        <v>0</v>
      </c>
      <c r="CJ181" s="17">
        <v>0</v>
      </c>
      <c r="CK181" s="17">
        <v>1</v>
      </c>
      <c r="CL181" s="16">
        <v>0</v>
      </c>
      <c r="CM181" s="16">
        <v>0</v>
      </c>
      <c r="CN181" s="17">
        <v>1</v>
      </c>
      <c r="CO181" s="17">
        <v>0</v>
      </c>
      <c r="CP181" s="17">
        <v>1</v>
      </c>
      <c r="CQ181" s="17">
        <v>0</v>
      </c>
      <c r="CR181" s="17">
        <v>0</v>
      </c>
      <c r="CS181" s="17">
        <v>0</v>
      </c>
      <c r="CT181" s="17">
        <v>0</v>
      </c>
      <c r="CU181" s="17">
        <v>0</v>
      </c>
      <c r="CV181" s="17">
        <v>0</v>
      </c>
      <c r="CW181" s="17">
        <v>0</v>
      </c>
      <c r="CX181" s="17">
        <v>0</v>
      </c>
      <c r="CY181" s="17">
        <v>0</v>
      </c>
      <c r="CZ181" s="17">
        <v>0</v>
      </c>
      <c r="DA181" s="17">
        <v>0</v>
      </c>
      <c r="DB181" s="17">
        <v>0</v>
      </c>
      <c r="DC181" s="17">
        <v>0</v>
      </c>
    </row>
    <row r="182" spans="1:107" x14ac:dyDescent="0.25">
      <c r="A182" s="6" t="s">
        <v>277</v>
      </c>
      <c r="B182" s="6" t="s">
        <v>99</v>
      </c>
      <c r="C182" s="18">
        <v>1000</v>
      </c>
      <c r="D182" s="6">
        <v>1030</v>
      </c>
      <c r="E182" s="6" t="s">
        <v>237</v>
      </c>
      <c r="F182" s="6">
        <v>2011</v>
      </c>
      <c r="G182" s="31" t="s">
        <v>238</v>
      </c>
      <c r="H182" s="6">
        <v>2</v>
      </c>
      <c r="I182" s="6">
        <v>250</v>
      </c>
      <c r="J182" s="33">
        <v>13201</v>
      </c>
      <c r="K182" s="6">
        <v>10</v>
      </c>
      <c r="L182" s="6">
        <v>35</v>
      </c>
      <c r="M182" s="6">
        <v>1</v>
      </c>
      <c r="N182" s="6">
        <v>0</v>
      </c>
      <c r="O182" s="6">
        <v>0</v>
      </c>
      <c r="P182" s="6">
        <v>0</v>
      </c>
      <c r="Q182" s="6">
        <v>1580</v>
      </c>
      <c r="R182" s="6">
        <v>620</v>
      </c>
      <c r="S182">
        <v>7</v>
      </c>
      <c r="T182">
        <v>3</v>
      </c>
      <c r="U182">
        <v>4</v>
      </c>
      <c r="V182">
        <v>0</v>
      </c>
      <c r="W182">
        <v>0</v>
      </c>
      <c r="X182">
        <v>3</v>
      </c>
      <c r="Y182">
        <v>0</v>
      </c>
      <c r="Z182">
        <v>2</v>
      </c>
      <c r="AA182">
        <v>2</v>
      </c>
      <c r="AB182">
        <v>0</v>
      </c>
      <c r="AC182">
        <v>3</v>
      </c>
      <c r="AD182">
        <v>3</v>
      </c>
      <c r="AE182">
        <v>1</v>
      </c>
      <c r="AF182">
        <v>0</v>
      </c>
      <c r="AG182">
        <v>2</v>
      </c>
      <c r="AH182" s="17">
        <v>1</v>
      </c>
      <c r="AI182" s="17">
        <v>1</v>
      </c>
      <c r="AJ182" s="17">
        <v>0</v>
      </c>
      <c r="AK182" s="17">
        <v>0</v>
      </c>
      <c r="AL182" s="15">
        <v>0</v>
      </c>
      <c r="AM182" s="17">
        <v>0</v>
      </c>
      <c r="AN182" s="15">
        <v>0</v>
      </c>
      <c r="AO182" s="17">
        <v>0</v>
      </c>
      <c r="AP182" s="17">
        <v>0</v>
      </c>
      <c r="AQ182" s="17">
        <v>0</v>
      </c>
      <c r="AR182" s="15">
        <v>0</v>
      </c>
      <c r="AS182" s="17">
        <v>0</v>
      </c>
      <c r="AT182" s="17">
        <v>0</v>
      </c>
      <c r="AU182" s="17">
        <v>1</v>
      </c>
      <c r="AV182" s="17">
        <v>0</v>
      </c>
      <c r="AW182" s="17">
        <v>0</v>
      </c>
      <c r="AX182" s="17">
        <v>0</v>
      </c>
      <c r="AY182" s="17">
        <v>0</v>
      </c>
      <c r="AZ182" s="15">
        <v>0</v>
      </c>
      <c r="BA182" s="17">
        <v>0</v>
      </c>
      <c r="BB182" s="17">
        <v>0</v>
      </c>
      <c r="BC182" s="17">
        <v>0</v>
      </c>
      <c r="BD182" s="17">
        <v>0</v>
      </c>
      <c r="BE182" s="17">
        <v>1</v>
      </c>
      <c r="BF182" s="17">
        <v>0</v>
      </c>
      <c r="BG182" s="16">
        <v>0</v>
      </c>
      <c r="BH182" s="16">
        <v>0</v>
      </c>
      <c r="BI182" s="17">
        <v>0</v>
      </c>
      <c r="BJ182" s="16">
        <v>0</v>
      </c>
      <c r="BK182" s="17">
        <v>0</v>
      </c>
      <c r="BL182" s="17">
        <v>0</v>
      </c>
      <c r="BM182" s="16">
        <v>0</v>
      </c>
      <c r="BN182" s="17">
        <v>0</v>
      </c>
      <c r="BO182" s="17">
        <v>0</v>
      </c>
      <c r="BP182" s="17">
        <v>0</v>
      </c>
      <c r="BQ182" s="17">
        <v>0</v>
      </c>
      <c r="BR182" s="16">
        <v>0</v>
      </c>
      <c r="BS182" s="17">
        <v>1</v>
      </c>
      <c r="BT182" s="17">
        <v>0</v>
      </c>
      <c r="BU182" s="17">
        <v>0</v>
      </c>
      <c r="BV182" s="16">
        <v>0</v>
      </c>
      <c r="BW182" s="17">
        <v>0</v>
      </c>
      <c r="BX182" s="17">
        <v>0</v>
      </c>
      <c r="BY182" s="17">
        <v>0</v>
      </c>
      <c r="BZ182" s="17">
        <v>0</v>
      </c>
      <c r="CA182" s="17">
        <v>1</v>
      </c>
      <c r="CB182" s="17">
        <v>0</v>
      </c>
      <c r="CC182" s="17">
        <v>0</v>
      </c>
      <c r="CD182" s="17">
        <v>0</v>
      </c>
      <c r="CE182" s="17">
        <v>0</v>
      </c>
      <c r="CF182" s="17">
        <v>0</v>
      </c>
      <c r="CG182" s="17">
        <v>0</v>
      </c>
      <c r="CH182" s="16">
        <v>0</v>
      </c>
      <c r="CI182" s="17">
        <v>0</v>
      </c>
      <c r="CJ182" s="17">
        <v>0</v>
      </c>
      <c r="CK182" s="17">
        <v>0</v>
      </c>
      <c r="CL182" s="16">
        <v>0</v>
      </c>
      <c r="CM182" s="16">
        <v>0</v>
      </c>
      <c r="CN182" s="17">
        <v>0</v>
      </c>
      <c r="CO182" s="17">
        <v>0</v>
      </c>
      <c r="CP182" s="17">
        <v>1</v>
      </c>
      <c r="CQ182" s="17">
        <v>0</v>
      </c>
      <c r="CR182" s="17">
        <v>0</v>
      </c>
      <c r="CS182" s="17">
        <v>0</v>
      </c>
      <c r="CT182" s="17">
        <v>0</v>
      </c>
      <c r="CU182" s="17">
        <v>0</v>
      </c>
      <c r="CV182" s="17">
        <v>0</v>
      </c>
      <c r="CW182" s="17">
        <v>0</v>
      </c>
      <c r="CX182" s="17">
        <v>0</v>
      </c>
      <c r="CY182" s="17">
        <v>0</v>
      </c>
      <c r="CZ182" s="17">
        <v>0</v>
      </c>
      <c r="DA182" s="17">
        <v>0</v>
      </c>
      <c r="DB182" s="17">
        <v>0</v>
      </c>
      <c r="DC182" s="17">
        <v>0</v>
      </c>
    </row>
    <row r="183" spans="1:107" x14ac:dyDescent="0.25">
      <c r="A183" s="6" t="s">
        <v>278</v>
      </c>
      <c r="B183" s="6" t="s">
        <v>91</v>
      </c>
      <c r="C183" s="18">
        <v>50</v>
      </c>
      <c r="D183" s="6">
        <v>60</v>
      </c>
      <c r="E183" s="6" t="s">
        <v>237</v>
      </c>
      <c r="F183" s="6">
        <v>2011</v>
      </c>
      <c r="G183" s="31" t="s">
        <v>238</v>
      </c>
      <c r="H183" s="6">
        <v>3</v>
      </c>
      <c r="I183" s="6">
        <v>259.5</v>
      </c>
      <c r="J183" s="33">
        <v>13201</v>
      </c>
      <c r="K183" s="6">
        <v>5</v>
      </c>
      <c r="L183" s="6">
        <v>35</v>
      </c>
      <c r="M183" s="6">
        <v>0</v>
      </c>
      <c r="N183" s="6">
        <v>1</v>
      </c>
      <c r="O183" s="6">
        <v>0</v>
      </c>
      <c r="P183" s="6">
        <v>1</v>
      </c>
      <c r="Q183" s="6">
        <v>1020</v>
      </c>
      <c r="R183" s="6">
        <v>410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s="17">
        <v>0</v>
      </c>
      <c r="AI183" s="17">
        <v>0</v>
      </c>
      <c r="AJ183" s="17">
        <v>0</v>
      </c>
      <c r="AK183" s="17">
        <v>0</v>
      </c>
      <c r="AL183" s="15">
        <v>0</v>
      </c>
      <c r="AM183" s="17">
        <v>0</v>
      </c>
      <c r="AN183" s="15">
        <v>0</v>
      </c>
      <c r="AO183" s="17">
        <v>0</v>
      </c>
      <c r="AP183" s="17">
        <v>0</v>
      </c>
      <c r="AQ183" s="17">
        <v>0</v>
      </c>
      <c r="AR183" s="15">
        <v>0</v>
      </c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5">
        <v>0</v>
      </c>
      <c r="BA183" s="17">
        <v>0</v>
      </c>
      <c r="BB183" s="17">
        <v>0</v>
      </c>
      <c r="BC183" s="17">
        <v>0</v>
      </c>
      <c r="BD183" s="17">
        <v>0</v>
      </c>
      <c r="BE183" s="17">
        <v>0</v>
      </c>
      <c r="BF183" s="17">
        <v>0</v>
      </c>
      <c r="BG183" s="16">
        <v>0</v>
      </c>
      <c r="BH183" s="16">
        <v>0</v>
      </c>
      <c r="BI183" s="17">
        <v>0</v>
      </c>
      <c r="BJ183" s="16">
        <v>0</v>
      </c>
      <c r="BK183" s="17">
        <v>0</v>
      </c>
      <c r="BL183" s="17">
        <v>0</v>
      </c>
      <c r="BM183" s="16">
        <v>0</v>
      </c>
      <c r="BN183" s="17">
        <v>0</v>
      </c>
      <c r="BO183" s="17">
        <v>0</v>
      </c>
      <c r="BP183" s="17">
        <v>0</v>
      </c>
      <c r="BQ183" s="17">
        <v>0</v>
      </c>
      <c r="BR183" s="16">
        <v>0</v>
      </c>
      <c r="BS183" s="17">
        <v>0</v>
      </c>
      <c r="BT183" s="17">
        <v>0</v>
      </c>
      <c r="BU183" s="17">
        <v>0</v>
      </c>
      <c r="BV183" s="16">
        <v>0</v>
      </c>
      <c r="BW183" s="17">
        <v>0</v>
      </c>
      <c r="BX183" s="17">
        <v>0</v>
      </c>
      <c r="BY183" s="17">
        <v>0</v>
      </c>
      <c r="BZ183" s="17">
        <v>0</v>
      </c>
      <c r="CA183" s="17">
        <v>0</v>
      </c>
      <c r="CB183" s="17">
        <v>0</v>
      </c>
      <c r="CC183" s="17">
        <v>0</v>
      </c>
      <c r="CD183" s="17">
        <v>0</v>
      </c>
      <c r="CE183" s="17">
        <v>0</v>
      </c>
      <c r="CF183" s="17">
        <v>0</v>
      </c>
      <c r="CG183" s="17">
        <v>0</v>
      </c>
      <c r="CH183" s="16">
        <v>0</v>
      </c>
      <c r="CI183" s="17">
        <v>0</v>
      </c>
      <c r="CJ183" s="17">
        <v>0</v>
      </c>
      <c r="CK183" s="17">
        <v>0</v>
      </c>
      <c r="CL183" s="16">
        <v>0</v>
      </c>
      <c r="CM183" s="16">
        <v>0</v>
      </c>
      <c r="CN183" s="17">
        <v>0</v>
      </c>
      <c r="CO183" s="17">
        <v>0</v>
      </c>
      <c r="CP183" s="17">
        <v>0</v>
      </c>
      <c r="CQ183" s="17">
        <v>0</v>
      </c>
      <c r="CR183" s="17">
        <v>0</v>
      </c>
      <c r="CS183" s="17">
        <v>0</v>
      </c>
      <c r="CT183" s="17">
        <v>0</v>
      </c>
      <c r="CU183" s="17">
        <v>0</v>
      </c>
      <c r="CV183" s="17">
        <v>0</v>
      </c>
      <c r="CW183" s="17">
        <v>0</v>
      </c>
      <c r="CX183" s="17">
        <v>0</v>
      </c>
      <c r="CY183" s="17">
        <v>0</v>
      </c>
      <c r="CZ183" s="17">
        <v>0</v>
      </c>
      <c r="DA183" s="17">
        <v>0</v>
      </c>
      <c r="DB183" s="17">
        <v>0</v>
      </c>
      <c r="DC183" s="17">
        <v>0</v>
      </c>
    </row>
    <row r="184" spans="1:107" x14ac:dyDescent="0.25">
      <c r="A184" s="6" t="s">
        <v>279</v>
      </c>
      <c r="B184" s="6" t="s">
        <v>96</v>
      </c>
      <c r="C184" s="18">
        <v>100</v>
      </c>
      <c r="D184" s="6">
        <v>110</v>
      </c>
      <c r="E184" s="6" t="s">
        <v>237</v>
      </c>
      <c r="F184" s="6">
        <v>2011</v>
      </c>
      <c r="G184" s="31" t="s">
        <v>238</v>
      </c>
      <c r="H184" s="6">
        <v>3</v>
      </c>
      <c r="I184" s="6">
        <v>260</v>
      </c>
      <c r="J184" s="33">
        <v>13201</v>
      </c>
      <c r="K184" s="6">
        <v>10</v>
      </c>
      <c r="L184" s="6">
        <v>25</v>
      </c>
      <c r="M184" s="6">
        <v>0</v>
      </c>
      <c r="N184" s="6">
        <v>1</v>
      </c>
      <c r="O184" s="6">
        <v>0</v>
      </c>
      <c r="P184" s="6">
        <v>1</v>
      </c>
      <c r="Q184" s="6">
        <v>970</v>
      </c>
      <c r="R184" s="6">
        <v>480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 s="17">
        <v>0</v>
      </c>
      <c r="AI184" s="17">
        <v>0</v>
      </c>
      <c r="AJ184" s="17">
        <v>0</v>
      </c>
      <c r="AK184" s="17">
        <v>0</v>
      </c>
      <c r="AL184" s="15">
        <v>0</v>
      </c>
      <c r="AM184" s="17">
        <v>0</v>
      </c>
      <c r="AN184" s="15">
        <v>0</v>
      </c>
      <c r="AO184" s="17">
        <v>0</v>
      </c>
      <c r="AP184" s="17">
        <v>0</v>
      </c>
      <c r="AQ184" s="17">
        <v>0</v>
      </c>
      <c r="AR184" s="15">
        <v>0</v>
      </c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17">
        <v>0</v>
      </c>
      <c r="AY184" s="17">
        <v>0</v>
      </c>
      <c r="AZ184" s="15">
        <v>0</v>
      </c>
      <c r="BA184" s="17">
        <v>0</v>
      </c>
      <c r="BB184" s="17">
        <v>0</v>
      </c>
      <c r="BC184" s="17">
        <v>0</v>
      </c>
      <c r="BD184" s="17">
        <v>0</v>
      </c>
      <c r="BE184" s="17">
        <v>0</v>
      </c>
      <c r="BF184" s="17">
        <v>0</v>
      </c>
      <c r="BG184" s="16">
        <v>0</v>
      </c>
      <c r="BH184" s="16">
        <v>0</v>
      </c>
      <c r="BI184" s="17">
        <v>0</v>
      </c>
      <c r="BJ184" s="16">
        <v>0</v>
      </c>
      <c r="BK184" s="17">
        <v>0</v>
      </c>
      <c r="BL184" s="17">
        <v>0</v>
      </c>
      <c r="BM184" s="16">
        <v>0</v>
      </c>
      <c r="BN184" s="17">
        <v>0</v>
      </c>
      <c r="BO184" s="17">
        <v>0</v>
      </c>
      <c r="BP184" s="17">
        <v>0</v>
      </c>
      <c r="BQ184" s="17">
        <v>0</v>
      </c>
      <c r="BR184" s="16">
        <v>0</v>
      </c>
      <c r="BS184" s="17">
        <v>0</v>
      </c>
      <c r="BT184" s="17">
        <v>0</v>
      </c>
      <c r="BU184" s="17">
        <v>1</v>
      </c>
      <c r="BV184" s="16">
        <v>0</v>
      </c>
      <c r="BW184" s="17">
        <v>0</v>
      </c>
      <c r="BX184" s="17">
        <v>0</v>
      </c>
      <c r="BY184" s="17">
        <v>0</v>
      </c>
      <c r="BZ184" s="17">
        <v>0</v>
      </c>
      <c r="CA184" s="17">
        <v>0</v>
      </c>
      <c r="CB184" s="17">
        <v>0</v>
      </c>
      <c r="CC184" s="17">
        <v>0</v>
      </c>
      <c r="CD184" s="17">
        <v>0</v>
      </c>
      <c r="CE184" s="17">
        <v>0</v>
      </c>
      <c r="CF184" s="17">
        <v>0</v>
      </c>
      <c r="CG184" s="17">
        <v>0</v>
      </c>
      <c r="CH184" s="16">
        <v>0</v>
      </c>
      <c r="CI184" s="17">
        <v>0</v>
      </c>
      <c r="CJ184" s="17">
        <v>0</v>
      </c>
      <c r="CK184" s="17">
        <v>0</v>
      </c>
      <c r="CL184" s="16">
        <v>0</v>
      </c>
      <c r="CM184" s="16">
        <v>0</v>
      </c>
      <c r="CN184" s="17">
        <v>0</v>
      </c>
      <c r="CO184" s="17">
        <v>0</v>
      </c>
      <c r="CP184" s="17">
        <v>0</v>
      </c>
      <c r="CQ184" s="17">
        <v>0</v>
      </c>
      <c r="CR184" s="17">
        <v>0</v>
      </c>
      <c r="CS184" s="17">
        <v>0</v>
      </c>
      <c r="CT184" s="17">
        <v>0</v>
      </c>
      <c r="CU184" s="17">
        <v>0</v>
      </c>
      <c r="CV184" s="17">
        <v>0</v>
      </c>
      <c r="CW184" s="17">
        <v>0</v>
      </c>
      <c r="CX184" s="17">
        <v>0</v>
      </c>
      <c r="CY184" s="17">
        <v>0</v>
      </c>
      <c r="CZ184" s="17">
        <v>0</v>
      </c>
      <c r="DA184" s="17">
        <v>0</v>
      </c>
      <c r="DB184" s="17">
        <v>0</v>
      </c>
      <c r="DC184" s="17">
        <v>0</v>
      </c>
    </row>
    <row r="185" spans="1:107" x14ac:dyDescent="0.25">
      <c r="A185" s="6" t="s">
        <v>280</v>
      </c>
      <c r="B185" s="6" t="s">
        <v>94</v>
      </c>
      <c r="C185" s="18">
        <v>500</v>
      </c>
      <c r="D185" s="6">
        <v>460</v>
      </c>
      <c r="E185" s="6" t="s">
        <v>237</v>
      </c>
      <c r="F185" s="6">
        <v>2011</v>
      </c>
      <c r="G185" s="31" t="s">
        <v>238</v>
      </c>
      <c r="H185" s="6">
        <v>2</v>
      </c>
      <c r="I185" s="6">
        <v>263</v>
      </c>
      <c r="J185" s="33">
        <v>13201</v>
      </c>
      <c r="K185" s="6">
        <v>20</v>
      </c>
      <c r="L185" s="6">
        <v>30</v>
      </c>
      <c r="M185" s="6">
        <v>0</v>
      </c>
      <c r="N185" s="6">
        <v>1</v>
      </c>
      <c r="O185" s="6">
        <v>1</v>
      </c>
      <c r="P185" s="6">
        <v>0</v>
      </c>
      <c r="Q185" s="6">
        <v>490</v>
      </c>
      <c r="R185" s="6">
        <v>1000</v>
      </c>
      <c r="S185">
        <v>8</v>
      </c>
      <c r="T185">
        <v>3</v>
      </c>
      <c r="U185">
        <v>4</v>
      </c>
      <c r="V185">
        <v>1</v>
      </c>
      <c r="W185">
        <v>0</v>
      </c>
      <c r="X185">
        <v>2</v>
      </c>
      <c r="Y185">
        <v>2</v>
      </c>
      <c r="Z185">
        <v>2</v>
      </c>
      <c r="AA185">
        <v>1</v>
      </c>
      <c r="AB185">
        <v>1</v>
      </c>
      <c r="AC185">
        <v>5</v>
      </c>
      <c r="AD185">
        <v>2</v>
      </c>
      <c r="AE185">
        <v>1</v>
      </c>
      <c r="AF185">
        <v>0</v>
      </c>
      <c r="AG185">
        <v>1</v>
      </c>
      <c r="AH185" s="17">
        <v>0</v>
      </c>
      <c r="AI185" s="17">
        <v>0</v>
      </c>
      <c r="AJ185" s="17">
        <v>0</v>
      </c>
      <c r="AK185" s="17">
        <v>0</v>
      </c>
      <c r="AL185" s="15">
        <v>0</v>
      </c>
      <c r="AM185" s="17">
        <v>0</v>
      </c>
      <c r="AN185" s="15">
        <v>0</v>
      </c>
      <c r="AO185" s="17">
        <v>0</v>
      </c>
      <c r="AP185" s="17">
        <v>0</v>
      </c>
      <c r="AQ185" s="17">
        <v>0</v>
      </c>
      <c r="AR185" s="15">
        <v>0</v>
      </c>
      <c r="AS185" s="17">
        <v>0</v>
      </c>
      <c r="AT185" s="17">
        <v>1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5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>
        <v>0</v>
      </c>
      <c r="BG185" s="16">
        <v>0</v>
      </c>
      <c r="BH185" s="16">
        <v>0</v>
      </c>
      <c r="BI185" s="17">
        <v>0</v>
      </c>
      <c r="BJ185" s="16">
        <v>0</v>
      </c>
      <c r="BK185" s="17">
        <v>0</v>
      </c>
      <c r="BL185" s="17">
        <v>0</v>
      </c>
      <c r="BM185" s="16">
        <v>0</v>
      </c>
      <c r="BN185" s="17">
        <v>0</v>
      </c>
      <c r="BO185" s="17">
        <v>1</v>
      </c>
      <c r="BP185" s="17">
        <v>0</v>
      </c>
      <c r="BQ185" s="17">
        <v>0</v>
      </c>
      <c r="BR185" s="16">
        <v>0</v>
      </c>
      <c r="BS185" s="17">
        <v>1</v>
      </c>
      <c r="BT185" s="17">
        <v>0</v>
      </c>
      <c r="BU185" s="17">
        <v>0</v>
      </c>
      <c r="BV185" s="16">
        <v>0</v>
      </c>
      <c r="BW185" s="17">
        <v>0</v>
      </c>
      <c r="BX185" s="17">
        <v>0</v>
      </c>
      <c r="BY185" s="17">
        <v>0</v>
      </c>
      <c r="BZ185" s="17">
        <v>1</v>
      </c>
      <c r="CA185" s="17">
        <v>0</v>
      </c>
      <c r="CB185" s="17">
        <v>0</v>
      </c>
      <c r="CC185" s="17">
        <v>1</v>
      </c>
      <c r="CD185" s="17">
        <v>0</v>
      </c>
      <c r="CE185" s="17">
        <v>0</v>
      </c>
      <c r="CF185" s="17">
        <v>0</v>
      </c>
      <c r="CG185" s="17">
        <v>0</v>
      </c>
      <c r="CH185" s="16">
        <v>0</v>
      </c>
      <c r="CI185" s="17">
        <v>0</v>
      </c>
      <c r="CJ185" s="17">
        <v>0</v>
      </c>
      <c r="CK185" s="17">
        <v>1</v>
      </c>
      <c r="CL185" s="16">
        <v>0</v>
      </c>
      <c r="CM185" s="16">
        <v>0</v>
      </c>
      <c r="CN185" s="17">
        <v>0</v>
      </c>
      <c r="CO185" s="17">
        <v>0</v>
      </c>
      <c r="CP185" s="17">
        <v>1</v>
      </c>
      <c r="CQ185" s="17">
        <v>0</v>
      </c>
      <c r="CR185" s="17">
        <v>0</v>
      </c>
      <c r="CS185" s="17">
        <v>0</v>
      </c>
      <c r="CT185" s="17">
        <v>0</v>
      </c>
      <c r="CU185" s="17">
        <v>0</v>
      </c>
      <c r="CV185" s="17">
        <v>1</v>
      </c>
      <c r="CW185" s="17">
        <v>0</v>
      </c>
      <c r="CX185" s="17">
        <v>0</v>
      </c>
      <c r="CY185" s="17">
        <v>0</v>
      </c>
      <c r="CZ185" s="17">
        <v>0</v>
      </c>
      <c r="DA185" s="17">
        <v>0</v>
      </c>
      <c r="DB185" s="17">
        <v>0</v>
      </c>
      <c r="DC185" s="17">
        <v>0</v>
      </c>
    </row>
    <row r="186" spans="1:107" x14ac:dyDescent="0.25">
      <c r="A186" s="6" t="s">
        <v>281</v>
      </c>
      <c r="B186" s="6" t="s">
        <v>99</v>
      </c>
      <c r="C186" s="18">
        <v>1000</v>
      </c>
      <c r="D186" s="6">
        <v>1000</v>
      </c>
      <c r="E186" s="6" t="s">
        <v>237</v>
      </c>
      <c r="F186" s="6">
        <v>2011</v>
      </c>
      <c r="G186" s="31" t="s">
        <v>238</v>
      </c>
      <c r="H186" s="6">
        <v>1</v>
      </c>
      <c r="I186" s="6">
        <v>283</v>
      </c>
      <c r="J186" s="33">
        <v>13201</v>
      </c>
      <c r="K186" s="6">
        <v>15</v>
      </c>
      <c r="L186" s="6">
        <v>20</v>
      </c>
      <c r="M186" s="6">
        <v>1</v>
      </c>
      <c r="N186" s="6">
        <v>1</v>
      </c>
      <c r="O186" s="6">
        <v>0</v>
      </c>
      <c r="P186" s="6">
        <v>0</v>
      </c>
      <c r="Q186" s="6">
        <v>450</v>
      </c>
      <c r="R186" s="6">
        <v>1260</v>
      </c>
      <c r="S186">
        <v>8</v>
      </c>
      <c r="T186">
        <v>4</v>
      </c>
      <c r="U186">
        <v>3</v>
      </c>
      <c r="V186">
        <v>1</v>
      </c>
      <c r="W186">
        <v>0</v>
      </c>
      <c r="X186">
        <v>4</v>
      </c>
      <c r="Y186">
        <v>0</v>
      </c>
      <c r="Z186">
        <v>2</v>
      </c>
      <c r="AA186">
        <v>2</v>
      </c>
      <c r="AB186">
        <v>0</v>
      </c>
      <c r="AC186">
        <v>4</v>
      </c>
      <c r="AD186">
        <v>2</v>
      </c>
      <c r="AE186">
        <v>1</v>
      </c>
      <c r="AF186">
        <v>1</v>
      </c>
      <c r="AG186">
        <v>1</v>
      </c>
      <c r="AH186" s="17">
        <v>0</v>
      </c>
      <c r="AI186" s="17">
        <v>1</v>
      </c>
      <c r="AJ186" s="17">
        <v>0</v>
      </c>
      <c r="AK186" s="17">
        <v>0</v>
      </c>
      <c r="AL186" s="15">
        <v>0</v>
      </c>
      <c r="AM186" s="17">
        <v>0</v>
      </c>
      <c r="AN186" s="15">
        <v>0</v>
      </c>
      <c r="AO186" s="17">
        <v>0</v>
      </c>
      <c r="AP186" s="17">
        <v>0</v>
      </c>
      <c r="AQ186" s="17">
        <v>0</v>
      </c>
      <c r="AR186" s="15">
        <v>0</v>
      </c>
      <c r="AS186" s="17">
        <v>0</v>
      </c>
      <c r="AT186" s="17">
        <v>1</v>
      </c>
      <c r="AU186" s="17">
        <v>0</v>
      </c>
      <c r="AV186" s="17">
        <v>0</v>
      </c>
      <c r="AW186" s="17">
        <v>0</v>
      </c>
      <c r="AX186" s="17">
        <v>0</v>
      </c>
      <c r="AY186" s="17">
        <v>0</v>
      </c>
      <c r="AZ186" s="15">
        <v>0</v>
      </c>
      <c r="BA186" s="17">
        <v>1</v>
      </c>
      <c r="BB186" s="17">
        <v>0</v>
      </c>
      <c r="BC186" s="17">
        <v>0</v>
      </c>
      <c r="BD186" s="17">
        <v>0</v>
      </c>
      <c r="BE186" s="17">
        <v>0</v>
      </c>
      <c r="BF186" s="17">
        <v>0</v>
      </c>
      <c r="BG186" s="16">
        <v>0</v>
      </c>
      <c r="BH186" s="16">
        <v>0</v>
      </c>
      <c r="BI186" s="17">
        <v>0</v>
      </c>
      <c r="BJ186" s="16">
        <v>0</v>
      </c>
      <c r="BK186" s="17">
        <v>1</v>
      </c>
      <c r="BL186" s="17">
        <v>0</v>
      </c>
      <c r="BM186" s="16">
        <v>0</v>
      </c>
      <c r="BN186" s="17">
        <v>0</v>
      </c>
      <c r="BO186" s="17">
        <v>0</v>
      </c>
      <c r="BP186" s="17">
        <v>0</v>
      </c>
      <c r="BQ186" s="17">
        <v>0</v>
      </c>
      <c r="BR186" s="16">
        <v>0</v>
      </c>
      <c r="BS186" s="17">
        <v>0</v>
      </c>
      <c r="BT186" s="17">
        <v>0</v>
      </c>
      <c r="BU186" s="17">
        <v>0</v>
      </c>
      <c r="BV186" s="16">
        <v>0</v>
      </c>
      <c r="BW186" s="17">
        <v>0</v>
      </c>
      <c r="BX186" s="17">
        <v>0</v>
      </c>
      <c r="BY186" s="17">
        <v>0</v>
      </c>
      <c r="BZ186" s="17">
        <v>0</v>
      </c>
      <c r="CA186" s="17">
        <v>0</v>
      </c>
      <c r="CB186" s="17">
        <v>0</v>
      </c>
      <c r="CC186" s="17">
        <v>1</v>
      </c>
      <c r="CD186" s="17">
        <v>0</v>
      </c>
      <c r="CE186" s="17">
        <v>0</v>
      </c>
      <c r="CF186" s="17">
        <v>0</v>
      </c>
      <c r="CG186" s="17">
        <v>0</v>
      </c>
      <c r="CH186" s="16">
        <v>0</v>
      </c>
      <c r="CI186" s="17">
        <v>0</v>
      </c>
      <c r="CJ186" s="17">
        <v>0</v>
      </c>
      <c r="CK186" s="17">
        <v>1</v>
      </c>
      <c r="CL186" s="16">
        <v>0</v>
      </c>
      <c r="CM186" s="16">
        <v>0</v>
      </c>
      <c r="CN186" s="17">
        <v>0</v>
      </c>
      <c r="CO186" s="17">
        <v>0</v>
      </c>
      <c r="CP186" s="17">
        <v>1</v>
      </c>
      <c r="CQ186" s="17">
        <v>0</v>
      </c>
      <c r="CR186" s="17">
        <v>0</v>
      </c>
      <c r="CS186" s="17">
        <v>0</v>
      </c>
      <c r="CT186" s="17">
        <v>0</v>
      </c>
      <c r="CU186" s="17">
        <v>0</v>
      </c>
      <c r="CV186" s="17">
        <v>0</v>
      </c>
      <c r="CW186" s="17">
        <v>0</v>
      </c>
      <c r="CX186" s="17">
        <v>0</v>
      </c>
      <c r="CY186" s="17">
        <v>1</v>
      </c>
      <c r="CZ186" s="17">
        <v>0</v>
      </c>
      <c r="DA186" s="17">
        <v>0</v>
      </c>
      <c r="DB186" s="17">
        <v>0</v>
      </c>
      <c r="DC186" s="17">
        <v>0</v>
      </c>
    </row>
    <row r="187" spans="1:107" x14ac:dyDescent="0.25">
      <c r="A187" s="6" t="s">
        <v>282</v>
      </c>
      <c r="B187" s="6" t="s">
        <v>91</v>
      </c>
      <c r="C187" s="18">
        <v>50</v>
      </c>
      <c r="D187" s="6">
        <v>60</v>
      </c>
      <c r="E187" s="6" t="s">
        <v>237</v>
      </c>
      <c r="F187" s="6">
        <v>2011</v>
      </c>
      <c r="G187" s="31" t="s">
        <v>238</v>
      </c>
      <c r="H187" s="6">
        <v>3</v>
      </c>
      <c r="I187" s="6">
        <v>274</v>
      </c>
      <c r="J187" s="33">
        <v>13761</v>
      </c>
      <c r="K187" s="6">
        <v>0</v>
      </c>
      <c r="L187" s="6">
        <v>10</v>
      </c>
      <c r="M187" s="6">
        <v>0</v>
      </c>
      <c r="N187" s="6">
        <v>1</v>
      </c>
      <c r="O187" s="6">
        <v>0</v>
      </c>
      <c r="P187" s="6">
        <v>0</v>
      </c>
      <c r="Q187" s="6">
        <v>1770</v>
      </c>
      <c r="R187" s="6">
        <v>990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s="17">
        <v>0</v>
      </c>
      <c r="AI187" s="17">
        <v>0</v>
      </c>
      <c r="AJ187" s="17">
        <v>0</v>
      </c>
      <c r="AK187" s="17">
        <v>0</v>
      </c>
      <c r="AL187" s="15">
        <v>0</v>
      </c>
      <c r="AM187" s="17">
        <v>0</v>
      </c>
      <c r="AN187" s="15">
        <v>0</v>
      </c>
      <c r="AO187" s="17">
        <v>0</v>
      </c>
      <c r="AP187" s="17">
        <v>0</v>
      </c>
      <c r="AQ187" s="17">
        <v>0</v>
      </c>
      <c r="AR187" s="15">
        <v>0</v>
      </c>
      <c r="AS187" s="17">
        <v>0</v>
      </c>
      <c r="AT187" s="17">
        <v>0</v>
      </c>
      <c r="AU187" s="17">
        <v>0</v>
      </c>
      <c r="AV187" s="17">
        <v>0</v>
      </c>
      <c r="AW187" s="17">
        <v>0</v>
      </c>
      <c r="AX187" s="17">
        <v>0</v>
      </c>
      <c r="AY187" s="17">
        <v>0</v>
      </c>
      <c r="AZ187" s="15">
        <v>0</v>
      </c>
      <c r="BA187" s="17">
        <v>0</v>
      </c>
      <c r="BB187" s="17">
        <v>0</v>
      </c>
      <c r="BC187" s="17">
        <v>0</v>
      </c>
      <c r="BD187" s="17">
        <v>0</v>
      </c>
      <c r="BE187" s="17">
        <v>0</v>
      </c>
      <c r="BF187" s="17">
        <v>0</v>
      </c>
      <c r="BG187" s="16">
        <v>0</v>
      </c>
      <c r="BH187" s="16">
        <v>0</v>
      </c>
      <c r="BI187" s="17">
        <v>0</v>
      </c>
      <c r="BJ187" s="16">
        <v>0</v>
      </c>
      <c r="BK187" s="17">
        <v>0</v>
      </c>
      <c r="BL187" s="17">
        <v>0</v>
      </c>
      <c r="BM187" s="16">
        <v>0</v>
      </c>
      <c r="BN187" s="17">
        <v>0</v>
      </c>
      <c r="BO187" s="17">
        <v>0</v>
      </c>
      <c r="BP187" s="17">
        <v>0</v>
      </c>
      <c r="BQ187" s="17">
        <v>0</v>
      </c>
      <c r="BR187" s="16">
        <v>0</v>
      </c>
      <c r="BS187" s="17">
        <v>0</v>
      </c>
      <c r="BT187" s="17">
        <v>0</v>
      </c>
      <c r="BU187" s="17">
        <v>0</v>
      </c>
      <c r="BV187" s="16">
        <v>0</v>
      </c>
      <c r="BW187" s="17">
        <v>0</v>
      </c>
      <c r="BX187" s="17">
        <v>0</v>
      </c>
      <c r="BY187" s="17">
        <v>0</v>
      </c>
      <c r="BZ187" s="17">
        <v>0</v>
      </c>
      <c r="CA187" s="17">
        <v>0</v>
      </c>
      <c r="CB187" s="17">
        <v>0</v>
      </c>
      <c r="CC187" s="17">
        <v>0</v>
      </c>
      <c r="CD187" s="17">
        <v>0</v>
      </c>
      <c r="CE187" s="17">
        <v>0</v>
      </c>
      <c r="CF187" s="17">
        <v>0</v>
      </c>
      <c r="CG187" s="17">
        <v>0</v>
      </c>
      <c r="CH187" s="16">
        <v>0</v>
      </c>
      <c r="CI187" s="17">
        <v>0</v>
      </c>
      <c r="CJ187" s="17">
        <v>0</v>
      </c>
      <c r="CK187" s="17">
        <v>0</v>
      </c>
      <c r="CL187" s="16">
        <v>0</v>
      </c>
      <c r="CM187" s="16">
        <v>0</v>
      </c>
      <c r="CN187" s="17">
        <v>0</v>
      </c>
      <c r="CO187" s="17">
        <v>0</v>
      </c>
      <c r="CP187" s="17">
        <v>0</v>
      </c>
      <c r="CQ187" s="17">
        <v>0</v>
      </c>
      <c r="CR187" s="17">
        <v>0</v>
      </c>
      <c r="CS187" s="17">
        <v>0</v>
      </c>
      <c r="CT187" s="17">
        <v>0</v>
      </c>
      <c r="CU187" s="17">
        <v>0</v>
      </c>
      <c r="CV187" s="17">
        <v>0</v>
      </c>
      <c r="CW187" s="17">
        <v>0</v>
      </c>
      <c r="CX187" s="17">
        <v>0</v>
      </c>
      <c r="CY187" s="17">
        <v>0</v>
      </c>
      <c r="CZ187" s="17">
        <v>0</v>
      </c>
      <c r="DA187" s="17">
        <v>0</v>
      </c>
      <c r="DB187" s="17">
        <v>0</v>
      </c>
      <c r="DC187" s="17">
        <v>0</v>
      </c>
    </row>
    <row r="188" spans="1:107" x14ac:dyDescent="0.25">
      <c r="A188" s="6" t="s">
        <v>283</v>
      </c>
      <c r="B188" s="6" t="s">
        <v>96</v>
      </c>
      <c r="C188" s="18">
        <v>100</v>
      </c>
      <c r="D188" s="6">
        <v>130</v>
      </c>
      <c r="E188" s="6" t="s">
        <v>237</v>
      </c>
      <c r="F188" s="6">
        <v>2011</v>
      </c>
      <c r="G188" s="31" t="s">
        <v>238</v>
      </c>
      <c r="H188" s="6">
        <v>3</v>
      </c>
      <c r="I188" s="6">
        <v>271</v>
      </c>
      <c r="J188" s="33">
        <v>13761</v>
      </c>
      <c r="K188" s="6">
        <v>0</v>
      </c>
      <c r="L188" s="6">
        <v>15</v>
      </c>
      <c r="M188" s="6">
        <v>0</v>
      </c>
      <c r="N188" s="6">
        <v>1</v>
      </c>
      <c r="O188" s="6">
        <v>0</v>
      </c>
      <c r="P188" s="6">
        <v>0</v>
      </c>
      <c r="Q188" s="6">
        <v>1800</v>
      </c>
      <c r="R188" s="6">
        <v>800</v>
      </c>
      <c r="S188">
        <v>3</v>
      </c>
      <c r="T188">
        <v>2</v>
      </c>
      <c r="U188">
        <v>1</v>
      </c>
      <c r="V188">
        <v>0</v>
      </c>
      <c r="W188">
        <v>0</v>
      </c>
      <c r="X188">
        <v>3</v>
      </c>
      <c r="Y188">
        <v>0</v>
      </c>
      <c r="Z188">
        <v>0</v>
      </c>
      <c r="AA188">
        <v>0</v>
      </c>
      <c r="AB188">
        <v>0</v>
      </c>
      <c r="AC188">
        <v>2</v>
      </c>
      <c r="AD188">
        <v>1</v>
      </c>
      <c r="AE188">
        <v>0</v>
      </c>
      <c r="AF188">
        <v>0</v>
      </c>
      <c r="AG188">
        <v>0</v>
      </c>
      <c r="AH188" s="17">
        <v>0</v>
      </c>
      <c r="AI188" s="17">
        <v>0</v>
      </c>
      <c r="AJ188" s="17">
        <v>0</v>
      </c>
      <c r="AK188" s="17">
        <v>1</v>
      </c>
      <c r="AL188" s="15">
        <v>0</v>
      </c>
      <c r="AM188" s="17">
        <v>0</v>
      </c>
      <c r="AN188" s="15">
        <v>0</v>
      </c>
      <c r="AO188" s="17">
        <v>0</v>
      </c>
      <c r="AP188" s="17">
        <v>0</v>
      </c>
      <c r="AQ188" s="17">
        <v>0</v>
      </c>
      <c r="AR188" s="15">
        <v>0</v>
      </c>
      <c r="AS188" s="17">
        <v>0</v>
      </c>
      <c r="AT188" s="17">
        <v>0</v>
      </c>
      <c r="AU188" s="17">
        <v>0</v>
      </c>
      <c r="AV188" s="17">
        <v>0</v>
      </c>
      <c r="AW188" s="17">
        <v>0</v>
      </c>
      <c r="AX188" s="17">
        <v>0</v>
      </c>
      <c r="AY188" s="17">
        <v>0</v>
      </c>
      <c r="AZ188" s="15">
        <v>0</v>
      </c>
      <c r="BA188" s="17">
        <v>0</v>
      </c>
      <c r="BB188" s="17">
        <v>0</v>
      </c>
      <c r="BC188" s="17">
        <v>0</v>
      </c>
      <c r="BD188" s="17">
        <v>0</v>
      </c>
      <c r="BE188" s="17">
        <v>0</v>
      </c>
      <c r="BF188" s="17">
        <v>0</v>
      </c>
      <c r="BG188" s="16">
        <v>0</v>
      </c>
      <c r="BH188" s="16">
        <v>0</v>
      </c>
      <c r="BI188" s="17">
        <v>0</v>
      </c>
      <c r="BJ188" s="16">
        <v>0</v>
      </c>
      <c r="BK188" s="17">
        <v>0</v>
      </c>
      <c r="BL188" s="17">
        <v>0</v>
      </c>
      <c r="BM188" s="16">
        <v>0</v>
      </c>
      <c r="BN188" s="17">
        <v>0</v>
      </c>
      <c r="BO188" s="17">
        <v>0</v>
      </c>
      <c r="BP188" s="17">
        <v>0</v>
      </c>
      <c r="BQ188" s="17">
        <v>0</v>
      </c>
      <c r="BR188" s="16">
        <v>0</v>
      </c>
      <c r="BS188" s="17">
        <v>0</v>
      </c>
      <c r="BT188" s="17">
        <v>0</v>
      </c>
      <c r="BU188" s="17">
        <v>0</v>
      </c>
      <c r="BV188" s="16">
        <v>0</v>
      </c>
      <c r="BW188" s="17">
        <v>0</v>
      </c>
      <c r="BX188" s="17">
        <v>0</v>
      </c>
      <c r="BY188" s="17">
        <v>0</v>
      </c>
      <c r="BZ188" s="17">
        <v>0</v>
      </c>
      <c r="CA188" s="17">
        <v>0</v>
      </c>
      <c r="CB188" s="17">
        <v>0</v>
      </c>
      <c r="CC188" s="17">
        <v>1</v>
      </c>
      <c r="CD188" s="17">
        <v>0</v>
      </c>
      <c r="CE188" s="17">
        <v>0</v>
      </c>
      <c r="CF188" s="17">
        <v>0</v>
      </c>
      <c r="CG188" s="17">
        <v>0</v>
      </c>
      <c r="CH188" s="16">
        <v>0</v>
      </c>
      <c r="CI188" s="17">
        <v>0</v>
      </c>
      <c r="CJ188" s="17">
        <v>0</v>
      </c>
      <c r="CK188" s="17">
        <v>1</v>
      </c>
      <c r="CL188" s="16">
        <v>0</v>
      </c>
      <c r="CM188" s="16">
        <v>0</v>
      </c>
      <c r="CN188" s="17">
        <v>0</v>
      </c>
      <c r="CO188" s="17">
        <v>0</v>
      </c>
      <c r="CP188" s="17">
        <v>0</v>
      </c>
      <c r="CQ188" s="17">
        <v>0</v>
      </c>
      <c r="CR188" s="17">
        <v>0</v>
      </c>
      <c r="CS188" s="17">
        <v>0</v>
      </c>
      <c r="CT188" s="17">
        <v>0</v>
      </c>
      <c r="CU188" s="17">
        <v>0</v>
      </c>
      <c r="CV188" s="17">
        <v>0</v>
      </c>
      <c r="CW188" s="17">
        <v>0</v>
      </c>
      <c r="CX188" s="17">
        <v>0</v>
      </c>
      <c r="CY188" s="17">
        <v>0</v>
      </c>
      <c r="CZ188" s="17">
        <v>0</v>
      </c>
      <c r="DA188" s="17">
        <v>0</v>
      </c>
      <c r="DB188" s="17">
        <v>0</v>
      </c>
      <c r="DC188" s="17">
        <v>0</v>
      </c>
    </row>
    <row r="189" spans="1:107" x14ac:dyDescent="0.25">
      <c r="A189" s="6" t="s">
        <v>284</v>
      </c>
      <c r="B189" s="6" t="s">
        <v>94</v>
      </c>
      <c r="C189" s="18">
        <v>500</v>
      </c>
      <c r="D189" s="6">
        <v>610</v>
      </c>
      <c r="E189" s="6" t="s">
        <v>237</v>
      </c>
      <c r="F189" s="6">
        <v>2011</v>
      </c>
      <c r="G189" s="31" t="s">
        <v>238</v>
      </c>
      <c r="H189" s="6">
        <v>2</v>
      </c>
      <c r="I189" s="6">
        <v>285</v>
      </c>
      <c r="J189" s="33">
        <v>13761</v>
      </c>
      <c r="K189" s="6">
        <v>5</v>
      </c>
      <c r="L189" s="6">
        <v>15</v>
      </c>
      <c r="M189" s="6">
        <v>1</v>
      </c>
      <c r="N189" s="6">
        <v>1</v>
      </c>
      <c r="O189" s="6">
        <v>0</v>
      </c>
      <c r="P189" s="6">
        <v>0</v>
      </c>
      <c r="Q189" s="6">
        <v>1320</v>
      </c>
      <c r="R189" s="6">
        <v>890</v>
      </c>
      <c r="S189">
        <v>5</v>
      </c>
      <c r="T189">
        <v>3</v>
      </c>
      <c r="U189">
        <v>2</v>
      </c>
      <c r="V189">
        <v>0</v>
      </c>
      <c r="W189">
        <v>0</v>
      </c>
      <c r="X189">
        <v>2</v>
      </c>
      <c r="Y189">
        <v>0</v>
      </c>
      <c r="Z189">
        <v>3</v>
      </c>
      <c r="AA189">
        <v>0</v>
      </c>
      <c r="AB189">
        <v>0</v>
      </c>
      <c r="AC189">
        <v>1</v>
      </c>
      <c r="AD189">
        <v>2</v>
      </c>
      <c r="AE189">
        <v>1</v>
      </c>
      <c r="AF189">
        <v>1</v>
      </c>
      <c r="AG189">
        <v>0</v>
      </c>
      <c r="AH189" s="17">
        <v>0</v>
      </c>
      <c r="AI189" s="17">
        <v>0</v>
      </c>
      <c r="AJ189" s="17">
        <v>0</v>
      </c>
      <c r="AK189" s="17">
        <v>0</v>
      </c>
      <c r="AL189" s="15">
        <v>0</v>
      </c>
      <c r="AM189" s="17">
        <v>0</v>
      </c>
      <c r="AN189" s="15">
        <v>0</v>
      </c>
      <c r="AO189" s="17">
        <v>0</v>
      </c>
      <c r="AP189" s="17">
        <v>0</v>
      </c>
      <c r="AQ189" s="17">
        <v>0</v>
      </c>
      <c r="AR189" s="15">
        <v>0</v>
      </c>
      <c r="AS189" s="17">
        <v>0</v>
      </c>
      <c r="AT189" s="17">
        <v>1</v>
      </c>
      <c r="AU189" s="17">
        <v>0</v>
      </c>
      <c r="AV189" s="17">
        <v>0</v>
      </c>
      <c r="AW189" s="17">
        <v>0</v>
      </c>
      <c r="AX189" s="17">
        <v>0</v>
      </c>
      <c r="AY189" s="17">
        <v>0</v>
      </c>
      <c r="AZ189" s="15">
        <v>0</v>
      </c>
      <c r="BA189" s="17">
        <v>0</v>
      </c>
      <c r="BB189" s="17">
        <v>0</v>
      </c>
      <c r="BC189" s="17">
        <v>0</v>
      </c>
      <c r="BD189" s="17">
        <v>0</v>
      </c>
      <c r="BE189" s="17">
        <v>0</v>
      </c>
      <c r="BF189" s="17">
        <v>0</v>
      </c>
      <c r="BG189" s="16">
        <v>0</v>
      </c>
      <c r="BH189" s="16">
        <v>0</v>
      </c>
      <c r="BI189" s="17">
        <v>0</v>
      </c>
      <c r="BJ189" s="16">
        <v>0</v>
      </c>
      <c r="BK189" s="17">
        <v>0</v>
      </c>
      <c r="BL189" s="17">
        <v>0</v>
      </c>
      <c r="BM189" s="16">
        <v>0</v>
      </c>
      <c r="BN189" s="17">
        <v>0</v>
      </c>
      <c r="BO189" s="17">
        <v>0</v>
      </c>
      <c r="BP189" s="17">
        <v>0</v>
      </c>
      <c r="BQ189" s="17">
        <v>0</v>
      </c>
      <c r="BR189" s="16">
        <v>0</v>
      </c>
      <c r="BS189" s="17">
        <v>1</v>
      </c>
      <c r="BT189" s="17">
        <v>0</v>
      </c>
      <c r="BU189" s="17">
        <v>1</v>
      </c>
      <c r="BV189" s="16">
        <v>0</v>
      </c>
      <c r="BW189" s="17">
        <v>0</v>
      </c>
      <c r="BX189" s="17">
        <v>0</v>
      </c>
      <c r="BY189" s="17">
        <v>0</v>
      </c>
      <c r="BZ189" s="17">
        <v>0</v>
      </c>
      <c r="CA189" s="17">
        <v>0</v>
      </c>
      <c r="CB189" s="17">
        <v>0</v>
      </c>
      <c r="CC189" s="17">
        <v>1</v>
      </c>
      <c r="CD189" s="17">
        <v>0</v>
      </c>
      <c r="CE189" s="17">
        <v>0</v>
      </c>
      <c r="CF189" s="17">
        <v>0</v>
      </c>
      <c r="CG189" s="17">
        <v>0</v>
      </c>
      <c r="CH189" s="16">
        <v>0</v>
      </c>
      <c r="CI189" s="17">
        <v>0</v>
      </c>
      <c r="CJ189" s="17">
        <v>0</v>
      </c>
      <c r="CK189" s="17">
        <v>1</v>
      </c>
      <c r="CL189" s="16">
        <v>0</v>
      </c>
      <c r="CM189" s="16">
        <v>0</v>
      </c>
      <c r="CN189" s="17">
        <v>0</v>
      </c>
      <c r="CO189" s="17">
        <v>0</v>
      </c>
      <c r="CP189" s="17">
        <v>0</v>
      </c>
      <c r="CQ189" s="17">
        <v>0</v>
      </c>
      <c r="CR189" s="17">
        <v>0</v>
      </c>
      <c r="CS189" s="17">
        <v>0</v>
      </c>
      <c r="CT189" s="17">
        <v>0</v>
      </c>
      <c r="CU189" s="17">
        <v>0</v>
      </c>
      <c r="CV189" s="17">
        <v>0</v>
      </c>
      <c r="CW189" s="17">
        <v>0</v>
      </c>
      <c r="CX189" s="17">
        <v>0</v>
      </c>
      <c r="CY189" s="17">
        <v>0</v>
      </c>
      <c r="CZ189" s="17">
        <v>0</v>
      </c>
      <c r="DA189" s="17">
        <v>0</v>
      </c>
      <c r="DB189" s="17">
        <v>0</v>
      </c>
      <c r="DC189" s="17">
        <v>0</v>
      </c>
    </row>
    <row r="190" spans="1:107" x14ac:dyDescent="0.25">
      <c r="A190" s="6" t="s">
        <v>285</v>
      </c>
      <c r="B190" s="6" t="s">
        <v>99</v>
      </c>
      <c r="C190" s="18">
        <v>1000</v>
      </c>
      <c r="D190" s="6">
        <v>1050</v>
      </c>
      <c r="E190" s="6" t="s">
        <v>237</v>
      </c>
      <c r="F190" s="6">
        <v>2011</v>
      </c>
      <c r="G190" s="31" t="s">
        <v>238</v>
      </c>
      <c r="H190" s="6">
        <v>2</v>
      </c>
      <c r="I190" s="6">
        <v>289</v>
      </c>
      <c r="J190" s="33">
        <v>13761</v>
      </c>
      <c r="K190" s="6">
        <v>10</v>
      </c>
      <c r="L190" s="6">
        <v>10</v>
      </c>
      <c r="M190" s="6">
        <v>1</v>
      </c>
      <c r="N190" s="6">
        <v>1</v>
      </c>
      <c r="O190" s="6">
        <v>0</v>
      </c>
      <c r="P190" s="6">
        <v>0</v>
      </c>
      <c r="Q190" s="6">
        <v>790</v>
      </c>
      <c r="R190" s="6">
        <v>1260</v>
      </c>
      <c r="S190">
        <v>9</v>
      </c>
      <c r="T190">
        <v>4</v>
      </c>
      <c r="U190">
        <v>3</v>
      </c>
      <c r="V190">
        <v>1</v>
      </c>
      <c r="W190">
        <v>0</v>
      </c>
      <c r="X190">
        <v>3</v>
      </c>
      <c r="Y190">
        <v>1</v>
      </c>
      <c r="Z190">
        <v>2</v>
      </c>
      <c r="AA190">
        <v>2</v>
      </c>
      <c r="AB190">
        <v>1</v>
      </c>
      <c r="AC190">
        <v>5</v>
      </c>
      <c r="AD190">
        <v>3</v>
      </c>
      <c r="AE190">
        <v>1</v>
      </c>
      <c r="AF190">
        <v>0</v>
      </c>
      <c r="AG190">
        <v>2</v>
      </c>
      <c r="AH190" s="17">
        <v>0</v>
      </c>
      <c r="AI190" s="17">
        <v>1</v>
      </c>
      <c r="AJ190" s="17">
        <v>0</v>
      </c>
      <c r="AK190" s="17">
        <v>0</v>
      </c>
      <c r="AL190" s="15">
        <v>0</v>
      </c>
      <c r="AM190" s="17">
        <v>0</v>
      </c>
      <c r="AN190" s="15">
        <v>0</v>
      </c>
      <c r="AO190" s="17">
        <v>0</v>
      </c>
      <c r="AP190" s="17">
        <v>0</v>
      </c>
      <c r="AQ190" s="17">
        <v>0</v>
      </c>
      <c r="AR190" s="15">
        <v>0</v>
      </c>
      <c r="AS190" s="17">
        <v>0</v>
      </c>
      <c r="AT190" s="17">
        <v>1</v>
      </c>
      <c r="AU190" s="17">
        <v>0</v>
      </c>
      <c r="AV190" s="17">
        <v>0</v>
      </c>
      <c r="AW190" s="17">
        <v>0</v>
      </c>
      <c r="AX190" s="17">
        <v>0</v>
      </c>
      <c r="AY190" s="17">
        <v>0</v>
      </c>
      <c r="AZ190" s="15">
        <v>0</v>
      </c>
      <c r="BA190" s="17">
        <v>0</v>
      </c>
      <c r="BB190" s="17">
        <v>0</v>
      </c>
      <c r="BC190" s="17">
        <v>0</v>
      </c>
      <c r="BD190" s="17">
        <v>0</v>
      </c>
      <c r="BE190" s="17">
        <v>0</v>
      </c>
      <c r="BF190" s="17">
        <v>0</v>
      </c>
      <c r="BG190" s="16">
        <v>0</v>
      </c>
      <c r="BH190" s="16">
        <v>0</v>
      </c>
      <c r="BI190" s="17">
        <v>1</v>
      </c>
      <c r="BJ190" s="16">
        <v>0</v>
      </c>
      <c r="BK190" s="17">
        <v>0</v>
      </c>
      <c r="BL190" s="17">
        <v>0</v>
      </c>
      <c r="BM190" s="16">
        <v>0</v>
      </c>
      <c r="BN190" s="17">
        <v>0</v>
      </c>
      <c r="BO190" s="17">
        <v>0</v>
      </c>
      <c r="BP190" s="17">
        <v>0</v>
      </c>
      <c r="BQ190" s="17">
        <v>0</v>
      </c>
      <c r="BR190" s="16">
        <v>0</v>
      </c>
      <c r="BS190" s="17">
        <v>1</v>
      </c>
      <c r="BT190" s="17">
        <v>0</v>
      </c>
      <c r="BU190" s="17">
        <v>0</v>
      </c>
      <c r="BV190" s="16">
        <v>0</v>
      </c>
      <c r="BW190" s="17">
        <v>0</v>
      </c>
      <c r="BX190" s="17">
        <v>0</v>
      </c>
      <c r="BY190" s="17">
        <v>0</v>
      </c>
      <c r="BZ190" s="17">
        <v>0</v>
      </c>
      <c r="CA190" s="17">
        <v>0</v>
      </c>
      <c r="CB190" s="17">
        <v>0</v>
      </c>
      <c r="CC190" s="17">
        <v>1</v>
      </c>
      <c r="CD190" s="17">
        <v>0</v>
      </c>
      <c r="CE190" s="17">
        <v>0</v>
      </c>
      <c r="CF190" s="17">
        <v>0</v>
      </c>
      <c r="CG190" s="17">
        <v>0</v>
      </c>
      <c r="CH190" s="16">
        <v>0</v>
      </c>
      <c r="CI190" s="17">
        <v>0</v>
      </c>
      <c r="CJ190" s="17">
        <v>0</v>
      </c>
      <c r="CK190" s="17">
        <v>1</v>
      </c>
      <c r="CL190" s="16">
        <v>0</v>
      </c>
      <c r="CM190" s="16">
        <v>0</v>
      </c>
      <c r="CN190" s="17">
        <v>0</v>
      </c>
      <c r="CO190" s="17">
        <v>0</v>
      </c>
      <c r="CP190" s="17">
        <v>1</v>
      </c>
      <c r="CQ190" s="17">
        <v>0</v>
      </c>
      <c r="CR190" s="17">
        <v>0</v>
      </c>
      <c r="CS190" s="17">
        <v>0</v>
      </c>
      <c r="CT190" s="17">
        <v>0</v>
      </c>
      <c r="CU190" s="17">
        <v>0</v>
      </c>
      <c r="CV190" s="17">
        <v>1</v>
      </c>
      <c r="CW190" s="17">
        <v>0</v>
      </c>
      <c r="CX190" s="17">
        <v>0</v>
      </c>
      <c r="CY190" s="17">
        <v>1</v>
      </c>
      <c r="CZ190" s="17">
        <v>0</v>
      </c>
      <c r="DA190" s="17">
        <v>0</v>
      </c>
      <c r="DB190" s="17">
        <v>0</v>
      </c>
      <c r="DC190" s="17">
        <v>0</v>
      </c>
    </row>
    <row r="191" spans="1:107" x14ac:dyDescent="0.25">
      <c r="A191" s="6" t="s">
        <v>286</v>
      </c>
      <c r="B191" s="6" t="s">
        <v>91</v>
      </c>
      <c r="C191" s="26">
        <v>25</v>
      </c>
      <c r="D191" s="6">
        <v>50</v>
      </c>
      <c r="E191" s="6" t="s">
        <v>237</v>
      </c>
      <c r="F191" s="6">
        <v>2011</v>
      </c>
      <c r="G191" s="31" t="s">
        <v>238</v>
      </c>
      <c r="H191" s="6">
        <v>3</v>
      </c>
      <c r="I191" s="6">
        <v>282</v>
      </c>
      <c r="J191" s="33">
        <v>13761</v>
      </c>
      <c r="K191" s="6">
        <v>1</v>
      </c>
      <c r="L191" s="6">
        <v>10</v>
      </c>
      <c r="M191" s="6">
        <v>0</v>
      </c>
      <c r="N191" s="6">
        <v>1</v>
      </c>
      <c r="O191" s="6">
        <v>0</v>
      </c>
      <c r="P191" s="6">
        <v>0</v>
      </c>
      <c r="Q191" s="6">
        <v>1840</v>
      </c>
      <c r="R191" s="6">
        <v>1180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s="17">
        <v>0</v>
      </c>
      <c r="AI191" s="17">
        <v>0</v>
      </c>
      <c r="AJ191" s="17">
        <v>0</v>
      </c>
      <c r="AK191" s="17">
        <v>0</v>
      </c>
      <c r="AL191" s="15">
        <v>0</v>
      </c>
      <c r="AM191" s="17">
        <v>0</v>
      </c>
      <c r="AN191" s="15">
        <v>0</v>
      </c>
      <c r="AO191" s="17">
        <v>0</v>
      </c>
      <c r="AP191" s="17">
        <v>0</v>
      </c>
      <c r="AQ191" s="17">
        <v>0</v>
      </c>
      <c r="AR191" s="15">
        <v>0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17">
        <v>0</v>
      </c>
      <c r="AY191" s="17">
        <v>0</v>
      </c>
      <c r="AZ191" s="15">
        <v>0</v>
      </c>
      <c r="BA191" s="17">
        <v>0</v>
      </c>
      <c r="BB191" s="17">
        <v>0</v>
      </c>
      <c r="BC191" s="17">
        <v>0</v>
      </c>
      <c r="BD191" s="17">
        <v>0</v>
      </c>
      <c r="BE191" s="17">
        <v>0</v>
      </c>
      <c r="BF191" s="17">
        <v>0</v>
      </c>
      <c r="BG191" s="16">
        <v>0</v>
      </c>
      <c r="BH191" s="16">
        <v>0</v>
      </c>
      <c r="BI191" s="17">
        <v>0</v>
      </c>
      <c r="BJ191" s="16">
        <v>0</v>
      </c>
      <c r="BK191" s="17">
        <v>0</v>
      </c>
      <c r="BL191" s="17">
        <v>0</v>
      </c>
      <c r="BM191" s="16">
        <v>0</v>
      </c>
      <c r="BN191" s="17">
        <v>0</v>
      </c>
      <c r="BO191" s="17">
        <v>0</v>
      </c>
      <c r="BP191" s="17">
        <v>0</v>
      </c>
      <c r="BQ191" s="17">
        <v>0</v>
      </c>
      <c r="BR191" s="16">
        <v>0</v>
      </c>
      <c r="BS191" s="17">
        <v>0</v>
      </c>
      <c r="BT191" s="17">
        <v>0</v>
      </c>
      <c r="BU191" s="17">
        <v>0</v>
      </c>
      <c r="BV191" s="16">
        <v>0</v>
      </c>
      <c r="BW191" s="17">
        <v>0</v>
      </c>
      <c r="BX191" s="17">
        <v>0</v>
      </c>
      <c r="BY191" s="17">
        <v>0</v>
      </c>
      <c r="BZ191" s="17">
        <v>0</v>
      </c>
      <c r="CA191" s="17">
        <v>0</v>
      </c>
      <c r="CB191" s="17">
        <v>0</v>
      </c>
      <c r="CC191" s="17">
        <v>0</v>
      </c>
      <c r="CD191" s="17">
        <v>0</v>
      </c>
      <c r="CE191" s="17">
        <v>0</v>
      </c>
      <c r="CF191" s="17">
        <v>0</v>
      </c>
      <c r="CG191" s="17">
        <v>0</v>
      </c>
      <c r="CH191" s="16">
        <v>0</v>
      </c>
      <c r="CI191" s="17">
        <v>0</v>
      </c>
      <c r="CJ191" s="17">
        <v>0</v>
      </c>
      <c r="CK191" s="17">
        <v>0</v>
      </c>
      <c r="CL191" s="16">
        <v>0</v>
      </c>
      <c r="CM191" s="16">
        <v>0</v>
      </c>
      <c r="CN191" s="17">
        <v>0</v>
      </c>
      <c r="CO191" s="17">
        <v>0</v>
      </c>
      <c r="CP191" s="17">
        <v>0</v>
      </c>
      <c r="CQ191" s="17">
        <v>0</v>
      </c>
      <c r="CR191" s="17">
        <v>0</v>
      </c>
      <c r="CS191" s="17">
        <v>0</v>
      </c>
      <c r="CT191" s="17">
        <v>0</v>
      </c>
      <c r="CU191" s="17">
        <v>0</v>
      </c>
      <c r="CV191" s="17">
        <v>0</v>
      </c>
      <c r="CW191" s="17">
        <v>0</v>
      </c>
      <c r="CX191" s="17">
        <v>0</v>
      </c>
      <c r="CY191" s="17">
        <v>0</v>
      </c>
      <c r="CZ191" s="17">
        <v>0</v>
      </c>
      <c r="DA191" s="17">
        <v>0</v>
      </c>
      <c r="DB191" s="17">
        <v>0</v>
      </c>
      <c r="DC191" s="17">
        <v>0</v>
      </c>
    </row>
    <row r="192" spans="1:107" x14ac:dyDescent="0.25">
      <c r="A192" s="6" t="s">
        <v>287</v>
      </c>
      <c r="B192" s="6" t="s">
        <v>96</v>
      </c>
      <c r="C192" s="18">
        <v>100</v>
      </c>
      <c r="D192" s="6">
        <v>110</v>
      </c>
      <c r="E192" s="6" t="s">
        <v>237</v>
      </c>
      <c r="F192" s="6">
        <v>2011</v>
      </c>
      <c r="G192" s="31" t="s">
        <v>238</v>
      </c>
      <c r="H192" s="6">
        <v>3</v>
      </c>
      <c r="I192" s="6">
        <v>276</v>
      </c>
      <c r="J192" s="33">
        <v>13761</v>
      </c>
      <c r="K192" s="6">
        <v>0</v>
      </c>
      <c r="L192" s="6">
        <v>10</v>
      </c>
      <c r="M192" s="6">
        <v>0</v>
      </c>
      <c r="N192" s="6">
        <v>1</v>
      </c>
      <c r="O192" s="6">
        <v>0</v>
      </c>
      <c r="P192" s="6">
        <v>0</v>
      </c>
      <c r="Q192" s="6">
        <v>1910</v>
      </c>
      <c r="R192" s="6">
        <v>1370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s="17">
        <v>0</v>
      </c>
      <c r="AI192" s="17">
        <v>0</v>
      </c>
      <c r="AJ192" s="17">
        <v>0</v>
      </c>
      <c r="AK192" s="17">
        <v>0</v>
      </c>
      <c r="AL192" s="15">
        <v>0</v>
      </c>
      <c r="AM192" s="17">
        <v>0</v>
      </c>
      <c r="AN192" s="15">
        <v>0</v>
      </c>
      <c r="AO192" s="17">
        <v>0</v>
      </c>
      <c r="AP192" s="17">
        <v>0</v>
      </c>
      <c r="AQ192" s="17">
        <v>0</v>
      </c>
      <c r="AR192" s="15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17">
        <v>0</v>
      </c>
      <c r="AY192" s="17">
        <v>0</v>
      </c>
      <c r="AZ192" s="15">
        <v>0</v>
      </c>
      <c r="BA192" s="17">
        <v>0</v>
      </c>
      <c r="BB192" s="17">
        <v>0</v>
      </c>
      <c r="BC192" s="17">
        <v>0</v>
      </c>
      <c r="BD192" s="17">
        <v>0</v>
      </c>
      <c r="BE192" s="17">
        <v>0</v>
      </c>
      <c r="BF192" s="17">
        <v>0</v>
      </c>
      <c r="BG192" s="16">
        <v>0</v>
      </c>
      <c r="BH192" s="16">
        <v>0</v>
      </c>
      <c r="BI192" s="17">
        <v>0</v>
      </c>
      <c r="BJ192" s="16">
        <v>0</v>
      </c>
      <c r="BK192" s="17">
        <v>0</v>
      </c>
      <c r="BL192" s="17">
        <v>0</v>
      </c>
      <c r="BM192" s="16">
        <v>0</v>
      </c>
      <c r="BN192" s="17">
        <v>0</v>
      </c>
      <c r="BO192" s="17">
        <v>0</v>
      </c>
      <c r="BP192" s="17">
        <v>0</v>
      </c>
      <c r="BQ192" s="17">
        <v>0</v>
      </c>
      <c r="BR192" s="16">
        <v>0</v>
      </c>
      <c r="BS192" s="17">
        <v>0</v>
      </c>
      <c r="BT192" s="17">
        <v>0</v>
      </c>
      <c r="BU192" s="17">
        <v>0</v>
      </c>
      <c r="BV192" s="16">
        <v>0</v>
      </c>
      <c r="BW192" s="17">
        <v>0</v>
      </c>
      <c r="BX192" s="17">
        <v>0</v>
      </c>
      <c r="BY192" s="17">
        <v>0</v>
      </c>
      <c r="BZ192" s="17">
        <v>0</v>
      </c>
      <c r="CA192" s="17">
        <v>0</v>
      </c>
      <c r="CB192" s="17">
        <v>0</v>
      </c>
      <c r="CC192" s="17">
        <v>0</v>
      </c>
      <c r="CD192" s="17">
        <v>0</v>
      </c>
      <c r="CE192" s="17">
        <v>0</v>
      </c>
      <c r="CF192" s="17">
        <v>0</v>
      </c>
      <c r="CG192" s="17">
        <v>0</v>
      </c>
      <c r="CH192" s="16">
        <v>0</v>
      </c>
      <c r="CI192" s="17">
        <v>0</v>
      </c>
      <c r="CJ192" s="17">
        <v>0</v>
      </c>
      <c r="CK192" s="17">
        <v>0</v>
      </c>
      <c r="CL192" s="16">
        <v>0</v>
      </c>
      <c r="CM192" s="16">
        <v>0</v>
      </c>
      <c r="CN192" s="17">
        <v>0</v>
      </c>
      <c r="CO192" s="17">
        <v>0</v>
      </c>
      <c r="CP192" s="17">
        <v>0</v>
      </c>
      <c r="CQ192" s="17">
        <v>0</v>
      </c>
      <c r="CR192" s="17">
        <v>0</v>
      </c>
      <c r="CS192" s="17">
        <v>0</v>
      </c>
      <c r="CT192" s="17">
        <v>0</v>
      </c>
      <c r="CU192" s="17">
        <v>0</v>
      </c>
      <c r="CV192" s="17">
        <v>0</v>
      </c>
      <c r="CW192" s="17">
        <v>0</v>
      </c>
      <c r="CX192" s="17">
        <v>0</v>
      </c>
      <c r="CY192" s="17">
        <v>0</v>
      </c>
      <c r="CZ192" s="17">
        <v>0</v>
      </c>
      <c r="DA192" s="17">
        <v>0</v>
      </c>
      <c r="DB192" s="17">
        <v>0</v>
      </c>
      <c r="DC192" s="17">
        <v>0</v>
      </c>
    </row>
    <row r="193" spans="1:107" x14ac:dyDescent="0.25">
      <c r="A193" s="6" t="s">
        <v>288</v>
      </c>
      <c r="B193" s="6" t="s">
        <v>94</v>
      </c>
      <c r="C193" s="18">
        <v>500</v>
      </c>
      <c r="D193" s="6">
        <v>500</v>
      </c>
      <c r="E193" s="6" t="s">
        <v>237</v>
      </c>
      <c r="F193" s="6">
        <v>2011</v>
      </c>
      <c r="G193" s="31" t="s">
        <v>238</v>
      </c>
      <c r="H193" s="6">
        <v>2</v>
      </c>
      <c r="I193" s="6">
        <v>272</v>
      </c>
      <c r="J193" s="33">
        <v>13761</v>
      </c>
      <c r="K193" s="6">
        <v>5</v>
      </c>
      <c r="L193" s="6">
        <v>10</v>
      </c>
      <c r="M193" s="6">
        <v>1</v>
      </c>
      <c r="N193" s="6">
        <v>0</v>
      </c>
      <c r="O193" s="6">
        <v>0</v>
      </c>
      <c r="P193" s="6">
        <v>0</v>
      </c>
      <c r="Q193" s="6">
        <v>2163</v>
      </c>
      <c r="R193" s="6">
        <v>1164</v>
      </c>
      <c r="S193">
        <v>5</v>
      </c>
      <c r="T193">
        <v>3</v>
      </c>
      <c r="U193">
        <v>2</v>
      </c>
      <c r="V193">
        <v>0</v>
      </c>
      <c r="W193">
        <v>0</v>
      </c>
      <c r="X193">
        <v>2</v>
      </c>
      <c r="Y193">
        <v>1</v>
      </c>
      <c r="Z193">
        <v>2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0</v>
      </c>
      <c r="AG193">
        <v>0</v>
      </c>
      <c r="AH193" s="17">
        <v>0</v>
      </c>
      <c r="AI193" s="17">
        <v>0</v>
      </c>
      <c r="AJ193" s="17">
        <v>0</v>
      </c>
      <c r="AK193" s="17">
        <v>0</v>
      </c>
      <c r="AL193" s="15">
        <v>0</v>
      </c>
      <c r="AM193" s="17">
        <v>0</v>
      </c>
      <c r="AN193" s="15">
        <v>0</v>
      </c>
      <c r="AO193" s="17">
        <v>0</v>
      </c>
      <c r="AP193" s="17">
        <v>0</v>
      </c>
      <c r="AQ193" s="17">
        <v>0</v>
      </c>
      <c r="AR193" s="15">
        <v>0</v>
      </c>
      <c r="AS193" s="17">
        <v>0</v>
      </c>
      <c r="AT193" s="17">
        <v>0</v>
      </c>
      <c r="AU193" s="17">
        <v>1</v>
      </c>
      <c r="AV193" s="17">
        <v>0</v>
      </c>
      <c r="AW193" s="17">
        <v>0</v>
      </c>
      <c r="AX193" s="17">
        <v>0</v>
      </c>
      <c r="AY193" s="17">
        <v>0</v>
      </c>
      <c r="AZ193" s="15">
        <v>0</v>
      </c>
      <c r="BA193" s="17">
        <v>0</v>
      </c>
      <c r="BB193" s="17">
        <v>0</v>
      </c>
      <c r="BC193" s="17">
        <v>0</v>
      </c>
      <c r="BD193" s="17">
        <v>0</v>
      </c>
      <c r="BE193" s="17">
        <v>0</v>
      </c>
      <c r="BF193" s="17">
        <v>0</v>
      </c>
      <c r="BG193" s="16">
        <v>0</v>
      </c>
      <c r="BH193" s="16">
        <v>0</v>
      </c>
      <c r="BI193" s="17">
        <v>0</v>
      </c>
      <c r="BJ193" s="16">
        <v>0</v>
      </c>
      <c r="BK193" s="17">
        <v>0</v>
      </c>
      <c r="BL193" s="17">
        <v>0</v>
      </c>
      <c r="BM193" s="16">
        <v>0</v>
      </c>
      <c r="BN193" s="17">
        <v>0</v>
      </c>
      <c r="BO193" s="17">
        <v>0</v>
      </c>
      <c r="BP193" s="17">
        <v>1</v>
      </c>
      <c r="BQ193" s="17">
        <v>0</v>
      </c>
      <c r="BR193" s="16">
        <v>0</v>
      </c>
      <c r="BS193" s="17">
        <v>1</v>
      </c>
      <c r="BT193" s="17">
        <v>0</v>
      </c>
      <c r="BU193" s="17">
        <v>0</v>
      </c>
      <c r="BV193" s="16">
        <v>0</v>
      </c>
      <c r="BW193" s="17">
        <v>0</v>
      </c>
      <c r="BX193" s="17">
        <v>0</v>
      </c>
      <c r="BY193" s="17">
        <v>0</v>
      </c>
      <c r="BZ193" s="17">
        <v>0</v>
      </c>
      <c r="CA193" s="17">
        <v>0</v>
      </c>
      <c r="CB193" s="17">
        <v>0</v>
      </c>
      <c r="CC193" s="17">
        <v>1</v>
      </c>
      <c r="CD193" s="17">
        <v>0</v>
      </c>
      <c r="CE193" s="17">
        <v>0</v>
      </c>
      <c r="CF193" s="17">
        <v>0</v>
      </c>
      <c r="CG193" s="17">
        <v>0</v>
      </c>
      <c r="CH193" s="16">
        <v>0</v>
      </c>
      <c r="CI193" s="17">
        <v>0</v>
      </c>
      <c r="CJ193" s="17">
        <v>0</v>
      </c>
      <c r="CK193" s="17">
        <v>1</v>
      </c>
      <c r="CL193" s="16">
        <v>0</v>
      </c>
      <c r="CM193" s="16">
        <v>0</v>
      </c>
      <c r="CN193" s="17">
        <v>0</v>
      </c>
      <c r="CO193" s="17">
        <v>0</v>
      </c>
      <c r="CP193" s="17">
        <v>0</v>
      </c>
      <c r="CQ193" s="17">
        <v>0</v>
      </c>
      <c r="CR193" s="17">
        <v>0</v>
      </c>
      <c r="CS193" s="17">
        <v>0</v>
      </c>
      <c r="CT193" s="17">
        <v>0</v>
      </c>
      <c r="CU193" s="17">
        <v>0</v>
      </c>
      <c r="CV193" s="17">
        <v>0</v>
      </c>
      <c r="CW193" s="17">
        <v>0</v>
      </c>
      <c r="CX193" s="17">
        <v>0</v>
      </c>
      <c r="CY193" s="17">
        <v>0</v>
      </c>
      <c r="CZ193" s="17">
        <v>0</v>
      </c>
      <c r="DA193" s="17">
        <v>0</v>
      </c>
      <c r="DB193" s="17">
        <v>0</v>
      </c>
      <c r="DC193" s="17">
        <v>0</v>
      </c>
    </row>
    <row r="194" spans="1:107" x14ac:dyDescent="0.25">
      <c r="A194" s="6" t="s">
        <v>289</v>
      </c>
      <c r="B194" s="6" t="s">
        <v>99</v>
      </c>
      <c r="C194" s="18">
        <v>1000</v>
      </c>
      <c r="D194" s="6">
        <v>920</v>
      </c>
      <c r="E194" s="6" t="s">
        <v>237</v>
      </c>
      <c r="F194" s="6">
        <v>2011</v>
      </c>
      <c r="G194" s="31" t="s">
        <v>238</v>
      </c>
      <c r="H194" s="6">
        <v>2</v>
      </c>
      <c r="I194" s="6">
        <v>272</v>
      </c>
      <c r="J194" s="33">
        <v>13761</v>
      </c>
      <c r="K194" s="6">
        <v>5</v>
      </c>
      <c r="L194" s="6">
        <v>15</v>
      </c>
      <c r="M194" s="6">
        <v>1</v>
      </c>
      <c r="N194" s="6">
        <v>0</v>
      </c>
      <c r="O194" s="6">
        <v>0</v>
      </c>
      <c r="P194" s="6">
        <v>0</v>
      </c>
      <c r="Q194" s="6">
        <v>2150</v>
      </c>
      <c r="R194" s="6">
        <v>890</v>
      </c>
      <c r="S194">
        <v>7</v>
      </c>
      <c r="T194">
        <v>1</v>
      </c>
      <c r="U194">
        <v>5</v>
      </c>
      <c r="V194">
        <v>1</v>
      </c>
      <c r="W194">
        <v>0</v>
      </c>
      <c r="X194">
        <v>0</v>
      </c>
      <c r="Y194">
        <v>1</v>
      </c>
      <c r="Z194">
        <v>3</v>
      </c>
      <c r="AA194">
        <v>3</v>
      </c>
      <c r="AB194">
        <v>0</v>
      </c>
      <c r="AC194">
        <v>2</v>
      </c>
      <c r="AD194">
        <v>2</v>
      </c>
      <c r="AE194">
        <v>2</v>
      </c>
      <c r="AF194">
        <v>1</v>
      </c>
      <c r="AG194">
        <v>0</v>
      </c>
      <c r="AH194" s="17">
        <v>0</v>
      </c>
      <c r="AI194" s="17">
        <v>0</v>
      </c>
      <c r="AJ194" s="17">
        <v>0</v>
      </c>
      <c r="AK194" s="17">
        <v>0</v>
      </c>
      <c r="AL194" s="15">
        <v>0</v>
      </c>
      <c r="AM194" s="17">
        <v>0</v>
      </c>
      <c r="AN194" s="15">
        <v>0</v>
      </c>
      <c r="AO194" s="17">
        <v>0</v>
      </c>
      <c r="AP194" s="17">
        <v>0</v>
      </c>
      <c r="AQ194" s="17">
        <v>0</v>
      </c>
      <c r="AR194" s="15">
        <v>0</v>
      </c>
      <c r="AS194" s="17">
        <v>0</v>
      </c>
      <c r="AT194" s="17">
        <v>0</v>
      </c>
      <c r="AU194" s="17">
        <v>1</v>
      </c>
      <c r="AV194" s="17">
        <v>0</v>
      </c>
      <c r="AW194" s="17">
        <v>0</v>
      </c>
      <c r="AX194" s="17">
        <v>0</v>
      </c>
      <c r="AY194" s="17">
        <v>0</v>
      </c>
      <c r="AZ194" s="15">
        <v>0</v>
      </c>
      <c r="BA194" s="17">
        <v>0</v>
      </c>
      <c r="BB194" s="17">
        <v>0</v>
      </c>
      <c r="BC194" s="17">
        <v>0</v>
      </c>
      <c r="BD194" s="17">
        <v>0</v>
      </c>
      <c r="BE194" s="17">
        <v>0</v>
      </c>
      <c r="BF194" s="17">
        <v>1</v>
      </c>
      <c r="BG194" s="16">
        <v>0</v>
      </c>
      <c r="BH194" s="16">
        <v>0</v>
      </c>
      <c r="BI194" s="17">
        <v>0</v>
      </c>
      <c r="BJ194" s="16">
        <v>0</v>
      </c>
      <c r="BK194" s="17">
        <v>0</v>
      </c>
      <c r="BL194" s="17">
        <v>0</v>
      </c>
      <c r="BM194" s="16">
        <v>0</v>
      </c>
      <c r="BN194" s="17">
        <v>0</v>
      </c>
      <c r="BO194" s="17">
        <v>0</v>
      </c>
      <c r="BP194" s="17">
        <v>0</v>
      </c>
      <c r="BQ194" s="17">
        <v>0</v>
      </c>
      <c r="BR194" s="16">
        <v>0</v>
      </c>
      <c r="BS194" s="17">
        <v>1</v>
      </c>
      <c r="BT194" s="17">
        <v>0</v>
      </c>
      <c r="BU194" s="17">
        <v>1</v>
      </c>
      <c r="BV194" s="16">
        <v>0</v>
      </c>
      <c r="BW194" s="17">
        <v>0</v>
      </c>
      <c r="BX194" s="17">
        <v>0</v>
      </c>
      <c r="BY194" s="17">
        <v>0</v>
      </c>
      <c r="BZ194" s="17">
        <v>0</v>
      </c>
      <c r="CA194" s="17">
        <v>1</v>
      </c>
      <c r="CB194" s="17">
        <v>0</v>
      </c>
      <c r="CC194" s="17">
        <v>0</v>
      </c>
      <c r="CD194" s="17">
        <v>0</v>
      </c>
      <c r="CE194" s="17">
        <v>0</v>
      </c>
      <c r="CF194" s="17">
        <v>0</v>
      </c>
      <c r="CG194" s="17">
        <v>0</v>
      </c>
      <c r="CH194" s="16">
        <v>0</v>
      </c>
      <c r="CI194" s="17">
        <v>0</v>
      </c>
      <c r="CJ194" s="17">
        <v>0</v>
      </c>
      <c r="CK194" s="17">
        <v>0</v>
      </c>
      <c r="CL194" s="16">
        <v>0</v>
      </c>
      <c r="CM194" s="16">
        <v>0</v>
      </c>
      <c r="CN194" s="17">
        <v>0</v>
      </c>
      <c r="CO194" s="17">
        <v>0</v>
      </c>
      <c r="CP194" s="17">
        <v>1</v>
      </c>
      <c r="CQ194" s="17">
        <v>0</v>
      </c>
      <c r="CR194" s="17">
        <v>0</v>
      </c>
      <c r="CS194" s="17">
        <v>0</v>
      </c>
      <c r="CT194" s="17">
        <v>0</v>
      </c>
      <c r="CU194" s="17">
        <v>0</v>
      </c>
      <c r="CV194" s="17">
        <v>0</v>
      </c>
      <c r="CW194" s="17">
        <v>0</v>
      </c>
      <c r="CX194" s="17">
        <v>0</v>
      </c>
      <c r="CY194" s="17">
        <v>1</v>
      </c>
      <c r="CZ194" s="17">
        <v>0</v>
      </c>
      <c r="DA194" s="17">
        <v>0</v>
      </c>
      <c r="DB194" s="17">
        <v>0</v>
      </c>
      <c r="DC194" s="17">
        <v>0</v>
      </c>
    </row>
    <row r="195" spans="1:107" x14ac:dyDescent="0.25">
      <c r="A195" s="6" t="s">
        <v>290</v>
      </c>
      <c r="B195" s="6" t="s">
        <v>91</v>
      </c>
      <c r="C195" s="26">
        <v>25</v>
      </c>
      <c r="D195" s="6">
        <v>50</v>
      </c>
      <c r="E195" s="6" t="s">
        <v>237</v>
      </c>
      <c r="F195" s="6">
        <v>2011</v>
      </c>
      <c r="G195" s="31" t="s">
        <v>238</v>
      </c>
      <c r="H195" s="6">
        <v>3</v>
      </c>
      <c r="I195" s="6">
        <v>299</v>
      </c>
      <c r="J195" s="33">
        <v>13761</v>
      </c>
      <c r="K195" s="6">
        <v>30</v>
      </c>
      <c r="L195" s="6">
        <v>25</v>
      </c>
      <c r="M195" s="6">
        <v>0</v>
      </c>
      <c r="N195" s="6">
        <v>1</v>
      </c>
      <c r="O195" s="6">
        <v>0</v>
      </c>
      <c r="P195" s="6">
        <v>1</v>
      </c>
      <c r="Q195" s="6">
        <v>554</v>
      </c>
      <c r="R195" s="6">
        <v>540</v>
      </c>
      <c r="S195">
        <v>4</v>
      </c>
      <c r="T195">
        <v>2</v>
      </c>
      <c r="U195">
        <v>2</v>
      </c>
      <c r="V195">
        <v>0</v>
      </c>
      <c r="W195">
        <v>0</v>
      </c>
      <c r="X195">
        <v>3</v>
      </c>
      <c r="Y195">
        <v>0</v>
      </c>
      <c r="Z195">
        <v>1</v>
      </c>
      <c r="AA195">
        <v>0</v>
      </c>
      <c r="AB195">
        <v>0</v>
      </c>
      <c r="AC195">
        <v>2</v>
      </c>
      <c r="AD195">
        <v>2</v>
      </c>
      <c r="AE195">
        <v>0</v>
      </c>
      <c r="AF195">
        <v>0</v>
      </c>
      <c r="AG195">
        <v>0</v>
      </c>
      <c r="AH195" s="17">
        <v>0</v>
      </c>
      <c r="AI195" s="17">
        <v>0</v>
      </c>
      <c r="AJ195" s="17">
        <v>0</v>
      </c>
      <c r="AK195" s="17">
        <v>1</v>
      </c>
      <c r="AL195" s="15">
        <v>0</v>
      </c>
      <c r="AM195" s="17">
        <v>0</v>
      </c>
      <c r="AN195" s="15">
        <v>0</v>
      </c>
      <c r="AO195" s="17">
        <v>0</v>
      </c>
      <c r="AP195" s="17">
        <v>0</v>
      </c>
      <c r="AQ195" s="17">
        <v>0</v>
      </c>
      <c r="AR195" s="15">
        <v>0</v>
      </c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17">
        <v>0</v>
      </c>
      <c r="AY195" s="17">
        <v>0</v>
      </c>
      <c r="AZ195" s="15">
        <v>0</v>
      </c>
      <c r="BA195" s="17">
        <v>0</v>
      </c>
      <c r="BB195" s="17">
        <v>0</v>
      </c>
      <c r="BC195" s="17">
        <v>0</v>
      </c>
      <c r="BD195" s="17">
        <v>0</v>
      </c>
      <c r="BE195" s="17">
        <v>0</v>
      </c>
      <c r="BF195" s="17">
        <v>0</v>
      </c>
      <c r="BG195" s="16">
        <v>0</v>
      </c>
      <c r="BH195" s="16">
        <v>0</v>
      </c>
      <c r="BI195" s="17">
        <v>0</v>
      </c>
      <c r="BJ195" s="16">
        <v>0</v>
      </c>
      <c r="BK195" s="17">
        <v>0</v>
      </c>
      <c r="BL195" s="17">
        <v>0</v>
      </c>
      <c r="BM195" s="16">
        <v>0</v>
      </c>
      <c r="BN195" s="17">
        <v>0</v>
      </c>
      <c r="BO195" s="17">
        <v>0</v>
      </c>
      <c r="BP195" s="17">
        <v>0</v>
      </c>
      <c r="BQ195" s="17">
        <v>0</v>
      </c>
      <c r="BR195" s="16">
        <v>0</v>
      </c>
      <c r="BS195" s="17">
        <v>1</v>
      </c>
      <c r="BT195" s="17">
        <v>0</v>
      </c>
      <c r="BU195" s="17">
        <v>0</v>
      </c>
      <c r="BV195" s="16">
        <v>0</v>
      </c>
      <c r="BW195" s="17">
        <v>0</v>
      </c>
      <c r="BX195" s="17">
        <v>0</v>
      </c>
      <c r="BY195" s="17">
        <v>0</v>
      </c>
      <c r="BZ195" s="17">
        <v>0</v>
      </c>
      <c r="CA195" s="17">
        <v>0</v>
      </c>
      <c r="CB195" s="17">
        <v>0</v>
      </c>
      <c r="CC195" s="17">
        <v>1</v>
      </c>
      <c r="CD195" s="17">
        <v>0</v>
      </c>
      <c r="CE195" s="17">
        <v>0</v>
      </c>
      <c r="CF195" s="17">
        <v>0</v>
      </c>
      <c r="CG195" s="17">
        <v>0</v>
      </c>
      <c r="CH195" s="16">
        <v>0</v>
      </c>
      <c r="CI195" s="17">
        <v>0</v>
      </c>
      <c r="CJ195" s="17">
        <v>0</v>
      </c>
      <c r="CK195" s="17">
        <v>1</v>
      </c>
      <c r="CL195" s="16">
        <v>0</v>
      </c>
      <c r="CM195" s="16">
        <v>0</v>
      </c>
      <c r="CN195" s="17">
        <v>0</v>
      </c>
      <c r="CO195" s="17">
        <v>0</v>
      </c>
      <c r="CP195" s="17">
        <v>0</v>
      </c>
      <c r="CQ195" s="17">
        <v>0</v>
      </c>
      <c r="CR195" s="17">
        <v>0</v>
      </c>
      <c r="CS195" s="17">
        <v>0</v>
      </c>
      <c r="CT195" s="17">
        <v>0</v>
      </c>
      <c r="CU195" s="17">
        <v>0</v>
      </c>
      <c r="CV195" s="17">
        <v>0</v>
      </c>
      <c r="CW195" s="17">
        <v>0</v>
      </c>
      <c r="CX195" s="17">
        <v>0</v>
      </c>
      <c r="CY195" s="17">
        <v>0</v>
      </c>
      <c r="CZ195" s="17">
        <v>0</v>
      </c>
      <c r="DA195" s="17">
        <v>0</v>
      </c>
      <c r="DB195" s="17">
        <v>0</v>
      </c>
      <c r="DC195" s="17">
        <v>0</v>
      </c>
    </row>
    <row r="196" spans="1:107" x14ac:dyDescent="0.25">
      <c r="A196" s="6" t="s">
        <v>291</v>
      </c>
      <c r="B196" s="6" t="s">
        <v>96</v>
      </c>
      <c r="C196" s="18">
        <v>100</v>
      </c>
      <c r="D196" s="6">
        <v>110</v>
      </c>
      <c r="E196" s="6" t="s">
        <v>237</v>
      </c>
      <c r="F196" s="6">
        <v>2011</v>
      </c>
      <c r="G196" s="31" t="s">
        <v>238</v>
      </c>
      <c r="H196" s="6">
        <v>3</v>
      </c>
      <c r="I196" s="6">
        <v>302</v>
      </c>
      <c r="J196" s="33">
        <v>13761</v>
      </c>
      <c r="K196" s="6">
        <v>45</v>
      </c>
      <c r="L196" s="6">
        <v>25</v>
      </c>
      <c r="M196" s="6">
        <v>0</v>
      </c>
      <c r="N196" s="6">
        <v>1</v>
      </c>
      <c r="O196" s="6">
        <v>0</v>
      </c>
      <c r="P196" s="6">
        <v>1</v>
      </c>
      <c r="Q196" s="6">
        <v>470</v>
      </c>
      <c r="R196" s="6">
        <v>450</v>
      </c>
      <c r="S196">
        <v>8</v>
      </c>
      <c r="T196">
        <v>2</v>
      </c>
      <c r="U196">
        <v>6</v>
      </c>
      <c r="V196">
        <v>0</v>
      </c>
      <c r="W196">
        <v>0</v>
      </c>
      <c r="X196">
        <v>3</v>
      </c>
      <c r="Y196">
        <v>2</v>
      </c>
      <c r="Z196">
        <v>1</v>
      </c>
      <c r="AA196">
        <v>2</v>
      </c>
      <c r="AB196">
        <v>0</v>
      </c>
      <c r="AC196">
        <v>7</v>
      </c>
      <c r="AD196">
        <v>1</v>
      </c>
      <c r="AE196">
        <v>0</v>
      </c>
      <c r="AF196">
        <v>0</v>
      </c>
      <c r="AG196">
        <v>1</v>
      </c>
      <c r="AH196" s="17">
        <v>0</v>
      </c>
      <c r="AI196" s="17">
        <v>1</v>
      </c>
      <c r="AJ196" s="17">
        <v>0</v>
      </c>
      <c r="AK196" s="17">
        <v>1</v>
      </c>
      <c r="AL196" s="15">
        <v>0</v>
      </c>
      <c r="AM196" s="17">
        <v>0</v>
      </c>
      <c r="AN196" s="15">
        <v>0</v>
      </c>
      <c r="AO196" s="17">
        <v>0</v>
      </c>
      <c r="AP196" s="17">
        <v>0</v>
      </c>
      <c r="AQ196" s="17">
        <v>0</v>
      </c>
      <c r="AR196" s="15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5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6">
        <v>0</v>
      </c>
      <c r="BH196" s="16">
        <v>0</v>
      </c>
      <c r="BI196" s="17">
        <v>0</v>
      </c>
      <c r="BJ196" s="16">
        <v>0</v>
      </c>
      <c r="BK196" s="17">
        <v>1</v>
      </c>
      <c r="BL196" s="17">
        <v>0</v>
      </c>
      <c r="BM196" s="16">
        <v>0</v>
      </c>
      <c r="BN196" s="17">
        <v>0</v>
      </c>
      <c r="BO196" s="17">
        <v>1</v>
      </c>
      <c r="BP196" s="17">
        <v>1</v>
      </c>
      <c r="BQ196" s="17">
        <v>0</v>
      </c>
      <c r="BR196" s="16">
        <v>0</v>
      </c>
      <c r="BS196" s="17">
        <v>1</v>
      </c>
      <c r="BT196" s="17">
        <v>0</v>
      </c>
      <c r="BU196" s="17">
        <v>0</v>
      </c>
      <c r="BV196" s="16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6">
        <v>0</v>
      </c>
      <c r="CI196" s="17">
        <v>0</v>
      </c>
      <c r="CJ196" s="17">
        <v>0</v>
      </c>
      <c r="CK196" s="17">
        <v>0</v>
      </c>
      <c r="CL196" s="16">
        <v>0</v>
      </c>
      <c r="CM196" s="16">
        <v>0</v>
      </c>
      <c r="CN196" s="17">
        <v>1</v>
      </c>
      <c r="CO196" s="17">
        <v>0</v>
      </c>
      <c r="CP196" s="17">
        <v>1</v>
      </c>
      <c r="CQ196" s="17">
        <v>0</v>
      </c>
      <c r="CR196" s="17">
        <v>0</v>
      </c>
      <c r="CS196" s="17">
        <v>0</v>
      </c>
      <c r="CT196" s="17">
        <v>0</v>
      </c>
      <c r="CU196" s="17">
        <v>0</v>
      </c>
      <c r="CV196" s="17">
        <v>0</v>
      </c>
      <c r="CW196" s="17">
        <v>0</v>
      </c>
      <c r="CX196" s="17">
        <v>0</v>
      </c>
      <c r="CY196" s="17">
        <v>0</v>
      </c>
      <c r="CZ196" s="17">
        <v>0</v>
      </c>
      <c r="DA196" s="17">
        <v>0</v>
      </c>
      <c r="DB196" s="17">
        <v>0</v>
      </c>
      <c r="DC196" s="17">
        <v>0</v>
      </c>
    </row>
    <row r="197" spans="1:107" x14ac:dyDescent="0.25">
      <c r="A197" s="6" t="s">
        <v>292</v>
      </c>
      <c r="B197" s="6" t="s">
        <v>94</v>
      </c>
      <c r="C197" s="18">
        <v>500</v>
      </c>
      <c r="D197" s="6">
        <v>500</v>
      </c>
      <c r="E197" s="6" t="s">
        <v>237</v>
      </c>
      <c r="F197" s="6">
        <v>2011</v>
      </c>
      <c r="G197" s="31" t="s">
        <v>238</v>
      </c>
      <c r="H197" s="6">
        <v>2</v>
      </c>
      <c r="I197" s="6">
        <v>315</v>
      </c>
      <c r="J197" s="33">
        <v>13761</v>
      </c>
      <c r="K197" s="6">
        <v>20</v>
      </c>
      <c r="L197" s="6">
        <v>30</v>
      </c>
      <c r="M197" s="6">
        <v>1</v>
      </c>
      <c r="N197" s="6">
        <v>1</v>
      </c>
      <c r="O197" s="6">
        <v>0</v>
      </c>
      <c r="P197" s="6">
        <v>0</v>
      </c>
      <c r="Q197" s="6">
        <v>960</v>
      </c>
      <c r="R197" s="6">
        <v>490</v>
      </c>
      <c r="S197">
        <v>8</v>
      </c>
      <c r="T197">
        <v>5</v>
      </c>
      <c r="U197">
        <v>3</v>
      </c>
      <c r="V197">
        <v>0</v>
      </c>
      <c r="W197">
        <v>0</v>
      </c>
      <c r="X197">
        <v>5</v>
      </c>
      <c r="Y197">
        <v>1</v>
      </c>
      <c r="Z197">
        <v>2</v>
      </c>
      <c r="AA197">
        <v>0</v>
      </c>
      <c r="AB197">
        <v>0</v>
      </c>
      <c r="AC197">
        <v>5</v>
      </c>
      <c r="AD197">
        <v>1</v>
      </c>
      <c r="AE197">
        <v>1</v>
      </c>
      <c r="AF197">
        <v>1</v>
      </c>
      <c r="AG197">
        <v>1</v>
      </c>
      <c r="AH197" s="17">
        <v>0</v>
      </c>
      <c r="AI197" s="17">
        <v>1</v>
      </c>
      <c r="AJ197" s="17">
        <v>0</v>
      </c>
      <c r="AK197" s="17">
        <v>1</v>
      </c>
      <c r="AL197" s="15">
        <v>0</v>
      </c>
      <c r="AM197" s="17">
        <v>0</v>
      </c>
      <c r="AN197" s="15">
        <v>0</v>
      </c>
      <c r="AO197" s="17">
        <v>0</v>
      </c>
      <c r="AP197" s="17">
        <v>0</v>
      </c>
      <c r="AQ197" s="17">
        <v>0</v>
      </c>
      <c r="AR197" s="15">
        <v>0</v>
      </c>
      <c r="AS197" s="17">
        <v>0</v>
      </c>
      <c r="AT197" s="17">
        <v>0</v>
      </c>
      <c r="AU197" s="17">
        <v>1</v>
      </c>
      <c r="AV197" s="17">
        <v>0</v>
      </c>
      <c r="AW197" s="17">
        <v>0</v>
      </c>
      <c r="AX197" s="17">
        <v>0</v>
      </c>
      <c r="AY197" s="17">
        <v>0</v>
      </c>
      <c r="AZ197" s="15">
        <v>0</v>
      </c>
      <c r="BA197" s="17">
        <v>0</v>
      </c>
      <c r="BB197" s="17">
        <v>0</v>
      </c>
      <c r="BC197" s="17">
        <v>0</v>
      </c>
      <c r="BD197" s="17">
        <v>0</v>
      </c>
      <c r="BE197" s="17">
        <v>0</v>
      </c>
      <c r="BF197" s="17">
        <v>0</v>
      </c>
      <c r="BG197" s="16">
        <v>0</v>
      </c>
      <c r="BH197" s="16">
        <v>0</v>
      </c>
      <c r="BI197" s="17">
        <v>0</v>
      </c>
      <c r="BJ197" s="16">
        <v>0</v>
      </c>
      <c r="BK197" s="17">
        <v>1</v>
      </c>
      <c r="BL197" s="17">
        <v>0</v>
      </c>
      <c r="BM197" s="16">
        <v>0</v>
      </c>
      <c r="BN197" s="17">
        <v>0</v>
      </c>
      <c r="BO197" s="17">
        <v>0</v>
      </c>
      <c r="BP197" s="17">
        <v>1</v>
      </c>
      <c r="BQ197" s="17">
        <v>0</v>
      </c>
      <c r="BR197" s="16">
        <v>0</v>
      </c>
      <c r="BS197" s="17">
        <v>0</v>
      </c>
      <c r="BT197" s="17">
        <v>0</v>
      </c>
      <c r="BU197" s="17">
        <v>1</v>
      </c>
      <c r="BV197" s="16">
        <v>0</v>
      </c>
      <c r="BW197" s="17">
        <v>0</v>
      </c>
      <c r="BX197" s="17">
        <v>0</v>
      </c>
      <c r="BY197" s="17">
        <v>0</v>
      </c>
      <c r="BZ197" s="17">
        <v>0</v>
      </c>
      <c r="CA197" s="17">
        <v>0</v>
      </c>
      <c r="CB197" s="17">
        <v>0</v>
      </c>
      <c r="CC197" s="17">
        <v>1</v>
      </c>
      <c r="CD197" s="17">
        <v>0</v>
      </c>
      <c r="CE197" s="17">
        <v>0</v>
      </c>
      <c r="CF197" s="17">
        <v>0</v>
      </c>
      <c r="CG197" s="17">
        <v>0</v>
      </c>
      <c r="CH197" s="16">
        <v>0</v>
      </c>
      <c r="CI197" s="17">
        <v>0</v>
      </c>
      <c r="CJ197" s="17">
        <v>0</v>
      </c>
      <c r="CK197" s="17">
        <v>1</v>
      </c>
      <c r="CL197" s="16">
        <v>0</v>
      </c>
      <c r="CM197" s="16">
        <v>0</v>
      </c>
      <c r="CN197" s="17">
        <v>0</v>
      </c>
      <c r="CO197" s="17">
        <v>0</v>
      </c>
      <c r="CP197" s="17">
        <v>0</v>
      </c>
      <c r="CQ197" s="17">
        <v>0</v>
      </c>
      <c r="CR197" s="17">
        <v>0</v>
      </c>
      <c r="CS197" s="17">
        <v>0</v>
      </c>
      <c r="CT197" s="17">
        <v>0</v>
      </c>
      <c r="CU197" s="17">
        <v>0</v>
      </c>
      <c r="CV197" s="17">
        <v>0</v>
      </c>
      <c r="CW197" s="17">
        <v>0</v>
      </c>
      <c r="CX197" s="17">
        <v>0</v>
      </c>
      <c r="CY197" s="17">
        <v>0</v>
      </c>
      <c r="CZ197" s="17">
        <v>0</v>
      </c>
      <c r="DA197" s="17">
        <v>0</v>
      </c>
      <c r="DB197" s="17">
        <v>0</v>
      </c>
      <c r="DC197" s="17">
        <v>0</v>
      </c>
    </row>
    <row r="198" spans="1:107" x14ac:dyDescent="0.25">
      <c r="A198" s="6" t="s">
        <v>293</v>
      </c>
      <c r="B198" s="6" t="s">
        <v>99</v>
      </c>
      <c r="C198" s="18">
        <v>1000</v>
      </c>
      <c r="D198" s="6">
        <v>970</v>
      </c>
      <c r="E198" s="6" t="s">
        <v>237</v>
      </c>
      <c r="F198" s="6">
        <v>2011</v>
      </c>
      <c r="G198" s="31" t="s">
        <v>238</v>
      </c>
      <c r="H198" s="6">
        <v>1</v>
      </c>
      <c r="I198" s="6">
        <v>332</v>
      </c>
      <c r="J198" s="33">
        <v>13761</v>
      </c>
      <c r="K198" s="6">
        <v>25</v>
      </c>
      <c r="L198" s="6">
        <v>30</v>
      </c>
      <c r="M198" s="6">
        <v>1</v>
      </c>
      <c r="N198" s="6">
        <v>1</v>
      </c>
      <c r="O198" s="6">
        <v>0</v>
      </c>
      <c r="P198" s="6">
        <v>0</v>
      </c>
      <c r="Q198" s="6">
        <v>1100</v>
      </c>
      <c r="R198" s="6">
        <v>450</v>
      </c>
      <c r="S198">
        <v>10</v>
      </c>
      <c r="T198">
        <v>5</v>
      </c>
      <c r="U198">
        <v>4</v>
      </c>
      <c r="V198">
        <v>0</v>
      </c>
      <c r="W198">
        <v>0</v>
      </c>
      <c r="X198">
        <v>5</v>
      </c>
      <c r="Y198">
        <v>2</v>
      </c>
      <c r="Z198">
        <v>1</v>
      </c>
      <c r="AA198">
        <v>1</v>
      </c>
      <c r="AB198">
        <v>1</v>
      </c>
      <c r="AC198">
        <v>7</v>
      </c>
      <c r="AD198">
        <v>2</v>
      </c>
      <c r="AE198">
        <v>1</v>
      </c>
      <c r="AF198">
        <v>0</v>
      </c>
      <c r="AG198">
        <v>2</v>
      </c>
      <c r="AH198" s="17">
        <v>0</v>
      </c>
      <c r="AI198" s="17">
        <v>0</v>
      </c>
      <c r="AJ198" s="17">
        <v>0</v>
      </c>
      <c r="AK198" s="17">
        <v>0</v>
      </c>
      <c r="AL198" s="15">
        <v>0</v>
      </c>
      <c r="AM198" s="17">
        <v>1</v>
      </c>
      <c r="AN198" s="15">
        <v>0</v>
      </c>
      <c r="AO198" s="17">
        <v>0</v>
      </c>
      <c r="AP198" s="17">
        <v>0</v>
      </c>
      <c r="AQ198" s="17">
        <v>0</v>
      </c>
      <c r="AR198" s="15">
        <v>0</v>
      </c>
      <c r="AS198" s="17">
        <v>0</v>
      </c>
      <c r="AT198" s="17">
        <v>0</v>
      </c>
      <c r="AU198" s="17">
        <v>1</v>
      </c>
      <c r="AV198" s="17">
        <v>0</v>
      </c>
      <c r="AW198" s="17">
        <v>0</v>
      </c>
      <c r="AX198" s="17">
        <v>0</v>
      </c>
      <c r="AY198" s="17">
        <v>0</v>
      </c>
      <c r="AZ198" s="15">
        <v>0</v>
      </c>
      <c r="BA198" s="17">
        <v>0</v>
      </c>
      <c r="BB198" s="17">
        <v>0</v>
      </c>
      <c r="BC198" s="17">
        <v>0</v>
      </c>
      <c r="BD198" s="17">
        <v>0</v>
      </c>
      <c r="BE198" s="17">
        <v>1</v>
      </c>
      <c r="BF198" s="17">
        <v>0</v>
      </c>
      <c r="BG198" s="16">
        <v>0</v>
      </c>
      <c r="BH198" s="16">
        <v>0</v>
      </c>
      <c r="BI198" s="17">
        <v>1</v>
      </c>
      <c r="BJ198" s="16">
        <v>0</v>
      </c>
      <c r="BK198" s="17">
        <v>1</v>
      </c>
      <c r="BL198" s="17">
        <v>0</v>
      </c>
      <c r="BM198" s="16">
        <v>0</v>
      </c>
      <c r="BN198" s="17">
        <v>0</v>
      </c>
      <c r="BO198" s="17">
        <v>0</v>
      </c>
      <c r="BP198" s="17">
        <v>1</v>
      </c>
      <c r="BQ198" s="17">
        <v>0</v>
      </c>
      <c r="BR198" s="16">
        <v>0</v>
      </c>
      <c r="BS198" s="17">
        <v>0</v>
      </c>
      <c r="BT198" s="17">
        <v>0</v>
      </c>
      <c r="BU198" s="17">
        <v>0</v>
      </c>
      <c r="BV198" s="16">
        <v>0</v>
      </c>
      <c r="BW198" s="17">
        <v>0</v>
      </c>
      <c r="BX198" s="17">
        <v>0</v>
      </c>
      <c r="BY198" s="17">
        <v>0</v>
      </c>
      <c r="BZ198" s="17">
        <v>0</v>
      </c>
      <c r="CA198" s="17">
        <v>0</v>
      </c>
      <c r="CB198" s="17">
        <v>0</v>
      </c>
      <c r="CC198" s="17">
        <v>1</v>
      </c>
      <c r="CD198" s="17">
        <v>0</v>
      </c>
      <c r="CE198" s="17">
        <v>0</v>
      </c>
      <c r="CF198" s="17">
        <v>0</v>
      </c>
      <c r="CG198" s="17">
        <v>0</v>
      </c>
      <c r="CH198" s="16">
        <v>0</v>
      </c>
      <c r="CI198" s="17">
        <v>0</v>
      </c>
      <c r="CJ198" s="17">
        <v>0</v>
      </c>
      <c r="CK198" s="17">
        <v>1</v>
      </c>
      <c r="CL198" s="16">
        <v>0</v>
      </c>
      <c r="CM198" s="16">
        <v>0</v>
      </c>
      <c r="CN198" s="17">
        <v>0</v>
      </c>
      <c r="CO198" s="17">
        <v>0</v>
      </c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CV198" s="17">
        <v>1</v>
      </c>
      <c r="CW198" s="17">
        <v>0</v>
      </c>
      <c r="CX198" s="17">
        <v>0</v>
      </c>
      <c r="CY198" s="17">
        <v>0</v>
      </c>
      <c r="CZ198" s="17">
        <v>0</v>
      </c>
      <c r="DA198" s="17">
        <v>0</v>
      </c>
      <c r="DB198" s="17">
        <v>0</v>
      </c>
      <c r="DC198" s="17">
        <v>1</v>
      </c>
    </row>
    <row r="199" spans="1:107" x14ac:dyDescent="0.25">
      <c r="A199" s="6" t="s">
        <v>294</v>
      </c>
      <c r="B199" s="6" t="s">
        <v>91</v>
      </c>
      <c r="C199" s="26">
        <v>25</v>
      </c>
      <c r="D199" s="6">
        <v>50</v>
      </c>
      <c r="E199" s="6" t="s">
        <v>237</v>
      </c>
      <c r="F199" s="6">
        <v>2011</v>
      </c>
      <c r="G199" s="31" t="s">
        <v>238</v>
      </c>
      <c r="H199" s="6">
        <v>3</v>
      </c>
      <c r="I199" s="6">
        <v>271.5</v>
      </c>
      <c r="J199" s="33">
        <v>13761</v>
      </c>
      <c r="K199" s="6">
        <v>25</v>
      </c>
      <c r="L199" s="6">
        <v>25</v>
      </c>
      <c r="M199" s="6">
        <v>0</v>
      </c>
      <c r="N199" s="6">
        <v>1</v>
      </c>
      <c r="O199" s="6">
        <v>0</v>
      </c>
      <c r="P199" s="6">
        <v>1</v>
      </c>
      <c r="Q199" s="6">
        <v>1010</v>
      </c>
      <c r="R199" s="6">
        <v>620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s="17">
        <v>0</v>
      </c>
      <c r="AI199" s="17">
        <v>0</v>
      </c>
      <c r="AJ199" s="17">
        <v>0</v>
      </c>
      <c r="AK199" s="17">
        <v>0</v>
      </c>
      <c r="AL199" s="15">
        <v>0</v>
      </c>
      <c r="AM199" s="17">
        <v>0</v>
      </c>
      <c r="AN199" s="15">
        <v>0</v>
      </c>
      <c r="AO199" s="17">
        <v>0</v>
      </c>
      <c r="AP199" s="17">
        <v>0</v>
      </c>
      <c r="AQ199" s="17">
        <v>0</v>
      </c>
      <c r="AR199" s="15">
        <v>0</v>
      </c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17">
        <v>0</v>
      </c>
      <c r="AY199" s="17">
        <v>0</v>
      </c>
      <c r="AZ199" s="15">
        <v>0</v>
      </c>
      <c r="BA199" s="17">
        <v>0</v>
      </c>
      <c r="BB199" s="17">
        <v>0</v>
      </c>
      <c r="BC199" s="17">
        <v>0</v>
      </c>
      <c r="BD199" s="17">
        <v>0</v>
      </c>
      <c r="BE199" s="17">
        <v>0</v>
      </c>
      <c r="BF199" s="17">
        <v>0</v>
      </c>
      <c r="BG199" s="16">
        <v>0</v>
      </c>
      <c r="BH199" s="16">
        <v>0</v>
      </c>
      <c r="BI199" s="17">
        <v>0</v>
      </c>
      <c r="BJ199" s="16">
        <v>0</v>
      </c>
      <c r="BK199" s="17">
        <v>0</v>
      </c>
      <c r="BL199" s="17">
        <v>0</v>
      </c>
      <c r="BM199" s="16">
        <v>0</v>
      </c>
      <c r="BN199" s="17">
        <v>0</v>
      </c>
      <c r="BO199" s="17">
        <v>0</v>
      </c>
      <c r="BP199" s="17">
        <v>0</v>
      </c>
      <c r="BQ199" s="17">
        <v>0</v>
      </c>
      <c r="BR199" s="16">
        <v>0</v>
      </c>
      <c r="BS199" s="17">
        <v>0</v>
      </c>
      <c r="BT199" s="17">
        <v>0</v>
      </c>
      <c r="BU199" s="17">
        <v>0</v>
      </c>
      <c r="BV199" s="16">
        <v>0</v>
      </c>
      <c r="BW199" s="17">
        <v>0</v>
      </c>
      <c r="BX199" s="17">
        <v>0</v>
      </c>
      <c r="BY199" s="17">
        <v>0</v>
      </c>
      <c r="BZ199" s="17">
        <v>0</v>
      </c>
      <c r="CA199" s="17">
        <v>0</v>
      </c>
      <c r="CB199" s="17">
        <v>0</v>
      </c>
      <c r="CC199" s="17">
        <v>0</v>
      </c>
      <c r="CD199" s="17">
        <v>0</v>
      </c>
      <c r="CE199" s="17">
        <v>0</v>
      </c>
      <c r="CF199" s="17">
        <v>0</v>
      </c>
      <c r="CG199" s="17">
        <v>0</v>
      </c>
      <c r="CH199" s="16">
        <v>0</v>
      </c>
      <c r="CI199" s="17">
        <v>0</v>
      </c>
      <c r="CJ199" s="17">
        <v>0</v>
      </c>
      <c r="CK199" s="17">
        <v>0</v>
      </c>
      <c r="CL199" s="16">
        <v>0</v>
      </c>
      <c r="CM199" s="16">
        <v>0</v>
      </c>
      <c r="CN199" s="17">
        <v>0</v>
      </c>
      <c r="CO199" s="17">
        <v>0</v>
      </c>
      <c r="CP199" s="17">
        <v>0</v>
      </c>
      <c r="CQ199" s="17">
        <v>0</v>
      </c>
      <c r="CR199" s="17">
        <v>0</v>
      </c>
      <c r="CS199" s="17">
        <v>0</v>
      </c>
      <c r="CT199" s="17">
        <v>0</v>
      </c>
      <c r="CU199" s="17">
        <v>0</v>
      </c>
      <c r="CV199" s="17">
        <v>0</v>
      </c>
      <c r="CW199" s="17">
        <v>0</v>
      </c>
      <c r="CX199" s="17">
        <v>0</v>
      </c>
      <c r="CY199" s="17">
        <v>0</v>
      </c>
      <c r="CZ199" s="17">
        <v>0</v>
      </c>
      <c r="DA199" s="17">
        <v>0</v>
      </c>
      <c r="DB199" s="17">
        <v>0</v>
      </c>
      <c r="DC199" s="17">
        <v>0</v>
      </c>
    </row>
    <row r="200" spans="1:107" x14ac:dyDescent="0.25">
      <c r="A200" s="6" t="s">
        <v>295</v>
      </c>
      <c r="B200" s="6" t="s">
        <v>96</v>
      </c>
      <c r="C200" s="18">
        <v>100</v>
      </c>
      <c r="D200" s="6">
        <v>100</v>
      </c>
      <c r="E200" s="6" t="s">
        <v>237</v>
      </c>
      <c r="F200" s="6">
        <v>2011</v>
      </c>
      <c r="G200" s="31" t="s">
        <v>238</v>
      </c>
      <c r="H200" s="6">
        <v>3</v>
      </c>
      <c r="I200" s="6">
        <v>270</v>
      </c>
      <c r="J200" s="33">
        <v>13761</v>
      </c>
      <c r="K200" s="6">
        <v>35</v>
      </c>
      <c r="L200" s="6">
        <v>25</v>
      </c>
      <c r="M200" s="6">
        <v>0</v>
      </c>
      <c r="N200" s="6">
        <v>1</v>
      </c>
      <c r="O200" s="6">
        <v>1</v>
      </c>
      <c r="P200" s="6">
        <v>1</v>
      </c>
      <c r="Q200" s="6">
        <v>1100</v>
      </c>
      <c r="R200" s="6">
        <v>660</v>
      </c>
      <c r="S200">
        <v>9</v>
      </c>
      <c r="T200">
        <v>4</v>
      </c>
      <c r="U200">
        <v>4</v>
      </c>
      <c r="V200">
        <v>1</v>
      </c>
      <c r="W200">
        <v>0</v>
      </c>
      <c r="X200">
        <v>4</v>
      </c>
      <c r="Y200">
        <v>2</v>
      </c>
      <c r="Z200">
        <v>2</v>
      </c>
      <c r="AA200">
        <v>0</v>
      </c>
      <c r="AB200">
        <v>1</v>
      </c>
      <c r="AC200">
        <v>6</v>
      </c>
      <c r="AD200">
        <v>2</v>
      </c>
      <c r="AE200">
        <v>1</v>
      </c>
      <c r="AF200">
        <v>0</v>
      </c>
      <c r="AG200">
        <v>1</v>
      </c>
      <c r="AH200" s="17">
        <v>0</v>
      </c>
      <c r="AI200" s="17">
        <v>0</v>
      </c>
      <c r="AJ200" s="17">
        <v>0</v>
      </c>
      <c r="AK200" s="17">
        <v>0</v>
      </c>
      <c r="AL200" s="15">
        <v>0</v>
      </c>
      <c r="AM200" s="17">
        <v>0</v>
      </c>
      <c r="AN200" s="15">
        <v>0</v>
      </c>
      <c r="AO200" s="17">
        <v>0</v>
      </c>
      <c r="AP200" s="17">
        <v>0</v>
      </c>
      <c r="AQ200" s="17">
        <v>0</v>
      </c>
      <c r="AR200" s="15">
        <v>0</v>
      </c>
      <c r="AS200" s="17">
        <v>0</v>
      </c>
      <c r="AT200" s="17">
        <v>1</v>
      </c>
      <c r="AU200" s="17">
        <v>0</v>
      </c>
      <c r="AV200" s="17">
        <v>0</v>
      </c>
      <c r="AW200" s="17">
        <v>0</v>
      </c>
      <c r="AX200" s="17">
        <v>0</v>
      </c>
      <c r="AY200" s="17">
        <v>0</v>
      </c>
      <c r="AZ200" s="15">
        <v>0</v>
      </c>
      <c r="BA200" s="17">
        <v>0</v>
      </c>
      <c r="BB200" s="17">
        <v>1</v>
      </c>
      <c r="BC200" s="17">
        <v>0</v>
      </c>
      <c r="BD200" s="17">
        <v>0</v>
      </c>
      <c r="BE200" s="17">
        <v>0</v>
      </c>
      <c r="BF200" s="17">
        <v>0</v>
      </c>
      <c r="BG200" s="16">
        <v>0</v>
      </c>
      <c r="BH200" s="16">
        <v>0</v>
      </c>
      <c r="BI200" s="17">
        <v>0</v>
      </c>
      <c r="BJ200" s="16">
        <v>0</v>
      </c>
      <c r="BK200" s="17">
        <v>1</v>
      </c>
      <c r="BL200" s="17">
        <v>1</v>
      </c>
      <c r="BM200" s="16">
        <v>0</v>
      </c>
      <c r="BN200" s="17">
        <v>0</v>
      </c>
      <c r="BO200" s="17">
        <v>0</v>
      </c>
      <c r="BP200" s="17">
        <v>1</v>
      </c>
      <c r="BQ200" s="17">
        <v>0</v>
      </c>
      <c r="BR200" s="16">
        <v>0</v>
      </c>
      <c r="BS200" s="17">
        <v>1</v>
      </c>
      <c r="BT200" s="17">
        <v>0</v>
      </c>
      <c r="BU200" s="17">
        <v>0</v>
      </c>
      <c r="BV200" s="16">
        <v>0</v>
      </c>
      <c r="BW200" s="17">
        <v>0</v>
      </c>
      <c r="BX200" s="17">
        <v>0</v>
      </c>
      <c r="BY200" s="17">
        <v>0</v>
      </c>
      <c r="BZ200" s="17">
        <v>0</v>
      </c>
      <c r="CA200" s="17">
        <v>0</v>
      </c>
      <c r="CB200" s="17">
        <v>1</v>
      </c>
      <c r="CC200" s="17">
        <v>1</v>
      </c>
      <c r="CD200" s="17">
        <v>0</v>
      </c>
      <c r="CE200" s="17">
        <v>0</v>
      </c>
      <c r="CF200" s="17">
        <v>0</v>
      </c>
      <c r="CG200" s="17">
        <v>0</v>
      </c>
      <c r="CH200" s="16">
        <v>0</v>
      </c>
      <c r="CI200" s="17">
        <v>0</v>
      </c>
      <c r="CJ200" s="17">
        <v>0</v>
      </c>
      <c r="CK200" s="17">
        <v>1</v>
      </c>
      <c r="CL200" s="16">
        <v>0</v>
      </c>
      <c r="CM200" s="16">
        <v>0</v>
      </c>
      <c r="CN200" s="17">
        <v>0</v>
      </c>
      <c r="CO200" s="17">
        <v>0</v>
      </c>
      <c r="CP200" s="17">
        <v>0</v>
      </c>
      <c r="CQ200" s="17">
        <v>0</v>
      </c>
      <c r="CR200" s="17">
        <v>0</v>
      </c>
      <c r="CS200" s="17">
        <v>0</v>
      </c>
      <c r="CT200" s="17">
        <v>0</v>
      </c>
      <c r="CU200" s="17">
        <v>0</v>
      </c>
      <c r="CV200" s="17">
        <v>0</v>
      </c>
      <c r="CW200" s="17">
        <v>0</v>
      </c>
      <c r="CX200" s="17">
        <v>0</v>
      </c>
      <c r="CY200" s="17">
        <v>0</v>
      </c>
      <c r="CZ200" s="17">
        <v>0</v>
      </c>
      <c r="DA200" s="17">
        <v>0</v>
      </c>
      <c r="DB200" s="17">
        <v>0</v>
      </c>
      <c r="DC200" s="17">
        <v>0</v>
      </c>
    </row>
    <row r="201" spans="1:107" x14ac:dyDescent="0.25">
      <c r="A201" s="6" t="s">
        <v>296</v>
      </c>
      <c r="B201" s="6" t="s">
        <v>94</v>
      </c>
      <c r="C201" s="18">
        <v>500</v>
      </c>
      <c r="D201" s="6">
        <v>550</v>
      </c>
      <c r="E201" s="6" t="s">
        <v>237</v>
      </c>
      <c r="F201" s="6">
        <v>2011</v>
      </c>
      <c r="G201" s="31" t="s">
        <v>238</v>
      </c>
      <c r="H201" s="6">
        <v>2</v>
      </c>
      <c r="I201" s="6">
        <v>270</v>
      </c>
      <c r="J201" s="33">
        <v>13761</v>
      </c>
      <c r="K201" s="6">
        <v>25</v>
      </c>
      <c r="L201" s="6">
        <v>35</v>
      </c>
      <c r="M201" s="6">
        <v>0</v>
      </c>
      <c r="N201" s="6">
        <v>1</v>
      </c>
      <c r="O201" s="6">
        <v>1</v>
      </c>
      <c r="P201" s="6">
        <v>1</v>
      </c>
      <c r="Q201" s="6">
        <v>1370</v>
      </c>
      <c r="R201" s="6">
        <v>500</v>
      </c>
      <c r="S201">
        <v>9</v>
      </c>
      <c r="T201">
        <v>2</v>
      </c>
      <c r="U201">
        <v>3</v>
      </c>
      <c r="V201">
        <v>1</v>
      </c>
      <c r="W201">
        <v>2</v>
      </c>
      <c r="X201">
        <v>4</v>
      </c>
      <c r="Y201">
        <v>1</v>
      </c>
      <c r="Z201">
        <v>2</v>
      </c>
      <c r="AA201">
        <v>0</v>
      </c>
      <c r="AB201">
        <v>2</v>
      </c>
      <c r="AC201">
        <v>7</v>
      </c>
      <c r="AD201">
        <v>1</v>
      </c>
      <c r="AE201">
        <v>1</v>
      </c>
      <c r="AF201">
        <v>0</v>
      </c>
      <c r="AG201">
        <v>1</v>
      </c>
      <c r="AH201" s="17">
        <v>0</v>
      </c>
      <c r="AI201" s="17">
        <v>0</v>
      </c>
      <c r="AJ201" s="17">
        <v>0</v>
      </c>
      <c r="AK201" s="17">
        <v>0</v>
      </c>
      <c r="AL201" s="15">
        <v>0</v>
      </c>
      <c r="AM201" s="17">
        <v>0</v>
      </c>
      <c r="AN201" s="15">
        <v>0</v>
      </c>
      <c r="AO201" s="17">
        <v>1</v>
      </c>
      <c r="AP201" s="17">
        <v>0</v>
      </c>
      <c r="AQ201" s="17">
        <v>0</v>
      </c>
      <c r="AR201" s="15">
        <v>0</v>
      </c>
      <c r="AS201" s="17">
        <v>0</v>
      </c>
      <c r="AT201" s="17">
        <v>1</v>
      </c>
      <c r="AU201" s="17">
        <v>0</v>
      </c>
      <c r="AV201" s="17">
        <v>0</v>
      </c>
      <c r="AW201" s="17">
        <v>0</v>
      </c>
      <c r="AX201" s="17">
        <v>0</v>
      </c>
      <c r="AY201" s="17">
        <v>0</v>
      </c>
      <c r="AZ201" s="15">
        <v>0</v>
      </c>
      <c r="BA201" s="17">
        <v>0</v>
      </c>
      <c r="BB201" s="17">
        <v>1</v>
      </c>
      <c r="BC201" s="17">
        <v>0</v>
      </c>
      <c r="BD201" s="17">
        <v>0</v>
      </c>
      <c r="BE201" s="17">
        <v>0</v>
      </c>
      <c r="BF201" s="17">
        <v>0</v>
      </c>
      <c r="BG201" s="16">
        <v>0</v>
      </c>
      <c r="BH201" s="16">
        <v>0</v>
      </c>
      <c r="BI201" s="17">
        <v>1</v>
      </c>
      <c r="BJ201" s="16">
        <v>0</v>
      </c>
      <c r="BK201" s="17">
        <v>1</v>
      </c>
      <c r="BL201" s="17">
        <v>1</v>
      </c>
      <c r="BM201" s="16">
        <v>0</v>
      </c>
      <c r="BN201" s="17">
        <v>0</v>
      </c>
      <c r="BO201" s="17">
        <v>0</v>
      </c>
      <c r="BP201" s="17">
        <v>1</v>
      </c>
      <c r="BQ201" s="17">
        <v>0</v>
      </c>
      <c r="BR201" s="16">
        <v>0</v>
      </c>
      <c r="BS201" s="17">
        <v>1</v>
      </c>
      <c r="BT201" s="17">
        <v>0</v>
      </c>
      <c r="BU201" s="17">
        <v>0</v>
      </c>
      <c r="BV201" s="16">
        <v>0</v>
      </c>
      <c r="BW201" s="17">
        <v>0</v>
      </c>
      <c r="BX201" s="17">
        <v>0</v>
      </c>
      <c r="BY201" s="17">
        <v>1</v>
      </c>
      <c r="BZ201" s="17">
        <v>0</v>
      </c>
      <c r="CA201" s="17">
        <v>0</v>
      </c>
      <c r="CB201" s="17">
        <v>0</v>
      </c>
      <c r="CC201" s="17">
        <v>0</v>
      </c>
      <c r="CD201" s="17">
        <v>0</v>
      </c>
      <c r="CE201" s="17">
        <v>0</v>
      </c>
      <c r="CF201" s="17">
        <v>0</v>
      </c>
      <c r="CG201" s="17">
        <v>0</v>
      </c>
      <c r="CH201" s="16">
        <v>0</v>
      </c>
      <c r="CI201" s="17">
        <v>0</v>
      </c>
      <c r="CJ201" s="17">
        <v>0</v>
      </c>
      <c r="CK201" s="17">
        <v>0</v>
      </c>
      <c r="CL201" s="16">
        <v>0</v>
      </c>
      <c r="CM201" s="16">
        <v>0</v>
      </c>
      <c r="CN201" s="17">
        <v>0</v>
      </c>
      <c r="CO201" s="17">
        <v>0</v>
      </c>
      <c r="CP201" s="17">
        <v>0</v>
      </c>
      <c r="CQ201" s="17">
        <v>0</v>
      </c>
      <c r="CR201" s="17">
        <v>0</v>
      </c>
      <c r="CS201" s="17">
        <v>0</v>
      </c>
      <c r="CT201" s="17">
        <v>0</v>
      </c>
      <c r="CU201" s="17">
        <v>0</v>
      </c>
      <c r="CV201" s="17">
        <v>0</v>
      </c>
      <c r="CW201" s="17">
        <v>0</v>
      </c>
      <c r="CX201" s="17">
        <v>0</v>
      </c>
      <c r="CY201" s="17">
        <v>0</v>
      </c>
      <c r="CZ201" s="17">
        <v>0</v>
      </c>
      <c r="DA201" s="17">
        <v>0</v>
      </c>
      <c r="DB201" s="17">
        <v>0</v>
      </c>
      <c r="DC201" s="17">
        <v>0</v>
      </c>
    </row>
    <row r="202" spans="1:107" x14ac:dyDescent="0.25">
      <c r="A202" s="6" t="s">
        <v>297</v>
      </c>
      <c r="B202" s="6" t="s">
        <v>99</v>
      </c>
      <c r="C202" s="18">
        <v>1000</v>
      </c>
      <c r="D202" s="6">
        <v>990</v>
      </c>
      <c r="E202" s="6" t="s">
        <v>237</v>
      </c>
      <c r="F202" s="6">
        <v>2011</v>
      </c>
      <c r="G202" s="31" t="s">
        <v>238</v>
      </c>
      <c r="H202" s="6">
        <v>1</v>
      </c>
      <c r="I202" s="6">
        <v>266</v>
      </c>
      <c r="J202" s="33">
        <v>13761</v>
      </c>
      <c r="K202" s="6">
        <v>40</v>
      </c>
      <c r="L202" s="6">
        <v>25</v>
      </c>
      <c r="M202" s="6">
        <v>0</v>
      </c>
      <c r="N202" s="6">
        <v>1</v>
      </c>
      <c r="O202" s="6">
        <v>0</v>
      </c>
      <c r="P202" s="6">
        <v>1</v>
      </c>
      <c r="Q202" s="6">
        <v>1980</v>
      </c>
      <c r="R202" s="6">
        <v>540</v>
      </c>
      <c r="S202">
        <v>9</v>
      </c>
      <c r="T202">
        <v>1</v>
      </c>
      <c r="U202">
        <v>4</v>
      </c>
      <c r="V202">
        <v>2</v>
      </c>
      <c r="W202">
        <v>2</v>
      </c>
      <c r="X202">
        <v>2</v>
      </c>
      <c r="Y202">
        <v>2</v>
      </c>
      <c r="Z202">
        <v>1</v>
      </c>
      <c r="AA202">
        <v>3</v>
      </c>
      <c r="AB202">
        <v>1</v>
      </c>
      <c r="AC202">
        <v>8</v>
      </c>
      <c r="AD202">
        <v>1</v>
      </c>
      <c r="AE202">
        <v>0</v>
      </c>
      <c r="AF202">
        <v>0</v>
      </c>
      <c r="AG202">
        <v>0</v>
      </c>
      <c r="AH202" s="17">
        <v>0</v>
      </c>
      <c r="AI202" s="17">
        <v>0</v>
      </c>
      <c r="AJ202" s="17">
        <v>0</v>
      </c>
      <c r="AK202" s="17">
        <v>0</v>
      </c>
      <c r="AL202" s="15">
        <v>0</v>
      </c>
      <c r="AM202" s="17">
        <v>0</v>
      </c>
      <c r="AN202" s="15">
        <v>0</v>
      </c>
      <c r="AO202" s="17">
        <v>1</v>
      </c>
      <c r="AP202" s="17">
        <v>0</v>
      </c>
      <c r="AQ202" s="17">
        <v>0</v>
      </c>
      <c r="AR202" s="15">
        <v>0</v>
      </c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17">
        <v>0</v>
      </c>
      <c r="AY202" s="17">
        <v>0</v>
      </c>
      <c r="AZ202" s="15">
        <v>0</v>
      </c>
      <c r="BA202" s="17">
        <v>0</v>
      </c>
      <c r="BB202" s="17">
        <v>1</v>
      </c>
      <c r="BC202" s="17">
        <v>0</v>
      </c>
      <c r="BD202" s="17">
        <v>0</v>
      </c>
      <c r="BE202" s="17">
        <v>0</v>
      </c>
      <c r="BF202" s="17">
        <v>0</v>
      </c>
      <c r="BG202" s="16">
        <v>0</v>
      </c>
      <c r="BH202" s="16">
        <v>0</v>
      </c>
      <c r="BI202" s="17">
        <v>0</v>
      </c>
      <c r="BJ202" s="16">
        <v>0</v>
      </c>
      <c r="BK202" s="17">
        <v>0</v>
      </c>
      <c r="BL202" s="17">
        <v>0</v>
      </c>
      <c r="BM202" s="16">
        <v>0</v>
      </c>
      <c r="BN202" s="17">
        <v>0</v>
      </c>
      <c r="BO202" s="17">
        <v>1</v>
      </c>
      <c r="BP202" s="17">
        <v>1</v>
      </c>
      <c r="BQ202" s="17">
        <v>0</v>
      </c>
      <c r="BR202" s="16">
        <v>0</v>
      </c>
      <c r="BS202" s="17">
        <v>0</v>
      </c>
      <c r="BT202" s="17">
        <v>0</v>
      </c>
      <c r="BU202" s="17">
        <v>0</v>
      </c>
      <c r="BV202" s="16">
        <v>0</v>
      </c>
      <c r="BW202" s="17">
        <v>0</v>
      </c>
      <c r="BX202" s="17">
        <v>0</v>
      </c>
      <c r="BY202" s="17">
        <v>1</v>
      </c>
      <c r="BZ202" s="17">
        <v>0</v>
      </c>
      <c r="CA202" s="17">
        <v>0</v>
      </c>
      <c r="CB202" s="17">
        <v>0</v>
      </c>
      <c r="CC202" s="17">
        <v>0</v>
      </c>
      <c r="CD202" s="17">
        <v>0</v>
      </c>
      <c r="CE202" s="17">
        <v>0</v>
      </c>
      <c r="CF202" s="17">
        <v>0</v>
      </c>
      <c r="CG202" s="17">
        <v>0</v>
      </c>
      <c r="CH202" s="16">
        <v>0</v>
      </c>
      <c r="CI202" s="17">
        <v>0</v>
      </c>
      <c r="CJ202" s="17">
        <v>0</v>
      </c>
      <c r="CK202" s="17">
        <v>0</v>
      </c>
      <c r="CL202" s="16">
        <v>0</v>
      </c>
      <c r="CM202" s="16">
        <v>0</v>
      </c>
      <c r="CN202" s="17">
        <v>1</v>
      </c>
      <c r="CO202" s="17">
        <v>1</v>
      </c>
      <c r="CP202" s="17">
        <v>1</v>
      </c>
      <c r="CQ202" s="17">
        <v>0</v>
      </c>
      <c r="CR202" s="17">
        <v>0</v>
      </c>
      <c r="CS202" s="17">
        <v>0</v>
      </c>
      <c r="CT202" s="17">
        <v>0</v>
      </c>
      <c r="CU202" s="17">
        <v>0</v>
      </c>
      <c r="CV202" s="17">
        <v>0</v>
      </c>
      <c r="CW202" s="17">
        <v>0</v>
      </c>
      <c r="CX202" s="17">
        <v>0</v>
      </c>
      <c r="CY202" s="17">
        <v>0</v>
      </c>
      <c r="CZ202" s="17">
        <v>0</v>
      </c>
      <c r="DA202" s="17">
        <v>0</v>
      </c>
      <c r="DB202" s="17">
        <v>1</v>
      </c>
      <c r="DC202" s="17">
        <v>0</v>
      </c>
    </row>
    <row r="203" spans="1:107" x14ac:dyDescent="0.25">
      <c r="A203" s="6" t="s">
        <v>298</v>
      </c>
      <c r="B203" s="6" t="s">
        <v>91</v>
      </c>
      <c r="C203" s="26">
        <v>25</v>
      </c>
      <c r="D203" s="6">
        <v>45</v>
      </c>
      <c r="E203" s="6" t="s">
        <v>237</v>
      </c>
      <c r="F203" s="6">
        <v>2011</v>
      </c>
      <c r="G203" s="31" t="s">
        <v>238</v>
      </c>
      <c r="H203" s="6">
        <v>2</v>
      </c>
      <c r="I203" s="6">
        <v>272.5</v>
      </c>
      <c r="J203" s="33">
        <v>13761</v>
      </c>
      <c r="K203" s="6">
        <v>27</v>
      </c>
      <c r="L203" s="6">
        <v>28</v>
      </c>
      <c r="M203" s="6">
        <v>0</v>
      </c>
      <c r="N203" s="6">
        <v>1</v>
      </c>
      <c r="O203" s="6">
        <v>1</v>
      </c>
      <c r="P203" s="6">
        <v>1</v>
      </c>
      <c r="Q203" s="6">
        <v>1120</v>
      </c>
      <c r="R203" s="6">
        <v>940</v>
      </c>
      <c r="S203">
        <v>2</v>
      </c>
      <c r="T203">
        <v>0</v>
      </c>
      <c r="U203">
        <v>2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1</v>
      </c>
      <c r="AB203">
        <v>0</v>
      </c>
      <c r="AC203">
        <v>2</v>
      </c>
      <c r="AD203">
        <v>0</v>
      </c>
      <c r="AE203">
        <v>0</v>
      </c>
      <c r="AF203">
        <v>0</v>
      </c>
      <c r="AG203">
        <v>0</v>
      </c>
      <c r="AH203" s="17">
        <v>0</v>
      </c>
      <c r="AI203" s="17">
        <v>0</v>
      </c>
      <c r="AJ203" s="17">
        <v>0</v>
      </c>
      <c r="AK203" s="17">
        <v>1</v>
      </c>
      <c r="AL203" s="15">
        <v>0</v>
      </c>
      <c r="AM203" s="17">
        <v>0</v>
      </c>
      <c r="AN203" s="15">
        <v>0</v>
      </c>
      <c r="AO203" s="17">
        <v>0</v>
      </c>
      <c r="AP203" s="17">
        <v>0</v>
      </c>
      <c r="AQ203" s="17">
        <v>0</v>
      </c>
      <c r="AR203" s="15">
        <v>0</v>
      </c>
      <c r="AS203" s="17">
        <v>0</v>
      </c>
      <c r="AT203" s="17">
        <v>0</v>
      </c>
      <c r="AU203" s="17">
        <v>0</v>
      </c>
      <c r="AV203" s="17">
        <v>0</v>
      </c>
      <c r="AW203" s="17">
        <v>0</v>
      </c>
      <c r="AX203" s="17">
        <v>0</v>
      </c>
      <c r="AY203" s="17">
        <v>0</v>
      </c>
      <c r="AZ203" s="15">
        <v>0</v>
      </c>
      <c r="BA203" s="17">
        <v>0</v>
      </c>
      <c r="BB203" s="17">
        <v>0</v>
      </c>
      <c r="BC203" s="17">
        <v>0</v>
      </c>
      <c r="BD203" s="17">
        <v>0</v>
      </c>
      <c r="BE203" s="17">
        <v>0</v>
      </c>
      <c r="BF203" s="17">
        <v>0</v>
      </c>
      <c r="BG203" s="16">
        <v>0</v>
      </c>
      <c r="BH203" s="16">
        <v>0</v>
      </c>
      <c r="BI203" s="17">
        <v>0</v>
      </c>
      <c r="BJ203" s="16">
        <v>0</v>
      </c>
      <c r="BK203" s="17">
        <v>0</v>
      </c>
      <c r="BL203" s="17">
        <v>0</v>
      </c>
      <c r="BM203" s="16">
        <v>0</v>
      </c>
      <c r="BN203" s="17">
        <v>0</v>
      </c>
      <c r="BO203" s="17">
        <v>0</v>
      </c>
      <c r="BP203" s="17">
        <v>0</v>
      </c>
      <c r="BQ203" s="17">
        <v>0</v>
      </c>
      <c r="BR203" s="16">
        <v>0</v>
      </c>
      <c r="BS203" s="17">
        <v>0</v>
      </c>
      <c r="BT203" s="17">
        <v>0</v>
      </c>
      <c r="BU203" s="17">
        <v>0</v>
      </c>
      <c r="BV203" s="16">
        <v>0</v>
      </c>
      <c r="BW203" s="17">
        <v>0</v>
      </c>
      <c r="BX203" s="17">
        <v>0</v>
      </c>
      <c r="BY203" s="17">
        <v>0</v>
      </c>
      <c r="BZ203" s="17">
        <v>0</v>
      </c>
      <c r="CA203" s="17">
        <v>0</v>
      </c>
      <c r="CB203" s="17">
        <v>0</v>
      </c>
      <c r="CC203" s="17">
        <v>0</v>
      </c>
      <c r="CD203" s="17">
        <v>0</v>
      </c>
      <c r="CE203" s="17">
        <v>0</v>
      </c>
      <c r="CF203" s="17">
        <v>0</v>
      </c>
      <c r="CG203" s="17">
        <v>0</v>
      </c>
      <c r="CH203" s="16">
        <v>0</v>
      </c>
      <c r="CI203" s="17">
        <v>0</v>
      </c>
      <c r="CJ203" s="17">
        <v>0</v>
      </c>
      <c r="CK203" s="17">
        <v>0</v>
      </c>
      <c r="CL203" s="16">
        <v>0</v>
      </c>
      <c r="CM203" s="16">
        <v>0</v>
      </c>
      <c r="CN203" s="17">
        <v>0</v>
      </c>
      <c r="CO203" s="17">
        <v>0</v>
      </c>
      <c r="CP203" s="17">
        <v>1</v>
      </c>
      <c r="CQ203" s="17">
        <v>0</v>
      </c>
      <c r="CR203" s="17">
        <v>0</v>
      </c>
      <c r="CS203" s="17">
        <v>0</v>
      </c>
      <c r="CT203" s="17">
        <v>0</v>
      </c>
      <c r="CU203" s="17">
        <v>0</v>
      </c>
      <c r="CV203" s="17">
        <v>0</v>
      </c>
      <c r="CW203" s="17">
        <v>0</v>
      </c>
      <c r="CX203" s="17">
        <v>0</v>
      </c>
      <c r="CY203" s="17">
        <v>0</v>
      </c>
      <c r="CZ203" s="17">
        <v>0</v>
      </c>
      <c r="DA203" s="17">
        <v>0</v>
      </c>
      <c r="DB203" s="17">
        <v>0</v>
      </c>
      <c r="DC203" s="17">
        <v>0</v>
      </c>
    </row>
    <row r="204" spans="1:107" x14ac:dyDescent="0.25">
      <c r="A204" s="6" t="s">
        <v>299</v>
      </c>
      <c r="B204" s="6" t="s">
        <v>96</v>
      </c>
      <c r="C204" s="18">
        <v>100</v>
      </c>
      <c r="D204" s="6">
        <v>100</v>
      </c>
      <c r="E204" s="6" t="s">
        <v>237</v>
      </c>
      <c r="F204" s="6">
        <v>2011</v>
      </c>
      <c r="G204" s="31" t="s">
        <v>238</v>
      </c>
      <c r="H204" s="6">
        <v>3</v>
      </c>
      <c r="I204" s="6">
        <v>272.5</v>
      </c>
      <c r="J204" s="33">
        <v>13761</v>
      </c>
      <c r="K204" s="6">
        <v>25</v>
      </c>
      <c r="L204" s="6">
        <v>35</v>
      </c>
      <c r="M204" s="6">
        <v>0</v>
      </c>
      <c r="N204" s="6">
        <v>1</v>
      </c>
      <c r="O204" s="6">
        <v>1</v>
      </c>
      <c r="P204" s="6">
        <v>1</v>
      </c>
      <c r="Q204" s="6">
        <v>980</v>
      </c>
      <c r="R204" s="6">
        <v>1030</v>
      </c>
      <c r="S204">
        <v>4</v>
      </c>
      <c r="T204">
        <v>0</v>
      </c>
      <c r="U204">
        <v>4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2</v>
      </c>
      <c r="AB204">
        <v>0</v>
      </c>
      <c r="AC204">
        <v>3</v>
      </c>
      <c r="AD204">
        <v>1</v>
      </c>
      <c r="AE204">
        <v>0</v>
      </c>
      <c r="AF204">
        <v>0</v>
      </c>
      <c r="AG204">
        <v>0</v>
      </c>
      <c r="AH204" s="17">
        <v>0</v>
      </c>
      <c r="AI204" s="17">
        <v>0</v>
      </c>
      <c r="AJ204" s="17">
        <v>0</v>
      </c>
      <c r="AK204" s="17">
        <v>1</v>
      </c>
      <c r="AL204" s="15">
        <v>0</v>
      </c>
      <c r="AM204" s="17">
        <v>0</v>
      </c>
      <c r="AN204" s="15">
        <v>0</v>
      </c>
      <c r="AO204" s="17">
        <v>0</v>
      </c>
      <c r="AP204" s="17">
        <v>0</v>
      </c>
      <c r="AQ204" s="17">
        <v>0</v>
      </c>
      <c r="AR204" s="15">
        <v>0</v>
      </c>
      <c r="AS204" s="17">
        <v>0</v>
      </c>
      <c r="AT204" s="17">
        <v>0</v>
      </c>
      <c r="AU204" s="17">
        <v>0</v>
      </c>
      <c r="AV204" s="17">
        <v>0</v>
      </c>
      <c r="AW204" s="17">
        <v>0</v>
      </c>
      <c r="AX204" s="17">
        <v>0</v>
      </c>
      <c r="AY204" s="17">
        <v>0</v>
      </c>
      <c r="AZ204" s="15">
        <v>0</v>
      </c>
      <c r="BA204" s="17">
        <v>0</v>
      </c>
      <c r="BB204" s="17">
        <v>0</v>
      </c>
      <c r="BC204" s="17">
        <v>0</v>
      </c>
      <c r="BD204" s="17">
        <v>0</v>
      </c>
      <c r="BE204" s="17">
        <v>0</v>
      </c>
      <c r="BF204" s="17">
        <v>0</v>
      </c>
      <c r="BG204" s="16">
        <v>0</v>
      </c>
      <c r="BH204" s="16">
        <v>0</v>
      </c>
      <c r="BI204" s="17">
        <v>0</v>
      </c>
      <c r="BJ204" s="16">
        <v>0</v>
      </c>
      <c r="BK204" s="17">
        <v>0</v>
      </c>
      <c r="BL204" s="17">
        <v>0</v>
      </c>
      <c r="BM204" s="16">
        <v>0</v>
      </c>
      <c r="BN204" s="17">
        <v>0</v>
      </c>
      <c r="BO204" s="17">
        <v>0</v>
      </c>
      <c r="BP204" s="17">
        <v>0</v>
      </c>
      <c r="BQ204" s="17">
        <v>0</v>
      </c>
      <c r="BR204" s="16">
        <v>0</v>
      </c>
      <c r="BS204" s="17">
        <v>1</v>
      </c>
      <c r="BT204" s="17">
        <v>0</v>
      </c>
      <c r="BU204" s="17">
        <v>0</v>
      </c>
      <c r="BV204" s="16">
        <v>0</v>
      </c>
      <c r="BW204" s="17">
        <v>0</v>
      </c>
      <c r="BX204" s="17">
        <v>0</v>
      </c>
      <c r="BY204" s="17">
        <v>0</v>
      </c>
      <c r="BZ204" s="17">
        <v>0</v>
      </c>
      <c r="CA204" s="17">
        <v>1</v>
      </c>
      <c r="CB204" s="17">
        <v>0</v>
      </c>
      <c r="CC204" s="17">
        <v>0</v>
      </c>
      <c r="CD204" s="17">
        <v>0</v>
      </c>
      <c r="CE204" s="17">
        <v>0</v>
      </c>
      <c r="CF204" s="17">
        <v>0</v>
      </c>
      <c r="CG204" s="17">
        <v>0</v>
      </c>
      <c r="CH204" s="16">
        <v>0</v>
      </c>
      <c r="CI204" s="17">
        <v>0</v>
      </c>
      <c r="CJ204" s="17">
        <v>0</v>
      </c>
      <c r="CK204" s="17">
        <v>0</v>
      </c>
      <c r="CL204" s="16">
        <v>0</v>
      </c>
      <c r="CM204" s="16">
        <v>0</v>
      </c>
      <c r="CN204" s="17">
        <v>0</v>
      </c>
      <c r="CO204" s="17">
        <v>0</v>
      </c>
      <c r="CP204" s="17">
        <v>1</v>
      </c>
      <c r="CQ204" s="17">
        <v>0</v>
      </c>
      <c r="CR204" s="17">
        <v>0</v>
      </c>
      <c r="CS204" s="17">
        <v>0</v>
      </c>
      <c r="CT204" s="17">
        <v>0</v>
      </c>
      <c r="CU204" s="17">
        <v>0</v>
      </c>
      <c r="CV204" s="17">
        <v>0</v>
      </c>
      <c r="CW204" s="17">
        <v>0</v>
      </c>
      <c r="CX204" s="17">
        <v>0</v>
      </c>
      <c r="CY204" s="17">
        <v>0</v>
      </c>
      <c r="CZ204" s="17">
        <v>0</v>
      </c>
      <c r="DA204" s="17">
        <v>0</v>
      </c>
      <c r="DB204" s="17">
        <v>0</v>
      </c>
      <c r="DC204" s="17">
        <v>0</v>
      </c>
    </row>
    <row r="205" spans="1:107" x14ac:dyDescent="0.25">
      <c r="A205" s="6" t="s">
        <v>300</v>
      </c>
      <c r="B205" s="6" t="s">
        <v>94</v>
      </c>
      <c r="C205" s="18">
        <v>500</v>
      </c>
      <c r="D205" s="6">
        <v>560</v>
      </c>
      <c r="E205" s="6" t="s">
        <v>237</v>
      </c>
      <c r="F205" s="6">
        <v>2011</v>
      </c>
      <c r="G205" s="31" t="s">
        <v>238</v>
      </c>
      <c r="H205" s="6">
        <v>2</v>
      </c>
      <c r="I205" s="6">
        <v>275</v>
      </c>
      <c r="J205" s="33">
        <v>13761</v>
      </c>
      <c r="K205" s="6">
        <v>35</v>
      </c>
      <c r="L205" s="6">
        <v>30</v>
      </c>
      <c r="M205" s="6">
        <v>1</v>
      </c>
      <c r="N205" s="6">
        <v>0</v>
      </c>
      <c r="O205" s="6">
        <v>0</v>
      </c>
      <c r="P205" s="6">
        <v>0</v>
      </c>
      <c r="Q205" s="6">
        <v>880</v>
      </c>
      <c r="R205" s="6">
        <v>1540</v>
      </c>
      <c r="S205">
        <v>7</v>
      </c>
      <c r="T205">
        <v>5</v>
      </c>
      <c r="U205">
        <v>1</v>
      </c>
      <c r="V205">
        <v>0</v>
      </c>
      <c r="W205">
        <v>0</v>
      </c>
      <c r="X205">
        <v>4</v>
      </c>
      <c r="Y205">
        <v>2</v>
      </c>
      <c r="Z205">
        <v>1</v>
      </c>
      <c r="AA205">
        <v>0</v>
      </c>
      <c r="AB205">
        <v>0</v>
      </c>
      <c r="AC205">
        <v>4</v>
      </c>
      <c r="AD205">
        <v>1</v>
      </c>
      <c r="AE205">
        <v>0</v>
      </c>
      <c r="AF205">
        <v>1</v>
      </c>
      <c r="AG205">
        <v>1</v>
      </c>
      <c r="AH205" s="17">
        <v>0</v>
      </c>
      <c r="AI205" s="17">
        <v>1</v>
      </c>
      <c r="AJ205" s="17">
        <v>0</v>
      </c>
      <c r="AK205" s="17">
        <v>0</v>
      </c>
      <c r="AL205" s="15">
        <v>0</v>
      </c>
      <c r="AM205" s="17">
        <v>0</v>
      </c>
      <c r="AN205" s="15">
        <v>0</v>
      </c>
      <c r="AO205" s="17">
        <v>0</v>
      </c>
      <c r="AP205" s="17">
        <v>0</v>
      </c>
      <c r="AQ205" s="17">
        <v>0</v>
      </c>
      <c r="AR205" s="15">
        <v>0</v>
      </c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17">
        <v>0</v>
      </c>
      <c r="AY205" s="17">
        <v>0</v>
      </c>
      <c r="AZ205" s="15">
        <v>0</v>
      </c>
      <c r="BA205" s="17">
        <v>0</v>
      </c>
      <c r="BB205" s="17">
        <v>0</v>
      </c>
      <c r="BC205" s="17">
        <v>0</v>
      </c>
      <c r="BD205" s="17">
        <v>0</v>
      </c>
      <c r="BE205" s="17">
        <v>0</v>
      </c>
      <c r="BF205" s="17">
        <v>0</v>
      </c>
      <c r="BG205" s="16">
        <v>0</v>
      </c>
      <c r="BH205" s="16">
        <v>0</v>
      </c>
      <c r="BI205" s="17">
        <v>0</v>
      </c>
      <c r="BJ205" s="16">
        <v>0</v>
      </c>
      <c r="BK205" s="17">
        <v>1</v>
      </c>
      <c r="BL205" s="17">
        <v>0</v>
      </c>
      <c r="BM205" s="16">
        <v>0</v>
      </c>
      <c r="BN205" s="17">
        <v>0</v>
      </c>
      <c r="BO205" s="17">
        <v>0</v>
      </c>
      <c r="BP205" s="17">
        <v>0</v>
      </c>
      <c r="BQ205" s="17">
        <v>1</v>
      </c>
      <c r="BR205" s="16">
        <v>0</v>
      </c>
      <c r="BS205" s="17">
        <v>0</v>
      </c>
      <c r="BT205" s="17">
        <v>0</v>
      </c>
      <c r="BU205" s="17">
        <v>1</v>
      </c>
      <c r="BV205" s="16">
        <v>0</v>
      </c>
      <c r="BW205" s="17">
        <v>0</v>
      </c>
      <c r="BX205" s="17">
        <v>0</v>
      </c>
      <c r="BY205" s="17">
        <v>0</v>
      </c>
      <c r="BZ205" s="17">
        <v>0</v>
      </c>
      <c r="CA205" s="17">
        <v>0</v>
      </c>
      <c r="CB205" s="17">
        <v>0</v>
      </c>
      <c r="CC205" s="17">
        <v>1</v>
      </c>
      <c r="CD205" s="17">
        <v>0</v>
      </c>
      <c r="CE205" s="17">
        <v>0</v>
      </c>
      <c r="CF205" s="17">
        <v>0</v>
      </c>
      <c r="CG205" s="17">
        <v>0</v>
      </c>
      <c r="CH205" s="16">
        <v>0</v>
      </c>
      <c r="CI205" s="17">
        <v>0</v>
      </c>
      <c r="CJ205" s="17">
        <v>0</v>
      </c>
      <c r="CK205" s="17">
        <v>1</v>
      </c>
      <c r="CL205" s="16">
        <v>0</v>
      </c>
      <c r="CM205" s="16">
        <v>0</v>
      </c>
      <c r="CN205" s="17">
        <v>0</v>
      </c>
      <c r="CO205" s="17">
        <v>0</v>
      </c>
      <c r="CP205" s="17">
        <v>0</v>
      </c>
      <c r="CQ205" s="17">
        <v>0</v>
      </c>
      <c r="CR205" s="17">
        <v>0</v>
      </c>
      <c r="CS205" s="17">
        <v>0</v>
      </c>
      <c r="CT205" s="17">
        <v>0</v>
      </c>
      <c r="CU205" s="17">
        <v>0</v>
      </c>
      <c r="CV205" s="17">
        <v>0</v>
      </c>
      <c r="CW205" s="17">
        <v>0</v>
      </c>
      <c r="CX205" s="17">
        <v>0</v>
      </c>
      <c r="CY205" s="17">
        <v>0</v>
      </c>
      <c r="CZ205" s="17">
        <v>0</v>
      </c>
      <c r="DA205" s="17">
        <v>0</v>
      </c>
      <c r="DB205" s="17">
        <v>0</v>
      </c>
      <c r="DC205" s="17">
        <v>0</v>
      </c>
    </row>
    <row r="206" spans="1:107" x14ac:dyDescent="0.25">
      <c r="A206" s="6" t="s">
        <v>301</v>
      </c>
      <c r="B206" s="6" t="s">
        <v>99</v>
      </c>
      <c r="C206" s="18">
        <v>1000</v>
      </c>
      <c r="D206" s="6">
        <v>1020</v>
      </c>
      <c r="E206" s="6" t="s">
        <v>237</v>
      </c>
      <c r="F206" s="6">
        <v>2011</v>
      </c>
      <c r="G206" s="31" t="s">
        <v>238</v>
      </c>
      <c r="H206" s="6">
        <v>1</v>
      </c>
      <c r="I206" s="6">
        <v>280.5</v>
      </c>
      <c r="J206" s="33">
        <v>13761</v>
      </c>
      <c r="K206" s="6">
        <v>25</v>
      </c>
      <c r="L206" s="6">
        <v>25</v>
      </c>
      <c r="M206" s="6">
        <v>0</v>
      </c>
      <c r="N206" s="6">
        <v>1</v>
      </c>
      <c r="O206" s="6">
        <v>0</v>
      </c>
      <c r="P206" s="6">
        <v>0</v>
      </c>
      <c r="Q206" s="6">
        <v>630</v>
      </c>
      <c r="R206" s="6">
        <v>1570</v>
      </c>
      <c r="S206">
        <v>8</v>
      </c>
      <c r="T206">
        <v>4</v>
      </c>
      <c r="U206">
        <v>0</v>
      </c>
      <c r="V206">
        <v>1</v>
      </c>
      <c r="W206">
        <v>1</v>
      </c>
      <c r="X206">
        <v>3</v>
      </c>
      <c r="Y206">
        <v>3</v>
      </c>
      <c r="Z206">
        <v>0</v>
      </c>
      <c r="AA206">
        <v>0</v>
      </c>
      <c r="AB206">
        <v>2</v>
      </c>
      <c r="AC206">
        <v>6</v>
      </c>
      <c r="AD206">
        <v>1</v>
      </c>
      <c r="AE206">
        <v>0</v>
      </c>
      <c r="AF206">
        <v>0</v>
      </c>
      <c r="AG206">
        <v>1</v>
      </c>
      <c r="AH206" s="17">
        <v>0</v>
      </c>
      <c r="AI206" s="17">
        <v>0</v>
      </c>
      <c r="AJ206" s="17">
        <v>0</v>
      </c>
      <c r="AK206" s="17">
        <v>0</v>
      </c>
      <c r="AL206" s="15">
        <v>0</v>
      </c>
      <c r="AM206" s="17">
        <v>0</v>
      </c>
      <c r="AN206" s="15">
        <v>0</v>
      </c>
      <c r="AO206" s="17">
        <v>1</v>
      </c>
      <c r="AP206" s="17">
        <v>0</v>
      </c>
      <c r="AQ206" s="17">
        <v>0</v>
      </c>
      <c r="AR206" s="15">
        <v>0</v>
      </c>
      <c r="AS206" s="17">
        <v>0</v>
      </c>
      <c r="AT206" s="17">
        <v>0</v>
      </c>
      <c r="AU206" s="17">
        <v>0</v>
      </c>
      <c r="AV206" s="17">
        <v>0</v>
      </c>
      <c r="AW206" s="17">
        <v>0</v>
      </c>
      <c r="AX206" s="17">
        <v>0</v>
      </c>
      <c r="AY206" s="17">
        <v>0</v>
      </c>
      <c r="AZ206" s="15">
        <v>0</v>
      </c>
      <c r="BA206" s="17">
        <v>0</v>
      </c>
      <c r="BB206" s="17">
        <v>1</v>
      </c>
      <c r="BC206" s="17">
        <v>0</v>
      </c>
      <c r="BD206" s="17">
        <v>0</v>
      </c>
      <c r="BE206" s="17">
        <v>0</v>
      </c>
      <c r="BF206" s="17">
        <v>0</v>
      </c>
      <c r="BG206" s="16">
        <v>0</v>
      </c>
      <c r="BH206" s="16">
        <v>0</v>
      </c>
      <c r="BI206" s="17">
        <v>1</v>
      </c>
      <c r="BJ206" s="16">
        <v>0</v>
      </c>
      <c r="BK206" s="17">
        <v>0</v>
      </c>
      <c r="BL206" s="17">
        <v>0</v>
      </c>
      <c r="BM206" s="16">
        <v>0</v>
      </c>
      <c r="BN206" s="17">
        <v>0</v>
      </c>
      <c r="BO206" s="17">
        <v>0</v>
      </c>
      <c r="BP206" s="17">
        <v>0</v>
      </c>
      <c r="BQ206" s="17">
        <v>1</v>
      </c>
      <c r="BR206" s="16">
        <v>0</v>
      </c>
      <c r="BS206" s="17">
        <v>0</v>
      </c>
      <c r="BT206" s="17">
        <v>0</v>
      </c>
      <c r="BU206" s="17">
        <v>0</v>
      </c>
      <c r="BV206" s="16">
        <v>0</v>
      </c>
      <c r="BW206" s="17">
        <v>0</v>
      </c>
      <c r="BX206" s="17">
        <v>0</v>
      </c>
      <c r="BY206" s="17">
        <v>0</v>
      </c>
      <c r="BZ206" s="17">
        <v>0</v>
      </c>
      <c r="CA206" s="17">
        <v>0</v>
      </c>
      <c r="CB206" s="17">
        <v>0</v>
      </c>
      <c r="CC206" s="17">
        <v>1</v>
      </c>
      <c r="CD206" s="17">
        <v>0</v>
      </c>
      <c r="CE206" s="17">
        <v>0</v>
      </c>
      <c r="CF206" s="17">
        <v>0</v>
      </c>
      <c r="CG206" s="17">
        <v>0</v>
      </c>
      <c r="CH206" s="16">
        <v>0</v>
      </c>
      <c r="CI206" s="17">
        <v>0</v>
      </c>
      <c r="CJ206" s="17">
        <v>0</v>
      </c>
      <c r="CK206" s="17">
        <v>1</v>
      </c>
      <c r="CL206" s="16">
        <v>0</v>
      </c>
      <c r="CM206" s="16">
        <v>0</v>
      </c>
      <c r="CN206" s="17">
        <v>0</v>
      </c>
      <c r="CO206" s="17">
        <v>0</v>
      </c>
      <c r="CP206" s="17">
        <v>0</v>
      </c>
      <c r="CQ206" s="17">
        <v>0</v>
      </c>
      <c r="CR206" s="17">
        <v>0</v>
      </c>
      <c r="CS206" s="17">
        <v>0</v>
      </c>
      <c r="CT206" s="17">
        <v>0</v>
      </c>
      <c r="CU206" s="17">
        <v>0</v>
      </c>
      <c r="CV206" s="17">
        <v>1</v>
      </c>
      <c r="CW206" s="17">
        <v>0</v>
      </c>
      <c r="CX206" s="17">
        <v>0</v>
      </c>
      <c r="CY206" s="17">
        <v>0</v>
      </c>
      <c r="CZ206" s="17">
        <v>0</v>
      </c>
      <c r="DA206" s="17">
        <v>0</v>
      </c>
      <c r="DB206" s="17">
        <v>0</v>
      </c>
      <c r="DC206" s="17">
        <v>0</v>
      </c>
    </row>
    <row r="207" spans="1:107" x14ac:dyDescent="0.25">
      <c r="A207" s="6" t="s">
        <v>302</v>
      </c>
      <c r="B207" s="6" t="s">
        <v>91</v>
      </c>
      <c r="C207" s="26">
        <v>25</v>
      </c>
      <c r="D207" s="6">
        <v>50</v>
      </c>
      <c r="E207" s="6" t="s">
        <v>237</v>
      </c>
      <c r="F207" s="6">
        <v>2011</v>
      </c>
      <c r="G207" s="31" t="s">
        <v>238</v>
      </c>
      <c r="H207" s="6">
        <v>3</v>
      </c>
      <c r="I207" s="6">
        <v>314</v>
      </c>
      <c r="J207" s="33">
        <v>14000</v>
      </c>
      <c r="K207" s="6">
        <v>35</v>
      </c>
      <c r="L207" s="6">
        <v>25</v>
      </c>
      <c r="M207" s="6">
        <v>1</v>
      </c>
      <c r="N207" s="6">
        <v>1</v>
      </c>
      <c r="O207" s="6">
        <v>0</v>
      </c>
      <c r="P207" s="6">
        <v>0</v>
      </c>
      <c r="Q207" s="6">
        <v>760</v>
      </c>
      <c r="R207" s="6">
        <v>940</v>
      </c>
      <c r="S207">
        <v>2</v>
      </c>
      <c r="T207">
        <v>0</v>
      </c>
      <c r="U207">
        <v>2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 s="17">
        <v>0</v>
      </c>
      <c r="AI207" s="17">
        <v>0</v>
      </c>
      <c r="AJ207" s="17">
        <v>0</v>
      </c>
      <c r="AK207" s="17">
        <v>1</v>
      </c>
      <c r="AL207" s="15">
        <v>0</v>
      </c>
      <c r="AM207" s="17">
        <v>0</v>
      </c>
      <c r="AN207" s="15">
        <v>0</v>
      </c>
      <c r="AO207" s="17">
        <v>0</v>
      </c>
      <c r="AP207" s="17">
        <v>0</v>
      </c>
      <c r="AQ207" s="17">
        <v>0</v>
      </c>
      <c r="AR207" s="15">
        <v>0</v>
      </c>
      <c r="AS207" s="17">
        <v>0</v>
      </c>
      <c r="AT207" s="17">
        <v>0</v>
      </c>
      <c r="AU207" s="17">
        <v>0</v>
      </c>
      <c r="AV207" s="17">
        <v>0</v>
      </c>
      <c r="AW207" s="17">
        <v>0</v>
      </c>
      <c r="AX207" s="17">
        <v>0</v>
      </c>
      <c r="AY207" s="17">
        <v>0</v>
      </c>
      <c r="AZ207" s="15">
        <v>0</v>
      </c>
      <c r="BA207" s="17">
        <v>0</v>
      </c>
      <c r="BB207" s="17">
        <v>0</v>
      </c>
      <c r="BC207" s="17">
        <v>0</v>
      </c>
      <c r="BD207" s="17">
        <v>0</v>
      </c>
      <c r="BE207" s="17">
        <v>0</v>
      </c>
      <c r="BF207" s="17">
        <v>0</v>
      </c>
      <c r="BG207" s="16">
        <v>0</v>
      </c>
      <c r="BH207" s="16">
        <v>0</v>
      </c>
      <c r="BI207" s="17">
        <v>0</v>
      </c>
      <c r="BJ207" s="16">
        <v>0</v>
      </c>
      <c r="BK207" s="17">
        <v>0</v>
      </c>
      <c r="BL207" s="17">
        <v>0</v>
      </c>
      <c r="BM207" s="16">
        <v>0</v>
      </c>
      <c r="BN207" s="17">
        <v>0</v>
      </c>
      <c r="BO207" s="17">
        <v>0</v>
      </c>
      <c r="BP207" s="17">
        <v>0</v>
      </c>
      <c r="BQ207" s="17">
        <v>0</v>
      </c>
      <c r="BR207" s="16">
        <v>0</v>
      </c>
      <c r="BS207" s="17">
        <v>0</v>
      </c>
      <c r="BT207" s="17">
        <v>0</v>
      </c>
      <c r="BU207" s="17">
        <v>0</v>
      </c>
      <c r="BV207" s="16">
        <v>0</v>
      </c>
      <c r="BW207" s="17">
        <v>0</v>
      </c>
      <c r="BX207" s="17">
        <v>0</v>
      </c>
      <c r="BY207" s="17">
        <v>0</v>
      </c>
      <c r="BZ207" s="17">
        <v>0</v>
      </c>
      <c r="CA207" s="17">
        <v>0</v>
      </c>
      <c r="CB207" s="17">
        <v>0</v>
      </c>
      <c r="CC207" s="17">
        <v>0</v>
      </c>
      <c r="CD207" s="17">
        <v>0</v>
      </c>
      <c r="CE207" s="17">
        <v>0</v>
      </c>
      <c r="CF207" s="17">
        <v>0</v>
      </c>
      <c r="CG207" s="17">
        <v>0</v>
      </c>
      <c r="CH207" s="16">
        <v>0</v>
      </c>
      <c r="CI207" s="17">
        <v>0</v>
      </c>
      <c r="CJ207" s="17">
        <v>0</v>
      </c>
      <c r="CK207" s="17">
        <v>0</v>
      </c>
      <c r="CL207" s="16">
        <v>0</v>
      </c>
      <c r="CM207" s="16">
        <v>0</v>
      </c>
      <c r="CN207" s="17">
        <v>0</v>
      </c>
      <c r="CO207" s="17">
        <v>0</v>
      </c>
      <c r="CP207" s="17">
        <v>1</v>
      </c>
      <c r="CQ207" s="17">
        <v>0</v>
      </c>
      <c r="CR207" s="17">
        <v>0</v>
      </c>
      <c r="CS207" s="17">
        <v>0</v>
      </c>
      <c r="CT207" s="17">
        <v>0</v>
      </c>
      <c r="CU207" s="17">
        <v>0</v>
      </c>
      <c r="CV207" s="17">
        <v>0</v>
      </c>
      <c r="CW207" s="17">
        <v>0</v>
      </c>
      <c r="CX207" s="17">
        <v>0</v>
      </c>
      <c r="CY207" s="17">
        <v>0</v>
      </c>
      <c r="CZ207" s="17">
        <v>0</v>
      </c>
      <c r="DA207" s="17">
        <v>0</v>
      </c>
      <c r="DB207" s="17">
        <v>0</v>
      </c>
      <c r="DC207" s="17">
        <v>0</v>
      </c>
    </row>
    <row r="208" spans="1:107" x14ac:dyDescent="0.25">
      <c r="A208" s="6" t="s">
        <v>303</v>
      </c>
      <c r="B208" s="6" t="s">
        <v>96</v>
      </c>
      <c r="C208" s="18">
        <v>100</v>
      </c>
      <c r="D208" s="6">
        <v>110</v>
      </c>
      <c r="E208" s="6" t="s">
        <v>237</v>
      </c>
      <c r="F208" s="6">
        <v>2011</v>
      </c>
      <c r="G208" s="31" t="s">
        <v>238</v>
      </c>
      <c r="H208" s="6">
        <v>3</v>
      </c>
      <c r="I208" s="6">
        <v>313</v>
      </c>
      <c r="J208" s="33">
        <v>14000</v>
      </c>
      <c r="K208" s="6">
        <v>40</v>
      </c>
      <c r="L208" s="6">
        <v>25</v>
      </c>
      <c r="M208" s="6">
        <v>1</v>
      </c>
      <c r="N208" s="6">
        <v>1</v>
      </c>
      <c r="O208" s="6">
        <v>0</v>
      </c>
      <c r="P208" s="6">
        <v>0</v>
      </c>
      <c r="Q208" s="6">
        <v>790</v>
      </c>
      <c r="R208" s="6">
        <v>830</v>
      </c>
      <c r="S208">
        <v>5</v>
      </c>
      <c r="T208">
        <v>3</v>
      </c>
      <c r="U208">
        <v>2</v>
      </c>
      <c r="V208">
        <v>0</v>
      </c>
      <c r="W208">
        <v>0</v>
      </c>
      <c r="X208">
        <v>3</v>
      </c>
      <c r="Y208">
        <v>1</v>
      </c>
      <c r="Z208">
        <v>1</v>
      </c>
      <c r="AA208">
        <v>0</v>
      </c>
      <c r="AB208">
        <v>0</v>
      </c>
      <c r="AC208">
        <v>3</v>
      </c>
      <c r="AD208">
        <v>2</v>
      </c>
      <c r="AE208">
        <v>0</v>
      </c>
      <c r="AF208">
        <v>0</v>
      </c>
      <c r="AG208">
        <v>0</v>
      </c>
      <c r="AH208" s="17">
        <v>0</v>
      </c>
      <c r="AI208" s="17">
        <v>0</v>
      </c>
      <c r="AJ208" s="17">
        <v>0</v>
      </c>
      <c r="AK208" s="17">
        <v>1</v>
      </c>
      <c r="AL208" s="15">
        <v>0</v>
      </c>
      <c r="AM208" s="17">
        <v>0</v>
      </c>
      <c r="AN208" s="15">
        <v>0</v>
      </c>
      <c r="AO208" s="17">
        <v>0</v>
      </c>
      <c r="AP208" s="17">
        <v>0</v>
      </c>
      <c r="AQ208" s="17">
        <v>0</v>
      </c>
      <c r="AR208" s="15">
        <v>0</v>
      </c>
      <c r="AS208" s="17">
        <v>0</v>
      </c>
      <c r="AT208" s="17">
        <v>0</v>
      </c>
      <c r="AU208" s="17">
        <v>0</v>
      </c>
      <c r="AV208" s="17">
        <v>0</v>
      </c>
      <c r="AW208" s="17">
        <v>0</v>
      </c>
      <c r="AX208" s="17">
        <v>0</v>
      </c>
      <c r="AY208" s="17">
        <v>0</v>
      </c>
      <c r="AZ208" s="15">
        <v>0</v>
      </c>
      <c r="BA208" s="17">
        <v>0</v>
      </c>
      <c r="BB208" s="17">
        <v>0</v>
      </c>
      <c r="BC208" s="17">
        <v>0</v>
      </c>
      <c r="BD208" s="17">
        <v>0</v>
      </c>
      <c r="BE208" s="17">
        <v>0</v>
      </c>
      <c r="BF208" s="17">
        <v>0</v>
      </c>
      <c r="BG208" s="16">
        <v>0</v>
      </c>
      <c r="BH208" s="16">
        <v>0</v>
      </c>
      <c r="BI208" s="17">
        <v>0</v>
      </c>
      <c r="BJ208" s="16">
        <v>0</v>
      </c>
      <c r="BK208" s="17">
        <v>0</v>
      </c>
      <c r="BL208" s="17">
        <v>0</v>
      </c>
      <c r="BM208" s="16">
        <v>0</v>
      </c>
      <c r="BN208" s="17">
        <v>0</v>
      </c>
      <c r="BO208" s="17">
        <v>0</v>
      </c>
      <c r="BP208" s="17">
        <v>1</v>
      </c>
      <c r="BQ208" s="17">
        <v>0</v>
      </c>
      <c r="BR208" s="16">
        <v>0</v>
      </c>
      <c r="BS208" s="17">
        <v>1</v>
      </c>
      <c r="BT208" s="17">
        <v>0</v>
      </c>
      <c r="BU208" s="17">
        <v>0</v>
      </c>
      <c r="BV208" s="16">
        <v>0</v>
      </c>
      <c r="BW208" s="17">
        <v>0</v>
      </c>
      <c r="BX208" s="17">
        <v>0</v>
      </c>
      <c r="BY208" s="17">
        <v>0</v>
      </c>
      <c r="BZ208" s="17">
        <v>0</v>
      </c>
      <c r="CA208" s="17">
        <v>0</v>
      </c>
      <c r="CB208" s="17">
        <v>0</v>
      </c>
      <c r="CC208" s="17">
        <v>1</v>
      </c>
      <c r="CD208" s="17">
        <v>0</v>
      </c>
      <c r="CE208" s="17">
        <v>0</v>
      </c>
      <c r="CF208" s="17">
        <v>0</v>
      </c>
      <c r="CG208" s="17">
        <v>0</v>
      </c>
      <c r="CH208" s="16">
        <v>0</v>
      </c>
      <c r="CI208" s="17">
        <v>0</v>
      </c>
      <c r="CJ208" s="17">
        <v>0</v>
      </c>
      <c r="CK208" s="17">
        <v>1</v>
      </c>
      <c r="CL208" s="16">
        <v>0</v>
      </c>
      <c r="CM208" s="16">
        <v>0</v>
      </c>
      <c r="CN208" s="17">
        <v>0</v>
      </c>
      <c r="CO208" s="17">
        <v>0</v>
      </c>
      <c r="CP208" s="17">
        <v>0</v>
      </c>
      <c r="CQ208" s="17">
        <v>0</v>
      </c>
      <c r="CR208" s="17">
        <v>0</v>
      </c>
      <c r="CS208" s="17">
        <v>0</v>
      </c>
      <c r="CT208" s="17">
        <v>0</v>
      </c>
      <c r="CU208" s="17">
        <v>0</v>
      </c>
      <c r="CV208" s="17">
        <v>0</v>
      </c>
      <c r="CW208" s="17">
        <v>0</v>
      </c>
      <c r="CX208" s="17">
        <v>0</v>
      </c>
      <c r="CY208" s="17">
        <v>0</v>
      </c>
      <c r="CZ208" s="17">
        <v>0</v>
      </c>
      <c r="DA208" s="17">
        <v>0</v>
      </c>
      <c r="DB208" s="17">
        <v>0</v>
      </c>
      <c r="DC208" s="17">
        <v>0</v>
      </c>
    </row>
    <row r="209" spans="1:107" x14ac:dyDescent="0.25">
      <c r="A209" s="6" t="s">
        <v>304</v>
      </c>
      <c r="B209" s="6" t="s">
        <v>94</v>
      </c>
      <c r="C209" s="18">
        <v>500</v>
      </c>
      <c r="D209" s="6">
        <v>550</v>
      </c>
      <c r="E209" s="6" t="s">
        <v>237</v>
      </c>
      <c r="F209" s="6">
        <v>2011</v>
      </c>
      <c r="G209" s="31" t="s">
        <v>238</v>
      </c>
      <c r="H209" s="6">
        <v>2</v>
      </c>
      <c r="I209" s="6">
        <v>305</v>
      </c>
      <c r="J209" s="33">
        <v>14000</v>
      </c>
      <c r="K209" s="6">
        <v>30</v>
      </c>
      <c r="L209" s="6">
        <v>25</v>
      </c>
      <c r="M209" s="6">
        <v>1</v>
      </c>
      <c r="N209" s="6">
        <v>0</v>
      </c>
      <c r="O209" s="6">
        <v>0</v>
      </c>
      <c r="P209" s="6">
        <v>0</v>
      </c>
      <c r="Q209" s="6">
        <v>1180</v>
      </c>
      <c r="R209" s="6">
        <v>660</v>
      </c>
      <c r="S209">
        <v>7</v>
      </c>
      <c r="T209">
        <v>4</v>
      </c>
      <c r="U209">
        <v>2</v>
      </c>
      <c r="V209">
        <v>0</v>
      </c>
      <c r="W209">
        <v>0</v>
      </c>
      <c r="X209">
        <v>2</v>
      </c>
      <c r="Y209">
        <v>1</v>
      </c>
      <c r="Z209">
        <v>3</v>
      </c>
      <c r="AA209">
        <v>0</v>
      </c>
      <c r="AB209">
        <v>1</v>
      </c>
      <c r="AC209">
        <v>3</v>
      </c>
      <c r="AD209">
        <v>3</v>
      </c>
      <c r="AE209">
        <v>1</v>
      </c>
      <c r="AF209">
        <v>0</v>
      </c>
      <c r="AG209">
        <v>0</v>
      </c>
      <c r="AH209" s="17">
        <v>0</v>
      </c>
      <c r="AI209" s="17">
        <v>0</v>
      </c>
      <c r="AJ209" s="17">
        <v>0</v>
      </c>
      <c r="AK209" s="17">
        <v>0</v>
      </c>
      <c r="AL209" s="15">
        <v>0</v>
      </c>
      <c r="AM209" s="17">
        <v>0</v>
      </c>
      <c r="AN209" s="15">
        <v>0</v>
      </c>
      <c r="AO209" s="17">
        <v>0</v>
      </c>
      <c r="AP209" s="17">
        <v>0</v>
      </c>
      <c r="AQ209" s="17">
        <v>0</v>
      </c>
      <c r="AR209" s="15">
        <v>0</v>
      </c>
      <c r="AS209" s="17">
        <v>0</v>
      </c>
      <c r="AT209" s="17">
        <v>1</v>
      </c>
      <c r="AU209" s="17">
        <v>0</v>
      </c>
      <c r="AV209" s="17">
        <v>0</v>
      </c>
      <c r="AW209" s="17">
        <v>0</v>
      </c>
      <c r="AX209" s="17">
        <v>0</v>
      </c>
      <c r="AY209" s="17">
        <v>1</v>
      </c>
      <c r="AZ209" s="15">
        <v>0</v>
      </c>
      <c r="BA209" s="17">
        <v>0</v>
      </c>
      <c r="BB209" s="17">
        <v>0</v>
      </c>
      <c r="BC209" s="17">
        <v>0</v>
      </c>
      <c r="BD209" s="17">
        <v>0</v>
      </c>
      <c r="BE209" s="17">
        <v>0</v>
      </c>
      <c r="BF209" s="17">
        <v>0</v>
      </c>
      <c r="BG209" s="16">
        <v>0</v>
      </c>
      <c r="BH209" s="16">
        <v>0</v>
      </c>
      <c r="BI209" s="17">
        <v>1</v>
      </c>
      <c r="BJ209" s="16">
        <v>0</v>
      </c>
      <c r="BK209" s="17">
        <v>0</v>
      </c>
      <c r="BL209" s="17">
        <v>0</v>
      </c>
      <c r="BM209" s="16">
        <v>0</v>
      </c>
      <c r="BN209" s="17">
        <v>0</v>
      </c>
      <c r="BO209" s="17">
        <v>0</v>
      </c>
      <c r="BP209" s="17">
        <v>1</v>
      </c>
      <c r="BQ209" s="17">
        <v>0</v>
      </c>
      <c r="BR209" s="16">
        <v>0</v>
      </c>
      <c r="BS209" s="17">
        <v>1</v>
      </c>
      <c r="BT209" s="17">
        <v>0</v>
      </c>
      <c r="BU209" s="17">
        <v>0</v>
      </c>
      <c r="BV209" s="16">
        <v>0</v>
      </c>
      <c r="BW209" s="17">
        <v>0</v>
      </c>
      <c r="BX209" s="17">
        <v>0</v>
      </c>
      <c r="BY209" s="17">
        <v>0</v>
      </c>
      <c r="BZ209" s="17">
        <v>0</v>
      </c>
      <c r="CA209" s="17">
        <v>0</v>
      </c>
      <c r="CB209" s="17">
        <v>0</v>
      </c>
      <c r="CC209" s="17">
        <v>1</v>
      </c>
      <c r="CD209" s="17">
        <v>0</v>
      </c>
      <c r="CE209" s="17">
        <v>0</v>
      </c>
      <c r="CF209" s="17">
        <v>0</v>
      </c>
      <c r="CG209" s="17">
        <v>0</v>
      </c>
      <c r="CH209" s="16">
        <v>0</v>
      </c>
      <c r="CI209" s="17">
        <v>0</v>
      </c>
      <c r="CJ209" s="17">
        <v>0</v>
      </c>
      <c r="CK209" s="17">
        <v>1</v>
      </c>
      <c r="CL209" s="16">
        <v>0</v>
      </c>
      <c r="CM209" s="16">
        <v>0</v>
      </c>
      <c r="CN209" s="17">
        <v>0</v>
      </c>
      <c r="CO209" s="17">
        <v>0</v>
      </c>
      <c r="CP209" s="17">
        <v>0</v>
      </c>
      <c r="CQ209" s="17">
        <v>0</v>
      </c>
      <c r="CR209" s="17">
        <v>0</v>
      </c>
      <c r="CS209" s="17">
        <v>0</v>
      </c>
      <c r="CT209" s="17">
        <v>0</v>
      </c>
      <c r="CU209" s="17">
        <v>0</v>
      </c>
      <c r="CV209" s="17">
        <v>0</v>
      </c>
      <c r="CW209" s="17">
        <v>0</v>
      </c>
      <c r="CX209" s="17">
        <v>0</v>
      </c>
      <c r="CY209" s="17">
        <v>0</v>
      </c>
      <c r="CZ209" s="17">
        <v>0</v>
      </c>
      <c r="DA209" s="17">
        <v>0</v>
      </c>
      <c r="DB209" s="17">
        <v>0</v>
      </c>
      <c r="DC209" s="17">
        <v>0</v>
      </c>
    </row>
    <row r="210" spans="1:107" x14ac:dyDescent="0.25">
      <c r="A210" s="6" t="s">
        <v>305</v>
      </c>
      <c r="B210" s="6" t="s">
        <v>99</v>
      </c>
      <c r="C210" s="18">
        <v>1000</v>
      </c>
      <c r="D210" s="6">
        <v>1080</v>
      </c>
      <c r="E210" s="6" t="s">
        <v>237</v>
      </c>
      <c r="F210" s="6">
        <v>2011</v>
      </c>
      <c r="G210" s="31" t="s">
        <v>238</v>
      </c>
      <c r="H210" s="6">
        <v>1</v>
      </c>
      <c r="I210" s="6">
        <v>297</v>
      </c>
      <c r="J210" s="33">
        <v>14000</v>
      </c>
      <c r="K210" s="6">
        <v>35</v>
      </c>
      <c r="L210" s="6">
        <v>30</v>
      </c>
      <c r="M210" s="6">
        <v>1</v>
      </c>
      <c r="N210" s="6">
        <v>1</v>
      </c>
      <c r="O210" s="6">
        <v>0</v>
      </c>
      <c r="P210" s="6">
        <v>0</v>
      </c>
      <c r="Q210" s="6">
        <v>1630</v>
      </c>
      <c r="R210" s="6">
        <v>130</v>
      </c>
      <c r="S210">
        <v>6</v>
      </c>
      <c r="T210">
        <v>1</v>
      </c>
      <c r="U210">
        <v>5</v>
      </c>
      <c r="V210">
        <v>0</v>
      </c>
      <c r="W210">
        <v>0</v>
      </c>
      <c r="X210">
        <v>2</v>
      </c>
      <c r="Y210">
        <v>1</v>
      </c>
      <c r="Z210">
        <v>2</v>
      </c>
      <c r="AA210">
        <v>1</v>
      </c>
      <c r="AB210">
        <v>0</v>
      </c>
      <c r="AC210">
        <v>3</v>
      </c>
      <c r="AD210">
        <v>1</v>
      </c>
      <c r="AE210">
        <v>2</v>
      </c>
      <c r="AF210">
        <v>0</v>
      </c>
      <c r="AG210">
        <v>1</v>
      </c>
      <c r="AH210" s="17">
        <v>0</v>
      </c>
      <c r="AI210" s="17">
        <v>1</v>
      </c>
      <c r="AJ210" s="17">
        <v>0</v>
      </c>
      <c r="AK210" s="17">
        <v>1</v>
      </c>
      <c r="AL210" s="15">
        <v>0</v>
      </c>
      <c r="AM210" s="17">
        <v>0</v>
      </c>
      <c r="AN210" s="15">
        <v>0</v>
      </c>
      <c r="AO210" s="17">
        <v>0</v>
      </c>
      <c r="AP210" s="17">
        <v>0</v>
      </c>
      <c r="AQ210" s="17">
        <v>0</v>
      </c>
      <c r="AR210" s="15">
        <v>0</v>
      </c>
      <c r="AS210" s="17">
        <v>0</v>
      </c>
      <c r="AT210" s="17">
        <v>1</v>
      </c>
      <c r="AU210" s="17">
        <v>0</v>
      </c>
      <c r="AV210" s="17">
        <v>0</v>
      </c>
      <c r="AW210" s="17">
        <v>0</v>
      </c>
      <c r="AX210" s="17">
        <v>0</v>
      </c>
      <c r="AY210" s="17">
        <v>0</v>
      </c>
      <c r="AZ210" s="15">
        <v>0</v>
      </c>
      <c r="BA210" s="17">
        <v>0</v>
      </c>
      <c r="BB210" s="17">
        <v>0</v>
      </c>
      <c r="BC210" s="17">
        <v>0</v>
      </c>
      <c r="BD210" s="17">
        <v>0</v>
      </c>
      <c r="BE210" s="17">
        <v>0</v>
      </c>
      <c r="BF210" s="17">
        <v>1</v>
      </c>
      <c r="BG210" s="16">
        <v>0</v>
      </c>
      <c r="BH210" s="16">
        <v>0</v>
      </c>
      <c r="BI210" s="17">
        <v>0</v>
      </c>
      <c r="BJ210" s="16">
        <v>0</v>
      </c>
      <c r="BK210" s="17">
        <v>0</v>
      </c>
      <c r="BL210" s="17">
        <v>0</v>
      </c>
      <c r="BM210" s="16">
        <v>0</v>
      </c>
      <c r="BN210" s="17">
        <v>0</v>
      </c>
      <c r="BO210" s="17">
        <v>0</v>
      </c>
      <c r="BP210" s="17">
        <v>0</v>
      </c>
      <c r="BQ210" s="17">
        <v>0</v>
      </c>
      <c r="BR210" s="16">
        <v>0</v>
      </c>
      <c r="BS210" s="17">
        <v>1</v>
      </c>
      <c r="BT210" s="17">
        <v>0</v>
      </c>
      <c r="BU210" s="17">
        <v>0</v>
      </c>
      <c r="BV210" s="16">
        <v>0</v>
      </c>
      <c r="BW210" s="17">
        <v>0</v>
      </c>
      <c r="BX210" s="17">
        <v>0</v>
      </c>
      <c r="BY210" s="17">
        <v>0</v>
      </c>
      <c r="BZ210" s="17">
        <v>0</v>
      </c>
      <c r="CA210" s="17">
        <v>1</v>
      </c>
      <c r="CB210" s="17">
        <v>0</v>
      </c>
      <c r="CC210" s="17">
        <v>0</v>
      </c>
      <c r="CD210" s="17">
        <v>0</v>
      </c>
      <c r="CE210" s="17">
        <v>0</v>
      </c>
      <c r="CF210" s="17">
        <v>0</v>
      </c>
      <c r="CG210" s="17">
        <v>0</v>
      </c>
      <c r="CH210" s="16">
        <v>0</v>
      </c>
      <c r="CI210" s="17">
        <v>0</v>
      </c>
      <c r="CJ210" s="17">
        <v>0</v>
      </c>
      <c r="CK210" s="17">
        <v>0</v>
      </c>
      <c r="CL210" s="16">
        <v>0</v>
      </c>
      <c r="CM210" s="16">
        <v>0</v>
      </c>
      <c r="CN210" s="17">
        <v>0</v>
      </c>
      <c r="CO210" s="17">
        <v>0</v>
      </c>
      <c r="CP210" s="17">
        <v>0</v>
      </c>
      <c r="CQ210" s="17">
        <v>0</v>
      </c>
      <c r="CR210" s="17">
        <v>0</v>
      </c>
      <c r="CS210" s="17">
        <v>0</v>
      </c>
      <c r="CT210" s="17">
        <v>0</v>
      </c>
      <c r="CU210" s="17">
        <v>0</v>
      </c>
      <c r="CV210" s="17">
        <v>0</v>
      </c>
      <c r="CW210" s="17">
        <v>0</v>
      </c>
      <c r="CX210" s="17">
        <v>0</v>
      </c>
      <c r="CY210" s="17">
        <v>0</v>
      </c>
      <c r="CZ210" s="17">
        <v>0</v>
      </c>
      <c r="DA210" s="17">
        <v>0</v>
      </c>
      <c r="DB210" s="17">
        <v>0</v>
      </c>
      <c r="DC210" s="17">
        <v>0</v>
      </c>
    </row>
    <row r="211" spans="1:107" x14ac:dyDescent="0.25">
      <c r="A211" s="6" t="s">
        <v>306</v>
      </c>
      <c r="B211" s="6" t="s">
        <v>91</v>
      </c>
      <c r="C211" s="26">
        <v>25</v>
      </c>
      <c r="D211" s="6">
        <v>50</v>
      </c>
      <c r="E211" s="6" t="s">
        <v>237</v>
      </c>
      <c r="F211" s="6">
        <v>2011</v>
      </c>
      <c r="G211" s="31" t="s">
        <v>238</v>
      </c>
      <c r="H211" s="6">
        <v>3</v>
      </c>
      <c r="I211" s="6">
        <v>305</v>
      </c>
      <c r="J211" s="33">
        <v>14000</v>
      </c>
      <c r="K211" s="6">
        <v>15</v>
      </c>
      <c r="L211" s="6">
        <v>25</v>
      </c>
      <c r="M211" s="6">
        <v>0</v>
      </c>
      <c r="N211" s="6">
        <v>1</v>
      </c>
      <c r="O211" s="6">
        <v>0</v>
      </c>
      <c r="P211" s="6">
        <v>0</v>
      </c>
      <c r="Q211" s="6">
        <v>1220</v>
      </c>
      <c r="R211" s="6">
        <v>420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 s="17">
        <v>0</v>
      </c>
      <c r="AI211" s="17">
        <v>0</v>
      </c>
      <c r="AJ211" s="17">
        <v>0</v>
      </c>
      <c r="AK211" s="17">
        <v>1</v>
      </c>
      <c r="AL211" s="15">
        <v>0</v>
      </c>
      <c r="AM211" s="17">
        <v>0</v>
      </c>
      <c r="AN211" s="15">
        <v>0</v>
      </c>
      <c r="AO211" s="17">
        <v>0</v>
      </c>
      <c r="AP211" s="17">
        <v>0</v>
      </c>
      <c r="AQ211" s="17">
        <v>0</v>
      </c>
      <c r="AR211" s="15">
        <v>0</v>
      </c>
      <c r="AS211" s="17">
        <v>0</v>
      </c>
      <c r="AT211" s="17">
        <v>0</v>
      </c>
      <c r="AU211" s="17">
        <v>0</v>
      </c>
      <c r="AV211" s="17">
        <v>0</v>
      </c>
      <c r="AW211" s="17">
        <v>0</v>
      </c>
      <c r="AX211" s="17">
        <v>0</v>
      </c>
      <c r="AY211" s="17">
        <v>0</v>
      </c>
      <c r="AZ211" s="15">
        <v>0</v>
      </c>
      <c r="BA211" s="17">
        <v>0</v>
      </c>
      <c r="BB211" s="17">
        <v>0</v>
      </c>
      <c r="BC211" s="17">
        <v>0</v>
      </c>
      <c r="BD211" s="17">
        <v>0</v>
      </c>
      <c r="BE211" s="17">
        <v>0</v>
      </c>
      <c r="BF211" s="17">
        <v>0</v>
      </c>
      <c r="BG211" s="16">
        <v>0</v>
      </c>
      <c r="BH211" s="16">
        <v>0</v>
      </c>
      <c r="BI211" s="17">
        <v>0</v>
      </c>
      <c r="BJ211" s="16">
        <v>0</v>
      </c>
      <c r="BK211" s="17">
        <v>0</v>
      </c>
      <c r="BL211" s="17">
        <v>0</v>
      </c>
      <c r="BM211" s="16">
        <v>0</v>
      </c>
      <c r="BN211" s="17">
        <v>0</v>
      </c>
      <c r="BO211" s="17">
        <v>0</v>
      </c>
      <c r="BP211" s="17">
        <v>0</v>
      </c>
      <c r="BQ211" s="17">
        <v>0</v>
      </c>
      <c r="BR211" s="16">
        <v>0</v>
      </c>
      <c r="BS211" s="17">
        <v>0</v>
      </c>
      <c r="BT211" s="17">
        <v>0</v>
      </c>
      <c r="BU211" s="17">
        <v>0</v>
      </c>
      <c r="BV211" s="16">
        <v>0</v>
      </c>
      <c r="BW211" s="17">
        <v>0</v>
      </c>
      <c r="BX211" s="17">
        <v>0</v>
      </c>
      <c r="BY211" s="17">
        <v>0</v>
      </c>
      <c r="BZ211" s="17">
        <v>0</v>
      </c>
      <c r="CA211" s="17">
        <v>0</v>
      </c>
      <c r="CB211" s="17">
        <v>0</v>
      </c>
      <c r="CC211" s="17">
        <v>0</v>
      </c>
      <c r="CD211" s="17">
        <v>0</v>
      </c>
      <c r="CE211" s="17">
        <v>0</v>
      </c>
      <c r="CF211" s="17">
        <v>0</v>
      </c>
      <c r="CG211" s="17">
        <v>0</v>
      </c>
      <c r="CH211" s="16">
        <v>0</v>
      </c>
      <c r="CI211" s="17">
        <v>0</v>
      </c>
      <c r="CJ211" s="17">
        <v>0</v>
      </c>
      <c r="CK211" s="17">
        <v>0</v>
      </c>
      <c r="CL211" s="16">
        <v>0</v>
      </c>
      <c r="CM211" s="16">
        <v>0</v>
      </c>
      <c r="CN211" s="17">
        <v>0</v>
      </c>
      <c r="CO211" s="17">
        <v>0</v>
      </c>
      <c r="CP211" s="17">
        <v>0</v>
      </c>
      <c r="CQ211" s="17">
        <v>0</v>
      </c>
      <c r="CR211" s="17">
        <v>0</v>
      </c>
      <c r="CS211" s="17">
        <v>0</v>
      </c>
      <c r="CT211" s="17">
        <v>0</v>
      </c>
      <c r="CU211" s="17">
        <v>0</v>
      </c>
      <c r="CV211" s="17">
        <v>0</v>
      </c>
      <c r="CW211" s="17">
        <v>0</v>
      </c>
      <c r="CX211" s="17">
        <v>0</v>
      </c>
      <c r="CY211" s="17">
        <v>0</v>
      </c>
      <c r="CZ211" s="17">
        <v>0</v>
      </c>
      <c r="DA211" s="17">
        <v>0</v>
      </c>
      <c r="DB211" s="17">
        <v>0</v>
      </c>
      <c r="DC211" s="17">
        <v>0</v>
      </c>
    </row>
    <row r="212" spans="1:107" x14ac:dyDescent="0.25">
      <c r="A212" s="6" t="s">
        <v>307</v>
      </c>
      <c r="B212" s="6" t="s">
        <v>96</v>
      </c>
      <c r="C212" s="18">
        <v>100</v>
      </c>
      <c r="D212" s="6">
        <v>120</v>
      </c>
      <c r="E212" s="6" t="s">
        <v>237</v>
      </c>
      <c r="F212" s="6">
        <v>2011</v>
      </c>
      <c r="G212" s="31" t="s">
        <v>238</v>
      </c>
      <c r="H212" s="6">
        <v>3</v>
      </c>
      <c r="I212" s="6">
        <v>306</v>
      </c>
      <c r="J212" s="33">
        <v>14000</v>
      </c>
      <c r="K212" s="6">
        <v>20</v>
      </c>
      <c r="L212" s="6">
        <v>15</v>
      </c>
      <c r="M212" s="6">
        <v>0</v>
      </c>
      <c r="N212" s="6">
        <v>1</v>
      </c>
      <c r="O212" s="6">
        <v>0</v>
      </c>
      <c r="P212" s="6">
        <v>0</v>
      </c>
      <c r="Q212" s="6">
        <v>1120</v>
      </c>
      <c r="R212" s="6">
        <v>480</v>
      </c>
      <c r="S212">
        <v>3</v>
      </c>
      <c r="T212">
        <v>0</v>
      </c>
      <c r="U212">
        <v>3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0</v>
      </c>
      <c r="AF212">
        <v>0</v>
      </c>
      <c r="AG212">
        <v>0</v>
      </c>
      <c r="AH212" s="17">
        <v>0</v>
      </c>
      <c r="AI212" s="17">
        <v>0</v>
      </c>
      <c r="AJ212" s="17">
        <v>0</v>
      </c>
      <c r="AK212" s="17">
        <v>1</v>
      </c>
      <c r="AL212" s="15">
        <v>0</v>
      </c>
      <c r="AM212" s="17">
        <v>0</v>
      </c>
      <c r="AN212" s="15">
        <v>0</v>
      </c>
      <c r="AO212" s="17">
        <v>0</v>
      </c>
      <c r="AP212" s="17">
        <v>0</v>
      </c>
      <c r="AQ212" s="17">
        <v>0</v>
      </c>
      <c r="AR212" s="15">
        <v>0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17">
        <v>0</v>
      </c>
      <c r="AY212" s="17">
        <v>0</v>
      </c>
      <c r="AZ212" s="15">
        <v>0</v>
      </c>
      <c r="BA212" s="17">
        <v>0</v>
      </c>
      <c r="BB212" s="17">
        <v>0</v>
      </c>
      <c r="BC212" s="17">
        <v>0</v>
      </c>
      <c r="BD212" s="17">
        <v>0</v>
      </c>
      <c r="BE212" s="17">
        <v>0</v>
      </c>
      <c r="BF212" s="17">
        <v>0</v>
      </c>
      <c r="BG212" s="16">
        <v>0</v>
      </c>
      <c r="BH212" s="16">
        <v>0</v>
      </c>
      <c r="BI212" s="17">
        <v>0</v>
      </c>
      <c r="BJ212" s="16">
        <v>0</v>
      </c>
      <c r="BK212" s="17">
        <v>0</v>
      </c>
      <c r="BL212" s="17">
        <v>0</v>
      </c>
      <c r="BM212" s="16">
        <v>0</v>
      </c>
      <c r="BN212" s="17">
        <v>0</v>
      </c>
      <c r="BO212" s="17">
        <v>0</v>
      </c>
      <c r="BP212" s="17">
        <v>0</v>
      </c>
      <c r="BQ212" s="17">
        <v>0</v>
      </c>
      <c r="BR212" s="16">
        <v>0</v>
      </c>
      <c r="BS212" s="17">
        <v>1</v>
      </c>
      <c r="BT212" s="17">
        <v>0</v>
      </c>
      <c r="BU212" s="17">
        <v>0</v>
      </c>
      <c r="BV212" s="16">
        <v>0</v>
      </c>
      <c r="BW212" s="17">
        <v>0</v>
      </c>
      <c r="BX212" s="17">
        <v>0</v>
      </c>
      <c r="BY212" s="17">
        <v>0</v>
      </c>
      <c r="BZ212" s="17">
        <v>0</v>
      </c>
      <c r="CA212" s="17">
        <v>0</v>
      </c>
      <c r="CB212" s="17">
        <v>0</v>
      </c>
      <c r="CC212" s="17">
        <v>0</v>
      </c>
      <c r="CD212" s="17">
        <v>0</v>
      </c>
      <c r="CE212" s="17">
        <v>0</v>
      </c>
      <c r="CF212" s="17">
        <v>0</v>
      </c>
      <c r="CG212" s="17">
        <v>0</v>
      </c>
      <c r="CH212" s="16">
        <v>0</v>
      </c>
      <c r="CI212" s="17">
        <v>0</v>
      </c>
      <c r="CJ212" s="17">
        <v>0</v>
      </c>
      <c r="CK212" s="17">
        <v>0</v>
      </c>
      <c r="CL212" s="16">
        <v>0</v>
      </c>
      <c r="CM212" s="16">
        <v>0</v>
      </c>
      <c r="CN212" s="17">
        <v>0</v>
      </c>
      <c r="CO212" s="17">
        <v>0</v>
      </c>
      <c r="CP212" s="17">
        <v>1</v>
      </c>
      <c r="CQ212" s="17">
        <v>0</v>
      </c>
      <c r="CR212" s="17">
        <v>0</v>
      </c>
      <c r="CS212" s="17">
        <v>0</v>
      </c>
      <c r="CT212" s="17">
        <v>0</v>
      </c>
      <c r="CU212" s="17">
        <v>0</v>
      </c>
      <c r="CV212" s="17">
        <v>0</v>
      </c>
      <c r="CW212" s="17">
        <v>0</v>
      </c>
      <c r="CX212" s="17">
        <v>0</v>
      </c>
      <c r="CY212" s="17">
        <v>0</v>
      </c>
      <c r="CZ212" s="17">
        <v>0</v>
      </c>
      <c r="DA212" s="17">
        <v>0</v>
      </c>
      <c r="DB212" s="17">
        <v>0</v>
      </c>
      <c r="DC212" s="17">
        <v>0</v>
      </c>
    </row>
    <row r="213" spans="1:107" x14ac:dyDescent="0.25">
      <c r="A213" s="6" t="s">
        <v>308</v>
      </c>
      <c r="B213" s="6" t="s">
        <v>94</v>
      </c>
      <c r="C213" s="18">
        <v>500</v>
      </c>
      <c r="D213" s="6">
        <v>520</v>
      </c>
      <c r="E213" s="6" t="s">
        <v>237</v>
      </c>
      <c r="F213" s="6">
        <v>2011</v>
      </c>
      <c r="G213" s="31" t="s">
        <v>238</v>
      </c>
      <c r="H213" s="6">
        <v>2</v>
      </c>
      <c r="I213" s="6">
        <v>214</v>
      </c>
      <c r="J213" s="33">
        <v>14000</v>
      </c>
      <c r="K213" s="6">
        <v>30</v>
      </c>
      <c r="L213" s="6">
        <v>15</v>
      </c>
      <c r="M213" s="6">
        <v>0</v>
      </c>
      <c r="N213" s="6">
        <v>1</v>
      </c>
      <c r="O213" s="6">
        <v>0</v>
      </c>
      <c r="P213" s="6">
        <v>0</v>
      </c>
      <c r="Q213" s="6">
        <v>730</v>
      </c>
      <c r="R213" s="6">
        <v>630</v>
      </c>
      <c r="S213">
        <v>8</v>
      </c>
      <c r="T213">
        <v>5</v>
      </c>
      <c r="U213">
        <v>3</v>
      </c>
      <c r="V213">
        <v>0</v>
      </c>
      <c r="W213">
        <v>0</v>
      </c>
      <c r="X213">
        <v>4</v>
      </c>
      <c r="Y213">
        <v>2</v>
      </c>
      <c r="Z213">
        <v>2</v>
      </c>
      <c r="AA213">
        <v>0</v>
      </c>
      <c r="AB213">
        <v>0</v>
      </c>
      <c r="AC213">
        <v>4</v>
      </c>
      <c r="AD213">
        <v>4</v>
      </c>
      <c r="AE213">
        <v>0</v>
      </c>
      <c r="AF213">
        <v>0</v>
      </c>
      <c r="AG213">
        <v>0</v>
      </c>
      <c r="AH213" s="17">
        <v>1</v>
      </c>
      <c r="AI213" s="17">
        <v>0</v>
      </c>
      <c r="AJ213" s="17">
        <v>0</v>
      </c>
      <c r="AK213" s="17">
        <v>0</v>
      </c>
      <c r="AL213" s="15">
        <v>0</v>
      </c>
      <c r="AM213" s="17">
        <v>0</v>
      </c>
      <c r="AN213" s="15">
        <v>0</v>
      </c>
      <c r="AO213" s="17">
        <v>0</v>
      </c>
      <c r="AP213" s="17">
        <v>0</v>
      </c>
      <c r="AQ213" s="17">
        <v>0</v>
      </c>
      <c r="AR213" s="15">
        <v>0</v>
      </c>
      <c r="AS213" s="17">
        <v>0</v>
      </c>
      <c r="AT213" s="17">
        <v>0</v>
      </c>
      <c r="AU213" s="17">
        <v>0</v>
      </c>
      <c r="AV213" s="17">
        <v>0</v>
      </c>
      <c r="AW213" s="17">
        <v>0</v>
      </c>
      <c r="AX213" s="17">
        <v>0</v>
      </c>
      <c r="AY213" s="17">
        <v>1</v>
      </c>
      <c r="AZ213" s="15">
        <v>0</v>
      </c>
      <c r="BA213" s="17">
        <v>0</v>
      </c>
      <c r="BB213" s="17">
        <v>0</v>
      </c>
      <c r="BC213" s="17">
        <v>0</v>
      </c>
      <c r="BD213" s="17">
        <v>0</v>
      </c>
      <c r="BE213" s="17">
        <v>0</v>
      </c>
      <c r="BF213" s="17">
        <v>0</v>
      </c>
      <c r="BG213" s="16">
        <v>0</v>
      </c>
      <c r="BH213" s="16">
        <v>0</v>
      </c>
      <c r="BI213" s="17">
        <v>0</v>
      </c>
      <c r="BJ213" s="16">
        <v>0</v>
      </c>
      <c r="BK213" s="17">
        <v>1</v>
      </c>
      <c r="BL213" s="17">
        <v>0</v>
      </c>
      <c r="BM213" s="16">
        <v>0</v>
      </c>
      <c r="BN213" s="17">
        <v>0</v>
      </c>
      <c r="BO213" s="17">
        <v>1</v>
      </c>
      <c r="BP213" s="17">
        <v>1</v>
      </c>
      <c r="BQ213" s="17">
        <v>0</v>
      </c>
      <c r="BR213" s="16">
        <v>0</v>
      </c>
      <c r="BS213" s="17">
        <v>1</v>
      </c>
      <c r="BT213" s="17">
        <v>0</v>
      </c>
      <c r="BU213" s="17">
        <v>0</v>
      </c>
      <c r="BV213" s="16">
        <v>0</v>
      </c>
      <c r="BW213" s="17">
        <v>0</v>
      </c>
      <c r="BX213" s="17">
        <v>0</v>
      </c>
      <c r="BY213" s="17">
        <v>0</v>
      </c>
      <c r="BZ213" s="17">
        <v>0</v>
      </c>
      <c r="CA213" s="17">
        <v>0</v>
      </c>
      <c r="CB213" s="17">
        <v>0</v>
      </c>
      <c r="CC213" s="17">
        <v>1</v>
      </c>
      <c r="CD213" s="17">
        <v>0</v>
      </c>
      <c r="CE213" s="17">
        <v>0</v>
      </c>
      <c r="CF213" s="17">
        <v>0</v>
      </c>
      <c r="CG213" s="17">
        <v>0</v>
      </c>
      <c r="CH213" s="16">
        <v>0</v>
      </c>
      <c r="CI213" s="17">
        <v>0</v>
      </c>
      <c r="CJ213" s="17">
        <v>0</v>
      </c>
      <c r="CK213" s="17">
        <v>1</v>
      </c>
      <c r="CL213" s="16">
        <v>0</v>
      </c>
      <c r="CM213" s="16">
        <v>0</v>
      </c>
      <c r="CN213" s="17">
        <v>0</v>
      </c>
      <c r="CO213" s="17">
        <v>0</v>
      </c>
      <c r="CP213" s="17">
        <v>0</v>
      </c>
      <c r="CQ213" s="17">
        <v>0</v>
      </c>
      <c r="CR213" s="17">
        <v>0</v>
      </c>
      <c r="CS213" s="17">
        <v>0</v>
      </c>
      <c r="CT213" s="17">
        <v>0</v>
      </c>
      <c r="CU213" s="17">
        <v>0</v>
      </c>
      <c r="CV213" s="17">
        <v>0</v>
      </c>
      <c r="CW213" s="17">
        <v>0</v>
      </c>
      <c r="CX213" s="17">
        <v>0</v>
      </c>
      <c r="CY213" s="17">
        <v>0</v>
      </c>
      <c r="CZ213" s="17">
        <v>0</v>
      </c>
      <c r="DA213" s="17">
        <v>0</v>
      </c>
      <c r="DB213" s="17">
        <v>0</v>
      </c>
      <c r="DC213" s="17">
        <v>0</v>
      </c>
    </row>
    <row r="214" spans="1:107" x14ac:dyDescent="0.25">
      <c r="A214" s="6" t="s">
        <v>309</v>
      </c>
      <c r="B214" s="6" t="s">
        <v>99</v>
      </c>
      <c r="C214" s="18">
        <v>1000</v>
      </c>
      <c r="D214" s="6">
        <v>930</v>
      </c>
      <c r="E214" s="6" t="s">
        <v>237</v>
      </c>
      <c r="F214" s="6">
        <v>2011</v>
      </c>
      <c r="G214" s="31" t="s">
        <v>238</v>
      </c>
      <c r="H214" s="6">
        <v>2</v>
      </c>
      <c r="I214" s="6">
        <v>321</v>
      </c>
      <c r="J214" s="33">
        <v>14000</v>
      </c>
      <c r="K214" s="6">
        <v>35</v>
      </c>
      <c r="L214" s="6">
        <v>10</v>
      </c>
      <c r="M214" s="6">
        <v>0</v>
      </c>
      <c r="N214" s="6">
        <v>1</v>
      </c>
      <c r="O214" s="6">
        <v>0</v>
      </c>
      <c r="P214" s="6">
        <v>0</v>
      </c>
      <c r="Q214" s="6">
        <v>1000</v>
      </c>
      <c r="R214" s="6">
        <v>220</v>
      </c>
      <c r="S214">
        <v>9</v>
      </c>
      <c r="T214">
        <v>4</v>
      </c>
      <c r="U214">
        <v>3</v>
      </c>
      <c r="V214">
        <v>1</v>
      </c>
      <c r="W214">
        <v>0</v>
      </c>
      <c r="X214">
        <v>4</v>
      </c>
      <c r="Y214">
        <v>1</v>
      </c>
      <c r="Z214">
        <v>3</v>
      </c>
      <c r="AA214">
        <v>0</v>
      </c>
      <c r="AB214">
        <v>1</v>
      </c>
      <c r="AC214">
        <v>5</v>
      </c>
      <c r="AD214">
        <v>3</v>
      </c>
      <c r="AE214">
        <v>1</v>
      </c>
      <c r="AF214">
        <v>0</v>
      </c>
      <c r="AG214">
        <v>1</v>
      </c>
      <c r="AH214" s="17">
        <v>0</v>
      </c>
      <c r="AI214" s="17">
        <v>0</v>
      </c>
      <c r="AJ214" s="17">
        <v>0</v>
      </c>
      <c r="AK214" s="17">
        <v>1</v>
      </c>
      <c r="AL214" s="15">
        <v>0</v>
      </c>
      <c r="AM214" s="17">
        <v>0</v>
      </c>
      <c r="AN214" s="15">
        <v>0</v>
      </c>
      <c r="AO214" s="17">
        <v>0</v>
      </c>
      <c r="AP214" s="17">
        <v>0</v>
      </c>
      <c r="AQ214" s="17">
        <v>0</v>
      </c>
      <c r="AR214" s="15">
        <v>0</v>
      </c>
      <c r="AS214" s="17">
        <v>0</v>
      </c>
      <c r="AT214" s="17">
        <v>0</v>
      </c>
      <c r="AU214" s="17">
        <v>1</v>
      </c>
      <c r="AV214" s="17">
        <v>0</v>
      </c>
      <c r="AW214" s="17">
        <v>0</v>
      </c>
      <c r="AX214" s="17">
        <v>0</v>
      </c>
      <c r="AY214" s="17">
        <v>0</v>
      </c>
      <c r="AZ214" s="15">
        <v>0</v>
      </c>
      <c r="BA214" s="17">
        <v>0</v>
      </c>
      <c r="BB214" s="17">
        <v>0</v>
      </c>
      <c r="BC214" s="17">
        <v>1</v>
      </c>
      <c r="BD214" s="17">
        <v>0</v>
      </c>
      <c r="BE214" s="17">
        <v>0</v>
      </c>
      <c r="BF214" s="17">
        <v>0</v>
      </c>
      <c r="BG214" s="16">
        <v>0</v>
      </c>
      <c r="BH214" s="16">
        <v>0</v>
      </c>
      <c r="BI214" s="17">
        <v>1</v>
      </c>
      <c r="BJ214" s="16">
        <v>0</v>
      </c>
      <c r="BK214" s="17">
        <v>0</v>
      </c>
      <c r="BL214" s="17">
        <v>0</v>
      </c>
      <c r="BM214" s="16">
        <v>0</v>
      </c>
      <c r="BN214" s="17">
        <v>0</v>
      </c>
      <c r="BO214" s="17">
        <v>0</v>
      </c>
      <c r="BP214" s="17">
        <v>1</v>
      </c>
      <c r="BQ214" s="17">
        <v>0</v>
      </c>
      <c r="BR214" s="16">
        <v>0</v>
      </c>
      <c r="BS214" s="17">
        <v>1</v>
      </c>
      <c r="BT214" s="17">
        <v>0</v>
      </c>
      <c r="BU214" s="17">
        <v>0</v>
      </c>
      <c r="BV214" s="16">
        <v>0</v>
      </c>
      <c r="BW214" s="17">
        <v>0</v>
      </c>
      <c r="BX214" s="17">
        <v>0</v>
      </c>
      <c r="BY214" s="17">
        <v>0</v>
      </c>
      <c r="BZ214" s="17">
        <v>0</v>
      </c>
      <c r="CA214" s="17">
        <v>0</v>
      </c>
      <c r="CB214" s="17">
        <v>0</v>
      </c>
      <c r="CC214" s="17">
        <v>1</v>
      </c>
      <c r="CD214" s="17">
        <v>0</v>
      </c>
      <c r="CE214" s="17">
        <v>0</v>
      </c>
      <c r="CF214" s="17">
        <v>0</v>
      </c>
      <c r="CG214" s="17">
        <v>0</v>
      </c>
      <c r="CH214" s="16">
        <v>0</v>
      </c>
      <c r="CI214" s="17">
        <v>0</v>
      </c>
      <c r="CJ214" s="17">
        <v>0</v>
      </c>
      <c r="CK214" s="17">
        <v>1</v>
      </c>
      <c r="CL214" s="16">
        <v>0</v>
      </c>
      <c r="CM214" s="16">
        <v>0</v>
      </c>
      <c r="CN214" s="17">
        <v>0</v>
      </c>
      <c r="CO214" s="17">
        <v>0</v>
      </c>
      <c r="CP214" s="17">
        <v>0</v>
      </c>
      <c r="CQ214" s="17">
        <v>0</v>
      </c>
      <c r="CR214" s="17">
        <v>0</v>
      </c>
      <c r="CS214" s="17">
        <v>0</v>
      </c>
      <c r="CT214" s="17">
        <v>0</v>
      </c>
      <c r="CU214" s="17">
        <v>0</v>
      </c>
      <c r="CV214" s="17">
        <v>0</v>
      </c>
      <c r="CW214" s="17">
        <v>0</v>
      </c>
      <c r="CX214" s="17">
        <v>0</v>
      </c>
      <c r="CY214" s="17">
        <v>0</v>
      </c>
      <c r="CZ214" s="17">
        <v>0</v>
      </c>
      <c r="DA214" s="17">
        <v>0</v>
      </c>
      <c r="DB214" s="17">
        <v>1</v>
      </c>
      <c r="DC214" s="17">
        <v>0</v>
      </c>
    </row>
    <row r="215" spans="1:107" x14ac:dyDescent="0.25">
      <c r="A215" s="6" t="s">
        <v>310</v>
      </c>
      <c r="B215" s="6" t="s">
        <v>91</v>
      </c>
      <c r="C215" s="26">
        <v>25</v>
      </c>
      <c r="D215" s="6">
        <v>55</v>
      </c>
      <c r="E215" s="6" t="s">
        <v>237</v>
      </c>
      <c r="F215" s="6">
        <v>2011</v>
      </c>
      <c r="G215" s="31" t="s">
        <v>238</v>
      </c>
      <c r="H215" s="6">
        <v>3</v>
      </c>
      <c r="I215" s="6">
        <v>292</v>
      </c>
      <c r="J215" s="33">
        <v>16500</v>
      </c>
      <c r="K215" s="6">
        <v>20</v>
      </c>
      <c r="L215" s="6">
        <v>20</v>
      </c>
      <c r="M215" s="6">
        <v>0</v>
      </c>
      <c r="N215" s="6">
        <v>1</v>
      </c>
      <c r="O215" s="6">
        <v>0</v>
      </c>
      <c r="P215" s="6">
        <v>0</v>
      </c>
      <c r="Q215" s="6">
        <v>1120</v>
      </c>
      <c r="R215" s="6">
        <v>1270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s="17">
        <v>0</v>
      </c>
      <c r="AI215" s="17">
        <v>0</v>
      </c>
      <c r="AJ215" s="17">
        <v>0</v>
      </c>
      <c r="AK215" s="17">
        <v>0</v>
      </c>
      <c r="AL215" s="15">
        <v>0</v>
      </c>
      <c r="AM215" s="17">
        <v>0</v>
      </c>
      <c r="AN215" s="15">
        <v>0</v>
      </c>
      <c r="AO215" s="17">
        <v>0</v>
      </c>
      <c r="AP215" s="17">
        <v>0</v>
      </c>
      <c r="AQ215" s="17">
        <v>0</v>
      </c>
      <c r="AR215" s="15">
        <v>0</v>
      </c>
      <c r="AS215" s="17">
        <v>0</v>
      </c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5">
        <v>0</v>
      </c>
      <c r="BA215" s="17">
        <v>0</v>
      </c>
      <c r="BB215" s="17">
        <v>0</v>
      </c>
      <c r="BC215" s="17">
        <v>0</v>
      </c>
      <c r="BD215" s="17">
        <v>0</v>
      </c>
      <c r="BE215" s="17">
        <v>0</v>
      </c>
      <c r="BF215" s="17">
        <v>0</v>
      </c>
      <c r="BG215" s="16">
        <v>0</v>
      </c>
      <c r="BH215" s="16">
        <v>0</v>
      </c>
      <c r="BI215" s="17">
        <v>0</v>
      </c>
      <c r="BJ215" s="16">
        <v>0</v>
      </c>
      <c r="BK215" s="17">
        <v>0</v>
      </c>
      <c r="BL215" s="17">
        <v>0</v>
      </c>
      <c r="BM215" s="16">
        <v>0</v>
      </c>
      <c r="BN215" s="17">
        <v>0</v>
      </c>
      <c r="BO215" s="17">
        <v>0</v>
      </c>
      <c r="BP215" s="17">
        <v>0</v>
      </c>
      <c r="BQ215" s="17">
        <v>0</v>
      </c>
      <c r="BR215" s="16">
        <v>0</v>
      </c>
      <c r="BS215" s="17">
        <v>0</v>
      </c>
      <c r="BT215" s="17">
        <v>0</v>
      </c>
      <c r="BU215" s="17">
        <v>0</v>
      </c>
      <c r="BV215" s="16">
        <v>0</v>
      </c>
      <c r="BW215" s="17">
        <v>0</v>
      </c>
      <c r="BX215" s="17">
        <v>0</v>
      </c>
      <c r="BY215" s="17">
        <v>0</v>
      </c>
      <c r="BZ215" s="17">
        <v>0</v>
      </c>
      <c r="CA215" s="17">
        <v>0</v>
      </c>
      <c r="CB215" s="17">
        <v>0</v>
      </c>
      <c r="CC215" s="17">
        <v>0</v>
      </c>
      <c r="CD215" s="17">
        <v>0</v>
      </c>
      <c r="CE215" s="17">
        <v>0</v>
      </c>
      <c r="CF215" s="17">
        <v>0</v>
      </c>
      <c r="CG215" s="17">
        <v>0</v>
      </c>
      <c r="CH215" s="16">
        <v>0</v>
      </c>
      <c r="CI215" s="17">
        <v>0</v>
      </c>
      <c r="CJ215" s="17">
        <v>0</v>
      </c>
      <c r="CK215" s="17">
        <v>0</v>
      </c>
      <c r="CL215" s="16">
        <v>0</v>
      </c>
      <c r="CM215" s="16">
        <v>0</v>
      </c>
      <c r="CN215" s="17">
        <v>0</v>
      </c>
      <c r="CO215" s="17">
        <v>0</v>
      </c>
      <c r="CP215" s="17">
        <v>0</v>
      </c>
      <c r="CQ215" s="17">
        <v>0</v>
      </c>
      <c r="CR215" s="17">
        <v>0</v>
      </c>
      <c r="CS215" s="17">
        <v>0</v>
      </c>
      <c r="CT215" s="17">
        <v>0</v>
      </c>
      <c r="CU215" s="17">
        <v>0</v>
      </c>
      <c r="CV215" s="17">
        <v>0</v>
      </c>
      <c r="CW215" s="17">
        <v>0</v>
      </c>
      <c r="CX215" s="17">
        <v>0</v>
      </c>
      <c r="CY215" s="17">
        <v>0</v>
      </c>
      <c r="CZ215" s="17">
        <v>0</v>
      </c>
      <c r="DA215" s="17">
        <v>0</v>
      </c>
      <c r="DB215" s="17">
        <v>0</v>
      </c>
      <c r="DC215" s="17">
        <v>0</v>
      </c>
    </row>
    <row r="216" spans="1:107" x14ac:dyDescent="0.25">
      <c r="A216" s="6" t="s">
        <v>311</v>
      </c>
      <c r="B216" s="6" t="s">
        <v>96</v>
      </c>
      <c r="C216" s="18">
        <v>100</v>
      </c>
      <c r="D216" s="6">
        <v>100</v>
      </c>
      <c r="E216" s="6" t="s">
        <v>237</v>
      </c>
      <c r="F216" s="6">
        <v>2011</v>
      </c>
      <c r="G216" s="31" t="s">
        <v>238</v>
      </c>
      <c r="H216" s="6">
        <v>3</v>
      </c>
      <c r="I216" s="6">
        <v>293</v>
      </c>
      <c r="J216" s="33">
        <v>16500</v>
      </c>
      <c r="K216" s="6">
        <v>30</v>
      </c>
      <c r="L216" s="6">
        <v>25</v>
      </c>
      <c r="M216" s="6">
        <v>0</v>
      </c>
      <c r="N216" s="6">
        <v>1</v>
      </c>
      <c r="O216" s="6">
        <v>0</v>
      </c>
      <c r="P216" s="6">
        <v>0</v>
      </c>
      <c r="Q216" s="6">
        <v>1060</v>
      </c>
      <c r="R216" s="6">
        <v>1330</v>
      </c>
      <c r="S216">
        <v>2</v>
      </c>
      <c r="T216">
        <v>0</v>
      </c>
      <c r="U216">
        <v>2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0</v>
      </c>
      <c r="AH216" s="17">
        <v>0</v>
      </c>
      <c r="AI216" s="17">
        <v>0</v>
      </c>
      <c r="AJ216" s="17">
        <v>0</v>
      </c>
      <c r="AK216" s="17">
        <v>1</v>
      </c>
      <c r="AL216" s="15">
        <v>0</v>
      </c>
      <c r="AM216" s="17">
        <v>0</v>
      </c>
      <c r="AN216" s="15">
        <v>0</v>
      </c>
      <c r="AO216" s="17">
        <v>0</v>
      </c>
      <c r="AP216" s="17">
        <v>0</v>
      </c>
      <c r="AQ216" s="17">
        <v>0</v>
      </c>
      <c r="AR216" s="15">
        <v>0</v>
      </c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17">
        <v>0</v>
      </c>
      <c r="AY216" s="17">
        <v>0</v>
      </c>
      <c r="AZ216" s="15">
        <v>0</v>
      </c>
      <c r="BA216" s="17">
        <v>0</v>
      </c>
      <c r="BB216" s="17">
        <v>0</v>
      </c>
      <c r="BC216" s="17">
        <v>0</v>
      </c>
      <c r="BD216" s="17">
        <v>0</v>
      </c>
      <c r="BE216" s="17">
        <v>0</v>
      </c>
      <c r="BF216" s="17">
        <v>0</v>
      </c>
      <c r="BG216" s="16">
        <v>0</v>
      </c>
      <c r="BH216" s="16">
        <v>0</v>
      </c>
      <c r="BI216" s="17">
        <v>0</v>
      </c>
      <c r="BJ216" s="16">
        <v>0</v>
      </c>
      <c r="BK216" s="17">
        <v>0</v>
      </c>
      <c r="BL216" s="17">
        <v>0</v>
      </c>
      <c r="BM216" s="16">
        <v>0</v>
      </c>
      <c r="BN216" s="17">
        <v>0</v>
      </c>
      <c r="BO216" s="17">
        <v>0</v>
      </c>
      <c r="BP216" s="17">
        <v>0</v>
      </c>
      <c r="BQ216" s="17">
        <v>0</v>
      </c>
      <c r="BR216" s="16">
        <v>0</v>
      </c>
      <c r="BS216" s="17">
        <v>0</v>
      </c>
      <c r="BT216" s="17">
        <v>0</v>
      </c>
      <c r="BU216" s="17">
        <v>0</v>
      </c>
      <c r="BV216" s="16">
        <v>0</v>
      </c>
      <c r="BW216" s="17">
        <v>0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0</v>
      </c>
      <c r="CF216" s="17">
        <v>0</v>
      </c>
      <c r="CG216" s="17">
        <v>0</v>
      </c>
      <c r="CH216" s="16">
        <v>0</v>
      </c>
      <c r="CI216" s="17">
        <v>0</v>
      </c>
      <c r="CJ216" s="17">
        <v>0</v>
      </c>
      <c r="CK216" s="17">
        <v>0</v>
      </c>
      <c r="CL216" s="16">
        <v>0</v>
      </c>
      <c r="CM216" s="16">
        <v>0</v>
      </c>
      <c r="CN216" s="17">
        <v>0</v>
      </c>
      <c r="CO216" s="17">
        <v>0</v>
      </c>
      <c r="CP216" s="17">
        <v>1</v>
      </c>
      <c r="CQ216" s="17">
        <v>0</v>
      </c>
      <c r="CR216" s="17">
        <v>0</v>
      </c>
      <c r="CS216" s="17">
        <v>0</v>
      </c>
      <c r="CT216" s="17">
        <v>0</v>
      </c>
      <c r="CU216" s="17">
        <v>0</v>
      </c>
      <c r="CV216" s="17">
        <v>0</v>
      </c>
      <c r="CW216" s="17">
        <v>0</v>
      </c>
      <c r="CX216" s="17">
        <v>0</v>
      </c>
      <c r="CY216" s="17">
        <v>0</v>
      </c>
      <c r="CZ216" s="17">
        <v>0</v>
      </c>
      <c r="DA216" s="17">
        <v>0</v>
      </c>
      <c r="DB216" s="17">
        <v>0</v>
      </c>
      <c r="DC216" s="17">
        <v>0</v>
      </c>
    </row>
    <row r="217" spans="1:107" x14ac:dyDescent="0.25">
      <c r="A217" s="6" t="s">
        <v>312</v>
      </c>
      <c r="B217" s="6" t="s">
        <v>94</v>
      </c>
      <c r="C217" s="18">
        <v>500</v>
      </c>
      <c r="D217" s="6">
        <v>490</v>
      </c>
      <c r="E217" s="6" t="s">
        <v>237</v>
      </c>
      <c r="F217" s="6">
        <v>2011</v>
      </c>
      <c r="G217" s="31" t="s">
        <v>238</v>
      </c>
      <c r="H217" s="6">
        <v>2</v>
      </c>
      <c r="I217" s="6">
        <v>305</v>
      </c>
      <c r="J217" s="33">
        <v>16500</v>
      </c>
      <c r="K217" s="6">
        <v>35</v>
      </c>
      <c r="L217" s="6">
        <v>20</v>
      </c>
      <c r="M217" s="6">
        <v>0</v>
      </c>
      <c r="N217" s="6">
        <v>1</v>
      </c>
      <c r="O217" s="6">
        <v>0</v>
      </c>
      <c r="P217" s="6">
        <v>0</v>
      </c>
      <c r="Q217" s="6">
        <v>650</v>
      </c>
      <c r="R217" s="6">
        <v>1170</v>
      </c>
      <c r="S217">
        <v>5</v>
      </c>
      <c r="T217">
        <v>3</v>
      </c>
      <c r="U217">
        <v>1</v>
      </c>
      <c r="V217">
        <v>0</v>
      </c>
      <c r="W217">
        <v>0</v>
      </c>
      <c r="X217">
        <v>2</v>
      </c>
      <c r="Y217">
        <v>2</v>
      </c>
      <c r="Z217">
        <v>1</v>
      </c>
      <c r="AA217">
        <v>0</v>
      </c>
      <c r="AB217">
        <v>0</v>
      </c>
      <c r="AC217">
        <v>2</v>
      </c>
      <c r="AD217">
        <v>2</v>
      </c>
      <c r="AE217">
        <v>0</v>
      </c>
      <c r="AF217">
        <v>0</v>
      </c>
      <c r="AG217">
        <v>0</v>
      </c>
      <c r="AH217" s="17">
        <v>0</v>
      </c>
      <c r="AI217" s="17">
        <v>0</v>
      </c>
      <c r="AJ217" s="17">
        <v>0</v>
      </c>
      <c r="AK217" s="17">
        <v>0</v>
      </c>
      <c r="AL217" s="15">
        <v>0</v>
      </c>
      <c r="AM217" s="17">
        <v>0</v>
      </c>
      <c r="AN217" s="15">
        <v>0</v>
      </c>
      <c r="AO217" s="17">
        <v>0</v>
      </c>
      <c r="AP217" s="17">
        <v>0</v>
      </c>
      <c r="AQ217" s="17">
        <v>0</v>
      </c>
      <c r="AR217" s="15">
        <v>0</v>
      </c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17">
        <v>0</v>
      </c>
      <c r="AY217" s="17">
        <v>0</v>
      </c>
      <c r="AZ217" s="15">
        <v>0</v>
      </c>
      <c r="BA217" s="17">
        <v>0</v>
      </c>
      <c r="BB217" s="17">
        <v>0</v>
      </c>
      <c r="BC217" s="17">
        <v>0</v>
      </c>
      <c r="BD217" s="17">
        <v>0</v>
      </c>
      <c r="BE217" s="17">
        <v>0</v>
      </c>
      <c r="BF217" s="17">
        <v>0</v>
      </c>
      <c r="BG217" s="16">
        <v>0</v>
      </c>
      <c r="BH217" s="16">
        <v>0</v>
      </c>
      <c r="BI217" s="17">
        <v>0</v>
      </c>
      <c r="BJ217" s="16">
        <v>0</v>
      </c>
      <c r="BK217" s="17">
        <v>0</v>
      </c>
      <c r="BL217" s="17">
        <v>0</v>
      </c>
      <c r="BM217" s="16">
        <v>0</v>
      </c>
      <c r="BN217" s="17">
        <v>0</v>
      </c>
      <c r="BO217" s="17">
        <v>0</v>
      </c>
      <c r="BP217" s="17">
        <v>0</v>
      </c>
      <c r="BQ217" s="17">
        <v>1</v>
      </c>
      <c r="BR217" s="16">
        <v>0</v>
      </c>
      <c r="BS217" s="17">
        <v>1</v>
      </c>
      <c r="BT217" s="17">
        <v>0</v>
      </c>
      <c r="BU217" s="17">
        <v>0</v>
      </c>
      <c r="BV217" s="16">
        <v>0</v>
      </c>
      <c r="BW217" s="17">
        <v>0</v>
      </c>
      <c r="BX217" s="17">
        <v>0</v>
      </c>
      <c r="BY217" s="17">
        <v>0</v>
      </c>
      <c r="BZ217" s="17">
        <v>0</v>
      </c>
      <c r="CA217" s="17">
        <v>0</v>
      </c>
      <c r="CB217" s="17">
        <v>0</v>
      </c>
      <c r="CC217" s="17">
        <v>1</v>
      </c>
      <c r="CD217" s="17">
        <v>0</v>
      </c>
      <c r="CE217" s="17">
        <v>0</v>
      </c>
      <c r="CF217" s="17">
        <v>0</v>
      </c>
      <c r="CG217" s="17">
        <v>0</v>
      </c>
      <c r="CH217" s="16">
        <v>0</v>
      </c>
      <c r="CI217" s="17">
        <v>0</v>
      </c>
      <c r="CJ217" s="17">
        <v>0</v>
      </c>
      <c r="CK217" s="17">
        <v>1</v>
      </c>
      <c r="CL217" s="16">
        <v>0</v>
      </c>
      <c r="CM217" s="16">
        <v>0</v>
      </c>
      <c r="CN217" s="17">
        <v>0</v>
      </c>
      <c r="CO217" s="17">
        <v>0</v>
      </c>
      <c r="CP217" s="17">
        <v>0</v>
      </c>
      <c r="CQ217" s="17">
        <v>0</v>
      </c>
      <c r="CR217" s="17">
        <v>0</v>
      </c>
      <c r="CS217" s="17">
        <v>0</v>
      </c>
      <c r="CT217" s="17">
        <v>0</v>
      </c>
      <c r="CU217" s="17">
        <v>0</v>
      </c>
      <c r="CV217" s="17">
        <v>0</v>
      </c>
      <c r="CW217" s="17">
        <v>0</v>
      </c>
      <c r="CX217" s="17">
        <v>0</v>
      </c>
      <c r="CY217" s="17">
        <v>0</v>
      </c>
      <c r="CZ217" s="17">
        <v>0</v>
      </c>
      <c r="DA217" s="17">
        <v>0</v>
      </c>
      <c r="DB217" s="17">
        <v>0</v>
      </c>
      <c r="DC217" s="17">
        <v>0</v>
      </c>
    </row>
    <row r="218" spans="1:107" x14ac:dyDescent="0.25">
      <c r="A218" s="6" t="s">
        <v>313</v>
      </c>
      <c r="B218" s="6" t="s">
        <v>99</v>
      </c>
      <c r="C218" s="18">
        <v>1000</v>
      </c>
      <c r="D218" s="6">
        <v>1000</v>
      </c>
      <c r="E218" s="6" t="s">
        <v>237</v>
      </c>
      <c r="F218" s="6">
        <v>2011</v>
      </c>
      <c r="G218" s="31" t="s">
        <v>238</v>
      </c>
      <c r="H218" s="6">
        <v>1</v>
      </c>
      <c r="I218" s="6">
        <v>310</v>
      </c>
      <c r="J218" s="33">
        <v>16500</v>
      </c>
      <c r="K218" s="6">
        <v>40</v>
      </c>
      <c r="L218" s="6">
        <v>25</v>
      </c>
      <c r="M218" s="6">
        <v>1</v>
      </c>
      <c r="N218" s="6">
        <v>1</v>
      </c>
      <c r="O218" s="6">
        <v>0</v>
      </c>
      <c r="P218" s="6">
        <v>0</v>
      </c>
      <c r="Q218" s="6">
        <v>280</v>
      </c>
      <c r="R218" s="6">
        <v>660</v>
      </c>
      <c r="S218">
        <v>7</v>
      </c>
      <c r="T218">
        <v>2</v>
      </c>
      <c r="U218">
        <v>5</v>
      </c>
      <c r="V218">
        <v>0</v>
      </c>
      <c r="W218">
        <v>0</v>
      </c>
      <c r="X218">
        <v>2</v>
      </c>
      <c r="Y218">
        <v>1</v>
      </c>
      <c r="Z218">
        <v>1</v>
      </c>
      <c r="AA218">
        <v>3</v>
      </c>
      <c r="AB218">
        <v>0</v>
      </c>
      <c r="AC218">
        <v>6</v>
      </c>
      <c r="AD218">
        <v>1</v>
      </c>
      <c r="AE218">
        <v>0</v>
      </c>
      <c r="AF218">
        <v>0</v>
      </c>
      <c r="AG218">
        <v>1</v>
      </c>
      <c r="AH218" s="17">
        <v>0</v>
      </c>
      <c r="AI218" s="17">
        <v>0</v>
      </c>
      <c r="AJ218" s="17">
        <v>0</v>
      </c>
      <c r="AK218" s="17">
        <v>0</v>
      </c>
      <c r="AL218" s="15">
        <v>0</v>
      </c>
      <c r="AM218" s="17">
        <v>1</v>
      </c>
      <c r="AN218" s="15">
        <v>0</v>
      </c>
      <c r="AO218" s="17">
        <v>0</v>
      </c>
      <c r="AP218" s="17">
        <v>0</v>
      </c>
      <c r="AQ218" s="17">
        <v>0</v>
      </c>
      <c r="AR218" s="15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17">
        <v>0</v>
      </c>
      <c r="AY218" s="17">
        <v>1</v>
      </c>
      <c r="AZ218" s="15">
        <v>0</v>
      </c>
      <c r="BA218" s="17">
        <v>0</v>
      </c>
      <c r="BB218" s="17">
        <v>0</v>
      </c>
      <c r="BC218" s="17">
        <v>1</v>
      </c>
      <c r="BD218" s="17">
        <v>0</v>
      </c>
      <c r="BE218" s="17">
        <v>0</v>
      </c>
      <c r="BF218" s="17">
        <v>0</v>
      </c>
      <c r="BG218" s="16">
        <v>0</v>
      </c>
      <c r="BH218" s="16">
        <v>0</v>
      </c>
      <c r="BI218" s="17">
        <v>0</v>
      </c>
      <c r="BJ218" s="16">
        <v>0</v>
      </c>
      <c r="BK218" s="17">
        <v>0</v>
      </c>
      <c r="BL218" s="17">
        <v>0</v>
      </c>
      <c r="BM218" s="16">
        <v>0</v>
      </c>
      <c r="BN218" s="17">
        <v>0</v>
      </c>
      <c r="BO218" s="17">
        <v>1</v>
      </c>
      <c r="BP218" s="17">
        <v>0</v>
      </c>
      <c r="BQ218" s="17">
        <v>0</v>
      </c>
      <c r="BR218" s="16">
        <v>0</v>
      </c>
      <c r="BS218" s="17">
        <v>0</v>
      </c>
      <c r="BT218" s="17">
        <v>0</v>
      </c>
      <c r="BU218" s="17">
        <v>0</v>
      </c>
      <c r="BV218" s="16">
        <v>0</v>
      </c>
      <c r="BW218" s="17">
        <v>0</v>
      </c>
      <c r="BX218" s="17">
        <v>0</v>
      </c>
      <c r="BY218" s="17">
        <v>0</v>
      </c>
      <c r="BZ218" s="17">
        <v>0</v>
      </c>
      <c r="CA218" s="17">
        <v>0</v>
      </c>
      <c r="CB218" s="17">
        <v>0</v>
      </c>
      <c r="CC218" s="17">
        <v>0</v>
      </c>
      <c r="CD218" s="17">
        <v>0</v>
      </c>
      <c r="CE218" s="17">
        <v>0</v>
      </c>
      <c r="CF218" s="17">
        <v>0</v>
      </c>
      <c r="CG218" s="17">
        <v>0</v>
      </c>
      <c r="CH218" s="16">
        <v>0</v>
      </c>
      <c r="CI218" s="17">
        <v>0</v>
      </c>
      <c r="CJ218" s="17">
        <v>0</v>
      </c>
      <c r="CK218" s="17">
        <v>0</v>
      </c>
      <c r="CL218" s="16">
        <v>0</v>
      </c>
      <c r="CM218" s="16">
        <v>0</v>
      </c>
      <c r="CN218" s="17">
        <v>0</v>
      </c>
      <c r="CO218" s="17">
        <v>0</v>
      </c>
      <c r="CP218" s="17">
        <v>1</v>
      </c>
      <c r="CQ218" s="17">
        <v>1</v>
      </c>
      <c r="CR218" s="17">
        <v>0</v>
      </c>
      <c r="CS218" s="17">
        <v>0</v>
      </c>
      <c r="CT218" s="17">
        <v>1</v>
      </c>
      <c r="CU218" s="17">
        <v>0</v>
      </c>
      <c r="CV218" s="17">
        <v>0</v>
      </c>
      <c r="CW218" s="17">
        <v>0</v>
      </c>
      <c r="CX218" s="17">
        <v>0</v>
      </c>
      <c r="CY218" s="17">
        <v>0</v>
      </c>
      <c r="CZ218" s="17">
        <v>0</v>
      </c>
      <c r="DA218" s="17">
        <v>0</v>
      </c>
      <c r="DB218" s="17">
        <v>0</v>
      </c>
      <c r="DC218" s="17">
        <v>0</v>
      </c>
    </row>
    <row r="219" spans="1:107" x14ac:dyDescent="0.25">
      <c r="A219" s="6" t="s">
        <v>314</v>
      </c>
      <c r="B219" s="6" t="s">
        <v>91</v>
      </c>
      <c r="C219" s="26">
        <v>25</v>
      </c>
      <c r="D219" s="6">
        <v>50</v>
      </c>
      <c r="E219" s="6" t="s">
        <v>237</v>
      </c>
      <c r="F219" s="6">
        <v>2011</v>
      </c>
      <c r="G219" s="31" t="s">
        <v>238</v>
      </c>
      <c r="H219" s="6">
        <v>3</v>
      </c>
      <c r="I219" s="6">
        <v>279</v>
      </c>
      <c r="J219" s="33">
        <v>22650</v>
      </c>
      <c r="K219" s="6">
        <v>20</v>
      </c>
      <c r="L219" s="6">
        <v>25</v>
      </c>
      <c r="M219" s="6">
        <v>0</v>
      </c>
      <c r="N219" s="6">
        <v>1</v>
      </c>
      <c r="O219" s="6">
        <v>0</v>
      </c>
      <c r="P219" s="6">
        <v>0</v>
      </c>
      <c r="Q219" s="6">
        <v>1280</v>
      </c>
      <c r="R219" s="6">
        <v>480</v>
      </c>
      <c r="S219">
        <v>2</v>
      </c>
      <c r="T219">
        <v>0</v>
      </c>
      <c r="U219">
        <v>2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0</v>
      </c>
      <c r="AH219" s="17">
        <v>0</v>
      </c>
      <c r="AI219" s="17">
        <v>0</v>
      </c>
      <c r="AJ219" s="17">
        <v>0</v>
      </c>
      <c r="AK219" s="17">
        <v>1</v>
      </c>
      <c r="AL219" s="15">
        <v>0</v>
      </c>
      <c r="AM219" s="17">
        <v>0</v>
      </c>
      <c r="AN219" s="15">
        <v>0</v>
      </c>
      <c r="AO219" s="17">
        <v>0</v>
      </c>
      <c r="AP219" s="17">
        <v>0</v>
      </c>
      <c r="AQ219" s="17">
        <v>0</v>
      </c>
      <c r="AR219" s="15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17">
        <v>0</v>
      </c>
      <c r="AY219" s="17">
        <v>0</v>
      </c>
      <c r="AZ219" s="15">
        <v>0</v>
      </c>
      <c r="BA219" s="17">
        <v>0</v>
      </c>
      <c r="BB219" s="17">
        <v>0</v>
      </c>
      <c r="BC219" s="17">
        <v>0</v>
      </c>
      <c r="BD219" s="17">
        <v>0</v>
      </c>
      <c r="BE219" s="17">
        <v>0</v>
      </c>
      <c r="BF219" s="17">
        <v>0</v>
      </c>
      <c r="BG219" s="16">
        <v>0</v>
      </c>
      <c r="BH219" s="16">
        <v>0</v>
      </c>
      <c r="BI219" s="17">
        <v>0</v>
      </c>
      <c r="BJ219" s="16">
        <v>0</v>
      </c>
      <c r="BK219" s="17">
        <v>0</v>
      </c>
      <c r="BL219" s="17">
        <v>0</v>
      </c>
      <c r="BM219" s="16">
        <v>0</v>
      </c>
      <c r="BN219" s="17">
        <v>0</v>
      </c>
      <c r="BO219" s="17">
        <v>0</v>
      </c>
      <c r="BP219" s="17">
        <v>0</v>
      </c>
      <c r="BQ219" s="17">
        <v>0</v>
      </c>
      <c r="BR219" s="16">
        <v>0</v>
      </c>
      <c r="BS219" s="17">
        <v>0</v>
      </c>
      <c r="BT219" s="17">
        <v>0</v>
      </c>
      <c r="BU219" s="17">
        <v>0</v>
      </c>
      <c r="BV219" s="16">
        <v>0</v>
      </c>
      <c r="BW219" s="17">
        <v>0</v>
      </c>
      <c r="BX219" s="17">
        <v>0</v>
      </c>
      <c r="BY219" s="17">
        <v>0</v>
      </c>
      <c r="BZ219" s="17">
        <v>0</v>
      </c>
      <c r="CA219" s="17">
        <v>0</v>
      </c>
      <c r="CB219" s="17">
        <v>0</v>
      </c>
      <c r="CC219" s="17">
        <v>0</v>
      </c>
      <c r="CD219" s="17">
        <v>0</v>
      </c>
      <c r="CE219" s="17">
        <v>0</v>
      </c>
      <c r="CF219" s="17">
        <v>0</v>
      </c>
      <c r="CG219" s="17">
        <v>0</v>
      </c>
      <c r="CH219" s="16">
        <v>0</v>
      </c>
      <c r="CI219" s="17">
        <v>0</v>
      </c>
      <c r="CJ219" s="17">
        <v>0</v>
      </c>
      <c r="CK219" s="17">
        <v>0</v>
      </c>
      <c r="CL219" s="16">
        <v>0</v>
      </c>
      <c r="CM219" s="16">
        <v>0</v>
      </c>
      <c r="CN219" s="17">
        <v>0</v>
      </c>
      <c r="CO219" s="17">
        <v>0</v>
      </c>
      <c r="CP219" s="17">
        <v>1</v>
      </c>
      <c r="CQ219" s="17">
        <v>0</v>
      </c>
      <c r="CR219" s="17">
        <v>0</v>
      </c>
      <c r="CS219" s="17">
        <v>0</v>
      </c>
      <c r="CT219" s="17">
        <v>0</v>
      </c>
      <c r="CU219" s="17">
        <v>0</v>
      </c>
      <c r="CV219" s="17">
        <v>0</v>
      </c>
      <c r="CW219" s="17">
        <v>0</v>
      </c>
      <c r="CX219" s="17">
        <v>0</v>
      </c>
      <c r="CY219" s="17">
        <v>0</v>
      </c>
      <c r="CZ219" s="17">
        <v>0</v>
      </c>
      <c r="DA219" s="17">
        <v>0</v>
      </c>
      <c r="DB219" s="17">
        <v>0</v>
      </c>
      <c r="DC219" s="17">
        <v>0</v>
      </c>
    </row>
    <row r="220" spans="1:107" x14ac:dyDescent="0.25">
      <c r="A220" s="6" t="s">
        <v>315</v>
      </c>
      <c r="B220" s="6" t="s">
        <v>96</v>
      </c>
      <c r="C220" s="18">
        <v>100</v>
      </c>
      <c r="D220" s="6">
        <v>120</v>
      </c>
      <c r="E220" s="6" t="s">
        <v>237</v>
      </c>
      <c r="F220" s="6">
        <v>2011</v>
      </c>
      <c r="G220" s="31" t="s">
        <v>238</v>
      </c>
      <c r="H220" s="6">
        <v>3</v>
      </c>
      <c r="I220" s="6">
        <v>281</v>
      </c>
      <c r="J220" s="33">
        <v>22650</v>
      </c>
      <c r="K220" s="6">
        <v>30</v>
      </c>
      <c r="L220" s="6">
        <v>20</v>
      </c>
      <c r="M220" s="6">
        <v>0</v>
      </c>
      <c r="N220" s="6">
        <v>1</v>
      </c>
      <c r="O220" s="6">
        <v>0</v>
      </c>
      <c r="P220" s="6">
        <v>0</v>
      </c>
      <c r="Q220" s="6">
        <v>1130</v>
      </c>
      <c r="R220" s="6">
        <v>547</v>
      </c>
      <c r="S220">
        <v>2</v>
      </c>
      <c r="T220">
        <v>0</v>
      </c>
      <c r="U220">
        <v>2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1</v>
      </c>
      <c r="AD220">
        <v>1</v>
      </c>
      <c r="AE220">
        <v>0</v>
      </c>
      <c r="AF220">
        <v>0</v>
      </c>
      <c r="AG220">
        <v>0</v>
      </c>
      <c r="AH220" s="17">
        <v>0</v>
      </c>
      <c r="AI220" s="17">
        <v>0</v>
      </c>
      <c r="AJ220" s="17">
        <v>0</v>
      </c>
      <c r="AK220" s="17">
        <v>1</v>
      </c>
      <c r="AL220" s="15">
        <v>0</v>
      </c>
      <c r="AM220" s="17">
        <v>0</v>
      </c>
      <c r="AN220" s="15">
        <v>0</v>
      </c>
      <c r="AO220" s="17">
        <v>0</v>
      </c>
      <c r="AP220" s="17">
        <v>0</v>
      </c>
      <c r="AQ220" s="17">
        <v>0</v>
      </c>
      <c r="AR220" s="15">
        <v>0</v>
      </c>
      <c r="AS220" s="17">
        <v>0</v>
      </c>
      <c r="AT220" s="17">
        <v>0</v>
      </c>
      <c r="AU220" s="17">
        <v>0</v>
      </c>
      <c r="AV220" s="17">
        <v>0</v>
      </c>
      <c r="AW220" s="17">
        <v>0</v>
      </c>
      <c r="AX220" s="17">
        <v>0</v>
      </c>
      <c r="AY220" s="17">
        <v>0</v>
      </c>
      <c r="AZ220" s="15">
        <v>0</v>
      </c>
      <c r="BA220" s="17">
        <v>0</v>
      </c>
      <c r="BB220" s="17">
        <v>0</v>
      </c>
      <c r="BC220" s="17">
        <v>0</v>
      </c>
      <c r="BD220" s="17">
        <v>0</v>
      </c>
      <c r="BE220" s="17">
        <v>0</v>
      </c>
      <c r="BF220" s="17">
        <v>0</v>
      </c>
      <c r="BG220" s="16">
        <v>0</v>
      </c>
      <c r="BH220" s="16">
        <v>0</v>
      </c>
      <c r="BI220" s="17">
        <v>0</v>
      </c>
      <c r="BJ220" s="16">
        <v>0</v>
      </c>
      <c r="BK220" s="17">
        <v>0</v>
      </c>
      <c r="BL220" s="17">
        <v>0</v>
      </c>
      <c r="BM220" s="16">
        <v>0</v>
      </c>
      <c r="BN220" s="17">
        <v>0</v>
      </c>
      <c r="BO220" s="17">
        <v>0</v>
      </c>
      <c r="BP220" s="17">
        <v>0</v>
      </c>
      <c r="BQ220" s="17">
        <v>0</v>
      </c>
      <c r="BR220" s="16">
        <v>0</v>
      </c>
      <c r="BS220" s="17">
        <v>1</v>
      </c>
      <c r="BT220" s="17">
        <v>0</v>
      </c>
      <c r="BU220" s="17">
        <v>0</v>
      </c>
      <c r="BV220" s="16">
        <v>0</v>
      </c>
      <c r="BW220" s="17">
        <v>0</v>
      </c>
      <c r="BX220" s="17">
        <v>0</v>
      </c>
      <c r="BY220" s="17">
        <v>0</v>
      </c>
      <c r="BZ220" s="17">
        <v>0</v>
      </c>
      <c r="CA220" s="17">
        <v>0</v>
      </c>
      <c r="CB220" s="17">
        <v>0</v>
      </c>
      <c r="CC220" s="17">
        <v>0</v>
      </c>
      <c r="CD220" s="17">
        <v>0</v>
      </c>
      <c r="CE220" s="17">
        <v>0</v>
      </c>
      <c r="CF220" s="17">
        <v>0</v>
      </c>
      <c r="CG220" s="17">
        <v>0</v>
      </c>
      <c r="CH220" s="16">
        <v>0</v>
      </c>
      <c r="CI220" s="17">
        <v>0</v>
      </c>
      <c r="CJ220" s="17">
        <v>0</v>
      </c>
      <c r="CK220" s="17">
        <v>0</v>
      </c>
      <c r="CL220" s="16">
        <v>0</v>
      </c>
      <c r="CM220" s="16">
        <v>0</v>
      </c>
      <c r="CN220" s="17">
        <v>0</v>
      </c>
      <c r="CO220" s="17">
        <v>0</v>
      </c>
      <c r="CP220" s="17">
        <v>0</v>
      </c>
      <c r="CQ220" s="17">
        <v>0</v>
      </c>
      <c r="CR220" s="17">
        <v>0</v>
      </c>
      <c r="CS220" s="17">
        <v>0</v>
      </c>
      <c r="CT220" s="17">
        <v>0</v>
      </c>
      <c r="CU220" s="17">
        <v>0</v>
      </c>
      <c r="CV220" s="17">
        <v>0</v>
      </c>
      <c r="CW220" s="17">
        <v>0</v>
      </c>
      <c r="CX220" s="17">
        <v>0</v>
      </c>
      <c r="CY220" s="17">
        <v>0</v>
      </c>
      <c r="CZ220" s="17">
        <v>0</v>
      </c>
      <c r="DA220" s="17">
        <v>0</v>
      </c>
      <c r="DB220" s="17">
        <v>0</v>
      </c>
      <c r="DC220" s="17">
        <v>0</v>
      </c>
    </row>
    <row r="221" spans="1:107" x14ac:dyDescent="0.25">
      <c r="A221" s="6" t="s">
        <v>316</v>
      </c>
      <c r="B221" s="6" t="s">
        <v>94</v>
      </c>
      <c r="C221" s="18">
        <v>500</v>
      </c>
      <c r="D221" s="6">
        <v>540</v>
      </c>
      <c r="E221" s="6" t="s">
        <v>237</v>
      </c>
      <c r="F221" s="6">
        <v>2011</v>
      </c>
      <c r="G221" s="31" t="s">
        <v>238</v>
      </c>
      <c r="H221" s="6">
        <v>2</v>
      </c>
      <c r="I221" s="6">
        <v>285</v>
      </c>
      <c r="J221" s="33">
        <v>22650</v>
      </c>
      <c r="K221" s="6">
        <v>30</v>
      </c>
      <c r="L221" s="6">
        <v>15</v>
      </c>
      <c r="M221" s="6">
        <v>0</v>
      </c>
      <c r="N221" s="6">
        <v>1</v>
      </c>
      <c r="O221" s="6">
        <v>0</v>
      </c>
      <c r="P221" s="6">
        <v>0</v>
      </c>
      <c r="Q221" s="6">
        <v>990</v>
      </c>
      <c r="R221" s="6">
        <v>750</v>
      </c>
      <c r="S221">
        <v>9</v>
      </c>
      <c r="T221">
        <v>2</v>
      </c>
      <c r="U221">
        <v>6</v>
      </c>
      <c r="V221">
        <v>0</v>
      </c>
      <c r="W221">
        <v>1</v>
      </c>
      <c r="X221">
        <v>4</v>
      </c>
      <c r="Y221">
        <v>2</v>
      </c>
      <c r="Z221">
        <v>2</v>
      </c>
      <c r="AA221">
        <v>1</v>
      </c>
      <c r="AB221">
        <v>0</v>
      </c>
      <c r="AC221">
        <v>6</v>
      </c>
      <c r="AD221">
        <v>2</v>
      </c>
      <c r="AE221">
        <v>1</v>
      </c>
      <c r="AF221">
        <v>0</v>
      </c>
      <c r="AG221">
        <v>2</v>
      </c>
      <c r="AH221" s="17">
        <v>0</v>
      </c>
      <c r="AI221" s="17">
        <v>0</v>
      </c>
      <c r="AJ221" s="17">
        <v>0</v>
      </c>
      <c r="AK221" s="17">
        <v>1</v>
      </c>
      <c r="AL221" s="15">
        <v>0</v>
      </c>
      <c r="AM221" s="17">
        <v>0</v>
      </c>
      <c r="AN221" s="15">
        <v>0</v>
      </c>
      <c r="AO221" s="17">
        <v>0</v>
      </c>
      <c r="AP221" s="17">
        <v>1</v>
      </c>
      <c r="AQ221" s="17">
        <v>0</v>
      </c>
      <c r="AR221" s="15">
        <v>0</v>
      </c>
      <c r="AS221" s="17">
        <v>0</v>
      </c>
      <c r="AT221" s="17">
        <v>1</v>
      </c>
      <c r="AU221" s="17">
        <v>0</v>
      </c>
      <c r="AV221" s="17">
        <v>0</v>
      </c>
      <c r="AW221" s="17">
        <v>0</v>
      </c>
      <c r="AX221" s="17">
        <v>0</v>
      </c>
      <c r="AY221" s="17">
        <v>0</v>
      </c>
      <c r="AZ221" s="15">
        <v>0</v>
      </c>
      <c r="BA221" s="17">
        <v>0</v>
      </c>
      <c r="BB221" s="17">
        <v>0</v>
      </c>
      <c r="BC221" s="17">
        <v>0</v>
      </c>
      <c r="BD221" s="17">
        <v>0</v>
      </c>
      <c r="BE221" s="17">
        <v>1</v>
      </c>
      <c r="BF221" s="17">
        <v>0</v>
      </c>
      <c r="BG221" s="16">
        <v>0</v>
      </c>
      <c r="BH221" s="16">
        <v>0</v>
      </c>
      <c r="BI221" s="17">
        <v>0</v>
      </c>
      <c r="BJ221" s="16">
        <v>0</v>
      </c>
      <c r="BK221" s="17">
        <v>1</v>
      </c>
      <c r="BL221" s="17">
        <v>0</v>
      </c>
      <c r="BM221" s="16">
        <v>0</v>
      </c>
      <c r="BN221" s="17">
        <v>0</v>
      </c>
      <c r="BO221" s="17">
        <v>1</v>
      </c>
      <c r="BP221" s="17">
        <v>1</v>
      </c>
      <c r="BQ221" s="17">
        <v>0</v>
      </c>
      <c r="BR221" s="16">
        <v>0</v>
      </c>
      <c r="BS221" s="17">
        <v>1</v>
      </c>
      <c r="BT221" s="17">
        <v>0</v>
      </c>
      <c r="BU221" s="17">
        <v>0</v>
      </c>
      <c r="BV221" s="16">
        <v>0</v>
      </c>
      <c r="BW221" s="17">
        <v>0</v>
      </c>
      <c r="BX221" s="17">
        <v>0</v>
      </c>
      <c r="BY221" s="17">
        <v>0</v>
      </c>
      <c r="BZ221" s="17">
        <v>0</v>
      </c>
      <c r="CA221" s="17">
        <v>0</v>
      </c>
      <c r="CB221" s="17">
        <v>0</v>
      </c>
      <c r="CC221" s="17">
        <v>0</v>
      </c>
      <c r="CD221" s="17">
        <v>0</v>
      </c>
      <c r="CE221" s="17">
        <v>0</v>
      </c>
      <c r="CF221" s="17">
        <v>0</v>
      </c>
      <c r="CG221" s="17">
        <v>0</v>
      </c>
      <c r="CH221" s="16">
        <v>0</v>
      </c>
      <c r="CI221" s="17">
        <v>0</v>
      </c>
      <c r="CJ221" s="17">
        <v>0</v>
      </c>
      <c r="CK221" s="17">
        <v>0</v>
      </c>
      <c r="CL221" s="16">
        <v>0</v>
      </c>
      <c r="CM221" s="16">
        <v>0</v>
      </c>
      <c r="CN221" s="17">
        <v>0</v>
      </c>
      <c r="CO221" s="17">
        <v>0</v>
      </c>
      <c r="CP221" s="17">
        <v>1</v>
      </c>
      <c r="CQ221" s="17">
        <v>0</v>
      </c>
      <c r="CR221" s="17">
        <v>0</v>
      </c>
      <c r="CS221" s="17">
        <v>0</v>
      </c>
      <c r="CT221" s="17">
        <v>0</v>
      </c>
      <c r="CU221" s="17">
        <v>0</v>
      </c>
      <c r="CV221" s="17">
        <v>0</v>
      </c>
      <c r="CW221" s="17">
        <v>0</v>
      </c>
      <c r="CX221" s="17">
        <v>0</v>
      </c>
      <c r="CY221" s="17">
        <v>0</v>
      </c>
      <c r="CZ221" s="17">
        <v>0</v>
      </c>
      <c r="DA221" s="17">
        <v>0</v>
      </c>
      <c r="DB221" s="17">
        <v>0</v>
      </c>
      <c r="DC221" s="17">
        <v>0</v>
      </c>
    </row>
    <row r="222" spans="1:107" x14ac:dyDescent="0.25">
      <c r="A222" s="6" t="s">
        <v>317</v>
      </c>
      <c r="B222" s="6" t="s">
        <v>99</v>
      </c>
      <c r="C222" s="18">
        <v>1000</v>
      </c>
      <c r="D222" s="6">
        <v>980</v>
      </c>
      <c r="E222" s="6" t="s">
        <v>237</v>
      </c>
      <c r="F222" s="6">
        <v>2011</v>
      </c>
      <c r="G222" s="31" t="s">
        <v>238</v>
      </c>
      <c r="H222" s="6">
        <v>1</v>
      </c>
      <c r="I222" s="6">
        <v>295</v>
      </c>
      <c r="J222" s="33">
        <v>22650</v>
      </c>
      <c r="K222" s="6">
        <v>35</v>
      </c>
      <c r="L222" s="6">
        <v>5</v>
      </c>
      <c r="M222" s="6">
        <v>1</v>
      </c>
      <c r="N222" s="6">
        <v>0</v>
      </c>
      <c r="O222" s="6">
        <v>0</v>
      </c>
      <c r="P222" s="6">
        <v>0</v>
      </c>
      <c r="Q222" s="6">
        <v>970</v>
      </c>
      <c r="R222" s="6">
        <v>370</v>
      </c>
      <c r="S222">
        <v>8</v>
      </c>
      <c r="T222">
        <v>2</v>
      </c>
      <c r="U222">
        <v>6</v>
      </c>
      <c r="V222">
        <v>0</v>
      </c>
      <c r="W222">
        <v>0</v>
      </c>
      <c r="X222">
        <v>3</v>
      </c>
      <c r="Y222">
        <v>1</v>
      </c>
      <c r="Z222">
        <v>2</v>
      </c>
      <c r="AA222">
        <v>2</v>
      </c>
      <c r="AB222">
        <v>0</v>
      </c>
      <c r="AC222">
        <v>4</v>
      </c>
      <c r="AD222">
        <v>2</v>
      </c>
      <c r="AE222">
        <v>2</v>
      </c>
      <c r="AF222">
        <v>0</v>
      </c>
      <c r="AG222">
        <v>0</v>
      </c>
      <c r="AH222" s="17">
        <v>0</v>
      </c>
      <c r="AI222" s="17">
        <v>0</v>
      </c>
      <c r="AJ222" s="17">
        <v>0</v>
      </c>
      <c r="AK222" s="17">
        <v>1</v>
      </c>
      <c r="AL222" s="15">
        <v>0</v>
      </c>
      <c r="AM222" s="17">
        <v>0</v>
      </c>
      <c r="AN222" s="15">
        <v>0</v>
      </c>
      <c r="AO222" s="17">
        <v>0</v>
      </c>
      <c r="AP222" s="17">
        <v>0</v>
      </c>
      <c r="AQ222" s="17">
        <v>0</v>
      </c>
      <c r="AR222" s="15">
        <v>0</v>
      </c>
      <c r="AS222" s="17">
        <v>0</v>
      </c>
      <c r="AT222" s="17">
        <v>0</v>
      </c>
      <c r="AU222" s="17">
        <v>1</v>
      </c>
      <c r="AV222" s="17">
        <v>0</v>
      </c>
      <c r="AW222" s="17">
        <v>0</v>
      </c>
      <c r="AX222" s="17">
        <v>0</v>
      </c>
      <c r="AY222" s="17">
        <v>0</v>
      </c>
      <c r="AZ222" s="15">
        <v>0</v>
      </c>
      <c r="BA222" s="17">
        <v>0</v>
      </c>
      <c r="BB222" s="17">
        <v>0</v>
      </c>
      <c r="BC222" s="17">
        <v>0</v>
      </c>
      <c r="BD222" s="17">
        <v>0</v>
      </c>
      <c r="BE222" s="17">
        <v>0</v>
      </c>
      <c r="BF222" s="17">
        <v>1</v>
      </c>
      <c r="BG222" s="16">
        <v>0</v>
      </c>
      <c r="BH222" s="16">
        <v>0</v>
      </c>
      <c r="BI222" s="17">
        <v>0</v>
      </c>
      <c r="BJ222" s="16">
        <v>0</v>
      </c>
      <c r="BK222" s="17">
        <v>0</v>
      </c>
      <c r="BL222" s="17">
        <v>0</v>
      </c>
      <c r="BM222" s="16">
        <v>0</v>
      </c>
      <c r="BN222" s="17">
        <v>0</v>
      </c>
      <c r="BO222" s="17">
        <v>0</v>
      </c>
      <c r="BP222" s="17">
        <v>0</v>
      </c>
      <c r="BQ222" s="17">
        <v>0</v>
      </c>
      <c r="BR222" s="16">
        <v>0</v>
      </c>
      <c r="BS222" s="17">
        <v>1</v>
      </c>
      <c r="BT222" s="17">
        <v>0</v>
      </c>
      <c r="BU222" s="17">
        <v>0</v>
      </c>
      <c r="BV222" s="16">
        <v>0</v>
      </c>
      <c r="BW222" s="17">
        <v>0</v>
      </c>
      <c r="BX222" s="17">
        <v>0</v>
      </c>
      <c r="BY222" s="17">
        <v>0</v>
      </c>
      <c r="BZ222" s="17">
        <v>0</v>
      </c>
      <c r="CA222" s="17">
        <v>1</v>
      </c>
      <c r="CB222" s="17">
        <v>0</v>
      </c>
      <c r="CC222" s="17">
        <v>1</v>
      </c>
      <c r="CD222" s="17">
        <v>0</v>
      </c>
      <c r="CE222" s="17">
        <v>0</v>
      </c>
      <c r="CF222" s="17">
        <v>0</v>
      </c>
      <c r="CG222" s="17">
        <v>0</v>
      </c>
      <c r="CH222" s="16">
        <v>0</v>
      </c>
      <c r="CI222" s="17">
        <v>0</v>
      </c>
      <c r="CJ222" s="17">
        <v>0</v>
      </c>
      <c r="CK222" s="17">
        <v>1</v>
      </c>
      <c r="CL222" s="16">
        <v>0</v>
      </c>
      <c r="CM222" s="16">
        <v>0</v>
      </c>
      <c r="CN222" s="17">
        <v>0</v>
      </c>
      <c r="CO222" s="17">
        <v>0</v>
      </c>
      <c r="CP222" s="17">
        <v>1</v>
      </c>
      <c r="CQ222" s="17">
        <v>0</v>
      </c>
      <c r="CR222" s="17">
        <v>0</v>
      </c>
      <c r="CS222" s="17">
        <v>0</v>
      </c>
      <c r="CT222" s="17">
        <v>0</v>
      </c>
      <c r="CU222" s="17">
        <v>0</v>
      </c>
      <c r="CV222" s="17">
        <v>0</v>
      </c>
      <c r="CW222" s="17">
        <v>0</v>
      </c>
      <c r="CX222" s="17">
        <v>0</v>
      </c>
      <c r="CY222" s="17">
        <v>0</v>
      </c>
      <c r="CZ222" s="17">
        <v>0</v>
      </c>
      <c r="DA222" s="17">
        <v>0</v>
      </c>
      <c r="DB222" s="17">
        <v>0</v>
      </c>
      <c r="DC222" s="17">
        <v>0</v>
      </c>
    </row>
    <row r="223" spans="1:107" x14ac:dyDescent="0.25">
      <c r="A223" s="32" t="s">
        <v>318</v>
      </c>
      <c r="B223" s="1" t="s">
        <v>91</v>
      </c>
      <c r="C223" s="26">
        <v>25</v>
      </c>
      <c r="D223" s="2">
        <v>32</v>
      </c>
      <c r="E223" s="6" t="s">
        <v>319</v>
      </c>
      <c r="F223" s="6">
        <v>2020</v>
      </c>
      <c r="G223" s="6" t="s">
        <v>320</v>
      </c>
      <c r="H223" s="2">
        <v>4</v>
      </c>
      <c r="I223" s="2">
        <v>195</v>
      </c>
      <c r="J223" s="33">
        <v>43084</v>
      </c>
      <c r="K223" s="27">
        <v>10</v>
      </c>
      <c r="L223">
        <v>35</v>
      </c>
      <c r="M223" s="2">
        <v>1</v>
      </c>
      <c r="N223" s="27">
        <v>0</v>
      </c>
      <c r="O223" s="27">
        <v>0</v>
      </c>
      <c r="P223">
        <v>0</v>
      </c>
      <c r="Q223" s="27">
        <v>1261</v>
      </c>
      <c r="R223" s="28">
        <v>395</v>
      </c>
      <c r="S223">
        <v>2</v>
      </c>
      <c r="T223">
        <v>1</v>
      </c>
      <c r="U223">
        <v>1</v>
      </c>
      <c r="V223">
        <v>0</v>
      </c>
      <c r="W223">
        <v>0</v>
      </c>
      <c r="X223" s="9">
        <v>1</v>
      </c>
      <c r="Y223" s="9">
        <v>1</v>
      </c>
      <c r="Z223" s="9">
        <v>0</v>
      </c>
      <c r="AA223" s="9">
        <v>0</v>
      </c>
      <c r="AB223" s="9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7">
        <v>0</v>
      </c>
      <c r="AU223" s="16">
        <v>0</v>
      </c>
      <c r="AV223" s="17">
        <v>0</v>
      </c>
      <c r="AW223" s="17">
        <v>0</v>
      </c>
      <c r="AX223" s="16">
        <v>0</v>
      </c>
      <c r="AY223" s="17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1</v>
      </c>
      <c r="BG223" s="16">
        <v>0</v>
      </c>
      <c r="BH223" s="16">
        <v>0</v>
      </c>
      <c r="BI223" s="16">
        <v>0</v>
      </c>
      <c r="BJ223" s="16">
        <v>0</v>
      </c>
      <c r="BK223" s="17">
        <v>0</v>
      </c>
      <c r="BL223" s="17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1</v>
      </c>
      <c r="CL223" s="16">
        <v>0</v>
      </c>
      <c r="CM223" s="16">
        <v>0</v>
      </c>
      <c r="CN223" s="16">
        <v>0</v>
      </c>
      <c r="CO223" s="16">
        <v>0</v>
      </c>
      <c r="CP223" s="16">
        <v>0</v>
      </c>
      <c r="CQ223" s="16">
        <v>0</v>
      </c>
      <c r="CR223" s="16">
        <v>0</v>
      </c>
      <c r="CS223" s="16">
        <v>0</v>
      </c>
      <c r="CT223" s="16">
        <v>0</v>
      </c>
      <c r="CU223" s="16">
        <v>0</v>
      </c>
      <c r="CV223" s="16">
        <v>0</v>
      </c>
      <c r="CW223" s="16">
        <v>0</v>
      </c>
      <c r="CX223" s="16">
        <v>0</v>
      </c>
      <c r="CY223" s="16">
        <v>0</v>
      </c>
      <c r="CZ223" s="17">
        <v>0</v>
      </c>
      <c r="DA223" s="17">
        <v>0</v>
      </c>
      <c r="DB223" s="16">
        <v>0</v>
      </c>
      <c r="DC223" s="16">
        <v>0</v>
      </c>
    </row>
    <row r="224" spans="1:107" x14ac:dyDescent="0.25">
      <c r="A224" s="6" t="s">
        <v>321</v>
      </c>
      <c r="B224" s="1" t="s">
        <v>96</v>
      </c>
      <c r="C224" s="26">
        <v>125</v>
      </c>
      <c r="D224" s="2">
        <v>117</v>
      </c>
      <c r="E224" s="6" t="s">
        <v>319</v>
      </c>
      <c r="F224" s="6">
        <v>2020</v>
      </c>
      <c r="G224" s="6" t="s">
        <v>320</v>
      </c>
      <c r="H224" s="2">
        <v>3</v>
      </c>
      <c r="I224" s="2">
        <v>195</v>
      </c>
      <c r="J224" s="33">
        <v>43084</v>
      </c>
      <c r="K224" s="27">
        <v>39</v>
      </c>
      <c r="L224">
        <v>14</v>
      </c>
      <c r="M224" s="2">
        <v>1</v>
      </c>
      <c r="N224" s="27">
        <v>0</v>
      </c>
      <c r="O224" s="27">
        <v>0</v>
      </c>
      <c r="P224">
        <v>0</v>
      </c>
      <c r="Q224" s="27">
        <v>1251</v>
      </c>
      <c r="R224" s="28">
        <v>467</v>
      </c>
      <c r="S224">
        <v>1</v>
      </c>
      <c r="T224">
        <v>1</v>
      </c>
      <c r="U224">
        <v>0</v>
      </c>
      <c r="V224">
        <v>0</v>
      </c>
      <c r="W224">
        <v>0</v>
      </c>
      <c r="X224" s="9">
        <v>1</v>
      </c>
      <c r="Y224" s="9">
        <v>0</v>
      </c>
      <c r="Z224" s="9">
        <v>0</v>
      </c>
      <c r="AA224" s="9">
        <v>0</v>
      </c>
      <c r="AB224" s="9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7">
        <v>0</v>
      </c>
      <c r="AU224" s="16">
        <v>0</v>
      </c>
      <c r="AV224" s="17">
        <v>0</v>
      </c>
      <c r="AW224" s="17">
        <v>0</v>
      </c>
      <c r="AX224" s="16">
        <v>0</v>
      </c>
      <c r="AY224" s="17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7">
        <v>0</v>
      </c>
      <c r="BL224" s="17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1</v>
      </c>
      <c r="CL224" s="16">
        <v>0</v>
      </c>
      <c r="CM224" s="16">
        <v>0</v>
      </c>
      <c r="CN224" s="16">
        <v>0</v>
      </c>
      <c r="CO224" s="16">
        <v>0</v>
      </c>
      <c r="CP224" s="16">
        <v>0</v>
      </c>
      <c r="CQ224" s="16">
        <v>0</v>
      </c>
      <c r="CR224" s="16">
        <v>0</v>
      </c>
      <c r="CS224" s="16">
        <v>0</v>
      </c>
      <c r="CT224" s="16">
        <v>0</v>
      </c>
      <c r="CU224" s="16">
        <v>0</v>
      </c>
      <c r="CV224" s="16">
        <v>0</v>
      </c>
      <c r="CW224" s="16">
        <v>0</v>
      </c>
      <c r="CX224" s="16">
        <v>0</v>
      </c>
      <c r="CY224" s="16">
        <v>0</v>
      </c>
      <c r="CZ224" s="17">
        <v>0</v>
      </c>
      <c r="DA224" s="17">
        <v>0</v>
      </c>
      <c r="DB224" s="16">
        <v>0</v>
      </c>
      <c r="DC224" s="16">
        <v>0</v>
      </c>
    </row>
    <row r="225" spans="1:107" x14ac:dyDescent="0.25">
      <c r="A225" s="6" t="s">
        <v>322</v>
      </c>
      <c r="B225" s="1" t="s">
        <v>94</v>
      </c>
      <c r="C225" s="26">
        <v>500</v>
      </c>
      <c r="D225" s="2">
        <v>492</v>
      </c>
      <c r="E225" s="6" t="s">
        <v>319</v>
      </c>
      <c r="F225" s="6">
        <v>2020</v>
      </c>
      <c r="G225" s="6" t="s">
        <v>320</v>
      </c>
      <c r="H225" s="2">
        <v>2</v>
      </c>
      <c r="I225" s="2">
        <v>190</v>
      </c>
      <c r="J225" s="33">
        <v>43084</v>
      </c>
      <c r="K225" s="27">
        <v>39</v>
      </c>
      <c r="L225">
        <v>47</v>
      </c>
      <c r="M225" s="2">
        <v>1</v>
      </c>
      <c r="N225" s="27">
        <v>0</v>
      </c>
      <c r="O225" s="27">
        <v>0</v>
      </c>
      <c r="P225">
        <v>0</v>
      </c>
      <c r="Q225" s="27">
        <v>1577</v>
      </c>
      <c r="R225" s="28">
        <v>655</v>
      </c>
      <c r="S225" s="26">
        <v>4</v>
      </c>
      <c r="T225">
        <v>3</v>
      </c>
      <c r="U225">
        <v>0</v>
      </c>
      <c r="V225">
        <v>1</v>
      </c>
      <c r="W225">
        <v>0</v>
      </c>
      <c r="X225" s="9">
        <v>3</v>
      </c>
      <c r="Y225" s="9">
        <v>0</v>
      </c>
      <c r="Z225" s="9">
        <v>0</v>
      </c>
      <c r="AA225" s="9">
        <v>1</v>
      </c>
      <c r="AB225" s="9">
        <v>0</v>
      </c>
      <c r="AC225">
        <v>2</v>
      </c>
      <c r="AD225">
        <v>2</v>
      </c>
      <c r="AE225">
        <v>0</v>
      </c>
      <c r="AF225">
        <v>0</v>
      </c>
      <c r="AG225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7">
        <v>0</v>
      </c>
      <c r="AU225" s="16">
        <v>0</v>
      </c>
      <c r="AV225" s="17">
        <v>0</v>
      </c>
      <c r="AW225" s="17">
        <v>0</v>
      </c>
      <c r="AX225" s="16">
        <v>0</v>
      </c>
      <c r="AY225" s="17">
        <v>0</v>
      </c>
      <c r="AZ225" s="16">
        <v>0</v>
      </c>
      <c r="BA225" s="16">
        <v>0</v>
      </c>
      <c r="BB225" s="16">
        <v>1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7">
        <v>0</v>
      </c>
      <c r="BL225" s="17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1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1</v>
      </c>
      <c r="CL225" s="16">
        <v>0</v>
      </c>
      <c r="CM225" s="16">
        <v>0</v>
      </c>
      <c r="CN225" s="16">
        <v>0</v>
      </c>
      <c r="CO225" s="16">
        <v>0</v>
      </c>
      <c r="CP225" s="16">
        <v>0</v>
      </c>
      <c r="CQ225" s="16">
        <v>0</v>
      </c>
      <c r="CR225" s="16">
        <v>0</v>
      </c>
      <c r="CS225" s="16">
        <v>0</v>
      </c>
      <c r="CT225" s="16">
        <v>0</v>
      </c>
      <c r="CU225" s="16">
        <v>0</v>
      </c>
      <c r="CV225" s="16">
        <v>0</v>
      </c>
      <c r="CW225" s="16">
        <v>0</v>
      </c>
      <c r="CX225" s="16">
        <v>0</v>
      </c>
      <c r="CY225" s="16">
        <v>1</v>
      </c>
      <c r="CZ225" s="17">
        <v>0</v>
      </c>
      <c r="DA225" s="17">
        <v>0</v>
      </c>
      <c r="DB225" s="16">
        <v>0</v>
      </c>
      <c r="DC225" s="16">
        <v>0</v>
      </c>
    </row>
    <row r="226" spans="1:107" x14ac:dyDescent="0.25">
      <c r="A226" s="6" t="s">
        <v>323</v>
      </c>
      <c r="B226" s="1" t="s">
        <v>99</v>
      </c>
      <c r="C226" s="26">
        <v>1000</v>
      </c>
      <c r="D226" s="2">
        <v>915</v>
      </c>
      <c r="E226" s="6" t="s">
        <v>319</v>
      </c>
      <c r="F226" s="6">
        <v>2020</v>
      </c>
      <c r="G226" s="6" t="s">
        <v>320</v>
      </c>
      <c r="H226" s="2">
        <v>2</v>
      </c>
      <c r="I226" s="2">
        <v>191.5</v>
      </c>
      <c r="J226" s="33">
        <v>43084</v>
      </c>
      <c r="K226" s="27">
        <v>4</v>
      </c>
      <c r="L226">
        <v>18</v>
      </c>
      <c r="M226" s="2">
        <v>1</v>
      </c>
      <c r="N226" s="27">
        <v>0</v>
      </c>
      <c r="O226" s="27">
        <v>0</v>
      </c>
      <c r="P226">
        <v>1</v>
      </c>
      <c r="Q226" s="27">
        <v>2426</v>
      </c>
      <c r="R226" s="28">
        <v>681</v>
      </c>
      <c r="S226" s="26">
        <v>12</v>
      </c>
      <c r="T226">
        <v>7</v>
      </c>
      <c r="U226">
        <v>1</v>
      </c>
      <c r="V226">
        <v>1</v>
      </c>
      <c r="W226">
        <v>3</v>
      </c>
      <c r="X226" s="9">
        <v>7</v>
      </c>
      <c r="Y226" s="9">
        <v>2</v>
      </c>
      <c r="Z226" s="9">
        <v>1</v>
      </c>
      <c r="AA226" s="9">
        <v>2</v>
      </c>
      <c r="AB226" s="9">
        <v>0</v>
      </c>
      <c r="AC226">
        <v>7</v>
      </c>
      <c r="AD226">
        <v>4</v>
      </c>
      <c r="AE226">
        <v>1</v>
      </c>
      <c r="AF226">
        <v>0</v>
      </c>
      <c r="AG226">
        <v>2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1</v>
      </c>
      <c r="AQ226" s="16">
        <v>0</v>
      </c>
      <c r="AR226" s="16">
        <v>0</v>
      </c>
      <c r="AS226" s="16">
        <v>0</v>
      </c>
      <c r="AT226" s="17">
        <v>0</v>
      </c>
      <c r="AU226" s="16">
        <v>0</v>
      </c>
      <c r="AV226" s="17">
        <v>0</v>
      </c>
      <c r="AW226" s="17">
        <v>0</v>
      </c>
      <c r="AX226" s="16">
        <v>0</v>
      </c>
      <c r="AY226" s="17">
        <v>0</v>
      </c>
      <c r="AZ226" s="16">
        <v>0</v>
      </c>
      <c r="BA226" s="16">
        <v>0</v>
      </c>
      <c r="BB226" s="16">
        <v>1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7">
        <v>0</v>
      </c>
      <c r="BL226" s="17">
        <v>0</v>
      </c>
      <c r="BM226" s="16">
        <v>0</v>
      </c>
      <c r="BN226" s="16">
        <v>0</v>
      </c>
      <c r="BO226" s="16">
        <v>0</v>
      </c>
      <c r="BP226" s="16">
        <v>1</v>
      </c>
      <c r="BQ226" s="16">
        <v>1</v>
      </c>
      <c r="BR226" s="16">
        <v>0</v>
      </c>
      <c r="BS226" s="16">
        <v>0</v>
      </c>
      <c r="BT226" s="16">
        <v>0</v>
      </c>
      <c r="BU226" s="16">
        <v>0</v>
      </c>
      <c r="BV226" s="16">
        <v>1</v>
      </c>
      <c r="BW226" s="16">
        <v>0</v>
      </c>
      <c r="BX226" s="16">
        <v>0</v>
      </c>
      <c r="BY226" s="16">
        <v>1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1</v>
      </c>
      <c r="CG226" s="16">
        <v>0</v>
      </c>
      <c r="CH226" s="16">
        <v>0</v>
      </c>
      <c r="CI226" s="16">
        <v>0</v>
      </c>
      <c r="CJ226" s="16">
        <v>1</v>
      </c>
      <c r="CK226" s="16">
        <v>1</v>
      </c>
      <c r="CL226" s="16">
        <v>1</v>
      </c>
      <c r="CM226" s="16">
        <v>0</v>
      </c>
      <c r="CN226" s="16">
        <v>0</v>
      </c>
      <c r="CO226" s="16">
        <v>0</v>
      </c>
      <c r="CP226" s="16">
        <v>0</v>
      </c>
      <c r="CQ226" s="16">
        <v>0</v>
      </c>
      <c r="CR226" s="16">
        <v>0</v>
      </c>
      <c r="CS226" s="16">
        <v>0</v>
      </c>
      <c r="CT226" s="16">
        <v>0</v>
      </c>
      <c r="CU226" s="16">
        <v>1</v>
      </c>
      <c r="CV226" s="16">
        <v>0</v>
      </c>
      <c r="CW226" s="16">
        <v>0</v>
      </c>
      <c r="CX226" s="16">
        <v>0</v>
      </c>
      <c r="CY226" s="16">
        <v>1</v>
      </c>
      <c r="CZ226" s="17">
        <v>0</v>
      </c>
      <c r="DA226" s="17">
        <v>0</v>
      </c>
      <c r="DB226" s="16">
        <v>0</v>
      </c>
      <c r="DC226" s="16">
        <v>0</v>
      </c>
    </row>
    <row r="227" spans="1:107" x14ac:dyDescent="0.25">
      <c r="A227" s="6" t="s">
        <v>324</v>
      </c>
      <c r="B227" s="1" t="s">
        <v>91</v>
      </c>
      <c r="C227" s="26">
        <v>25</v>
      </c>
      <c r="D227" s="2">
        <v>38</v>
      </c>
      <c r="E227" s="6" t="s">
        <v>319</v>
      </c>
      <c r="F227" s="6">
        <v>2020</v>
      </c>
      <c r="G227" s="6" t="s">
        <v>320</v>
      </c>
      <c r="H227" s="2">
        <v>4</v>
      </c>
      <c r="I227" s="2">
        <v>204</v>
      </c>
      <c r="J227" s="33">
        <v>43084</v>
      </c>
      <c r="K227" s="27">
        <v>38</v>
      </c>
      <c r="L227">
        <v>25</v>
      </c>
      <c r="M227" s="2">
        <v>1</v>
      </c>
      <c r="N227" s="27">
        <v>0</v>
      </c>
      <c r="O227" s="27">
        <v>0</v>
      </c>
      <c r="P227">
        <v>1</v>
      </c>
      <c r="Q227" s="27">
        <v>2035</v>
      </c>
      <c r="R227" s="27">
        <v>658</v>
      </c>
      <c r="S227" s="26">
        <v>7</v>
      </c>
      <c r="T227">
        <v>1</v>
      </c>
      <c r="U227">
        <v>6</v>
      </c>
      <c r="V227">
        <v>0</v>
      </c>
      <c r="W227">
        <v>0</v>
      </c>
      <c r="X227" s="9">
        <v>1</v>
      </c>
      <c r="Y227" s="9">
        <v>3</v>
      </c>
      <c r="Z227" s="9">
        <v>1</v>
      </c>
      <c r="AA227" s="9">
        <v>2</v>
      </c>
      <c r="AB227" s="9">
        <v>0</v>
      </c>
      <c r="AC227">
        <v>5</v>
      </c>
      <c r="AD227">
        <v>1</v>
      </c>
      <c r="AE227">
        <v>1</v>
      </c>
      <c r="AF227">
        <v>0</v>
      </c>
      <c r="AG227">
        <v>0</v>
      </c>
      <c r="AH227" s="16">
        <v>0</v>
      </c>
      <c r="AI227" s="16">
        <v>0</v>
      </c>
      <c r="AJ227" s="16">
        <v>0</v>
      </c>
      <c r="AK227" s="16">
        <v>1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1</v>
      </c>
      <c r="AR227" s="16">
        <v>0</v>
      </c>
      <c r="AS227" s="16">
        <v>0</v>
      </c>
      <c r="AT227" s="17">
        <v>0</v>
      </c>
      <c r="AU227" s="16">
        <v>0</v>
      </c>
      <c r="AV227" s="17">
        <v>0</v>
      </c>
      <c r="AW227" s="17">
        <v>0</v>
      </c>
      <c r="AX227" s="16">
        <v>0</v>
      </c>
      <c r="AY227" s="17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1</v>
      </c>
      <c r="BG227" s="16">
        <v>0</v>
      </c>
      <c r="BH227" s="16">
        <v>0</v>
      </c>
      <c r="BI227" s="16">
        <v>0</v>
      </c>
      <c r="BJ227" s="16">
        <v>0</v>
      </c>
      <c r="BK227" s="17">
        <v>0</v>
      </c>
      <c r="BL227" s="17">
        <v>0</v>
      </c>
      <c r="BM227" s="16">
        <v>1</v>
      </c>
      <c r="BN227" s="16">
        <v>0</v>
      </c>
      <c r="BO227" s="16">
        <v>1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>
        <v>0</v>
      </c>
      <c r="CM227" s="16">
        <v>0</v>
      </c>
      <c r="CN227" s="16">
        <v>0</v>
      </c>
      <c r="CO227" s="16">
        <v>0</v>
      </c>
      <c r="CP227" s="16">
        <v>1</v>
      </c>
      <c r="CQ227" s="16">
        <v>0</v>
      </c>
      <c r="CR227" s="16">
        <v>0</v>
      </c>
      <c r="CS227" s="16">
        <v>0</v>
      </c>
      <c r="CT227" s="16">
        <v>0</v>
      </c>
      <c r="CU227" s="16">
        <v>0</v>
      </c>
      <c r="CV227" s="16">
        <v>0</v>
      </c>
      <c r="CW227" s="16">
        <v>0</v>
      </c>
      <c r="CX227" s="16">
        <v>0</v>
      </c>
      <c r="CY227" s="16">
        <v>1</v>
      </c>
      <c r="CZ227" s="17">
        <v>0</v>
      </c>
      <c r="DA227" s="17">
        <v>0</v>
      </c>
      <c r="DB227" s="16">
        <v>0</v>
      </c>
      <c r="DC227" s="16">
        <v>0</v>
      </c>
    </row>
    <row r="228" spans="1:107" x14ac:dyDescent="0.25">
      <c r="A228" s="6" t="s">
        <v>325</v>
      </c>
      <c r="B228" s="1" t="s">
        <v>96</v>
      </c>
      <c r="C228" s="26">
        <v>125</v>
      </c>
      <c r="D228" s="2">
        <v>120</v>
      </c>
      <c r="E228" s="6" t="s">
        <v>319</v>
      </c>
      <c r="F228" s="6">
        <v>2020</v>
      </c>
      <c r="G228" s="6" t="s">
        <v>320</v>
      </c>
      <c r="H228" s="2">
        <v>3</v>
      </c>
      <c r="I228" s="2">
        <v>206</v>
      </c>
      <c r="J228" s="33">
        <v>43084</v>
      </c>
      <c r="K228" s="27">
        <v>43</v>
      </c>
      <c r="L228">
        <v>12</v>
      </c>
      <c r="M228" s="2">
        <v>1</v>
      </c>
      <c r="N228" s="27">
        <v>0</v>
      </c>
      <c r="O228" s="27">
        <v>0</v>
      </c>
      <c r="P228">
        <v>0</v>
      </c>
      <c r="Q228" s="27">
        <v>1944</v>
      </c>
      <c r="R228" s="27">
        <v>567</v>
      </c>
      <c r="S228" s="26">
        <v>7</v>
      </c>
      <c r="T228">
        <v>2</v>
      </c>
      <c r="U228">
        <v>5</v>
      </c>
      <c r="V228">
        <v>0</v>
      </c>
      <c r="W228">
        <v>0</v>
      </c>
      <c r="X228" s="9">
        <v>2</v>
      </c>
      <c r="Y228" s="9">
        <v>2</v>
      </c>
      <c r="Z228" s="9">
        <v>1</v>
      </c>
      <c r="AA228" s="9">
        <v>2</v>
      </c>
      <c r="AB228" s="9">
        <v>0</v>
      </c>
      <c r="AC228">
        <v>3</v>
      </c>
      <c r="AD228">
        <v>3</v>
      </c>
      <c r="AE228">
        <v>1</v>
      </c>
      <c r="AF228">
        <v>0</v>
      </c>
      <c r="AG228">
        <v>0</v>
      </c>
      <c r="AH228" s="16">
        <v>0</v>
      </c>
      <c r="AI228" s="16">
        <v>0</v>
      </c>
      <c r="AJ228" s="16">
        <v>0</v>
      </c>
      <c r="AK228" s="16">
        <v>1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7">
        <v>0</v>
      </c>
      <c r="AU228" s="16">
        <v>0</v>
      </c>
      <c r="AV228" s="17">
        <v>0</v>
      </c>
      <c r="AW228" s="17">
        <v>0</v>
      </c>
      <c r="AX228" s="16">
        <v>1</v>
      </c>
      <c r="AY228" s="17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1</v>
      </c>
      <c r="BG228" s="16">
        <v>0</v>
      </c>
      <c r="BH228" s="16">
        <v>0</v>
      </c>
      <c r="BI228" s="16">
        <v>0</v>
      </c>
      <c r="BJ228" s="16">
        <v>0</v>
      </c>
      <c r="BK228" s="17">
        <v>0</v>
      </c>
      <c r="BL228" s="17">
        <v>0</v>
      </c>
      <c r="BM228" s="16">
        <v>0</v>
      </c>
      <c r="BN228" s="16">
        <v>0</v>
      </c>
      <c r="BO228" s="16">
        <v>1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1</v>
      </c>
      <c r="CL228" s="16">
        <v>0</v>
      </c>
      <c r="CM228" s="16">
        <v>0</v>
      </c>
      <c r="CN228" s="16">
        <v>0</v>
      </c>
      <c r="CO228" s="16">
        <v>0</v>
      </c>
      <c r="CP228" s="16">
        <v>1</v>
      </c>
      <c r="CQ228" s="16">
        <v>0</v>
      </c>
      <c r="CR228" s="16">
        <v>0</v>
      </c>
      <c r="CS228" s="16">
        <v>0</v>
      </c>
      <c r="CT228" s="16">
        <v>0</v>
      </c>
      <c r="CU228" s="16">
        <v>0</v>
      </c>
      <c r="CV228" s="16">
        <v>0</v>
      </c>
      <c r="CW228" s="16">
        <v>0</v>
      </c>
      <c r="CX228" s="16">
        <v>0</v>
      </c>
      <c r="CY228" s="16">
        <v>1</v>
      </c>
      <c r="CZ228" s="17">
        <v>0</v>
      </c>
      <c r="DA228" s="17">
        <v>0</v>
      </c>
      <c r="DB228" s="16">
        <v>0</v>
      </c>
      <c r="DC228" s="16">
        <v>0</v>
      </c>
    </row>
    <row r="229" spans="1:107" x14ac:dyDescent="0.25">
      <c r="A229" s="6" t="s">
        <v>326</v>
      </c>
      <c r="B229" s="1" t="s">
        <v>94</v>
      </c>
      <c r="C229" s="26">
        <v>500</v>
      </c>
      <c r="D229" s="2">
        <v>559</v>
      </c>
      <c r="E229" s="6" t="s">
        <v>319</v>
      </c>
      <c r="F229" s="6">
        <v>2020</v>
      </c>
      <c r="G229" s="6" t="s">
        <v>320</v>
      </c>
      <c r="H229" s="2">
        <v>2</v>
      </c>
      <c r="I229" s="2">
        <v>231</v>
      </c>
      <c r="J229" s="33">
        <v>43084</v>
      </c>
      <c r="K229" s="27">
        <v>39</v>
      </c>
      <c r="L229">
        <v>23</v>
      </c>
      <c r="M229" s="2">
        <v>1</v>
      </c>
      <c r="N229" s="27">
        <v>0</v>
      </c>
      <c r="O229" s="27">
        <v>0</v>
      </c>
      <c r="P229">
        <v>0</v>
      </c>
      <c r="Q229" s="27">
        <v>1686</v>
      </c>
      <c r="R229" s="27">
        <v>319</v>
      </c>
      <c r="S229" s="26">
        <v>7</v>
      </c>
      <c r="T229">
        <v>1</v>
      </c>
      <c r="U229">
        <v>6</v>
      </c>
      <c r="V229">
        <v>0</v>
      </c>
      <c r="W229">
        <v>0</v>
      </c>
      <c r="X229" s="9">
        <v>2</v>
      </c>
      <c r="Y229" s="9">
        <v>3</v>
      </c>
      <c r="Z229" s="9">
        <v>1</v>
      </c>
      <c r="AA229" s="9">
        <v>1</v>
      </c>
      <c r="AB229" s="9">
        <v>0</v>
      </c>
      <c r="AC229">
        <v>5</v>
      </c>
      <c r="AD229">
        <v>2</v>
      </c>
      <c r="AE229">
        <v>0</v>
      </c>
      <c r="AF229">
        <v>0</v>
      </c>
      <c r="AG229">
        <v>0</v>
      </c>
      <c r="AH229" s="16">
        <v>1</v>
      </c>
      <c r="AI229" s="16">
        <v>0</v>
      </c>
      <c r="AJ229" s="16">
        <v>0</v>
      </c>
      <c r="AK229" s="16">
        <v>1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1</v>
      </c>
      <c r="AR229" s="16">
        <v>0</v>
      </c>
      <c r="AS229" s="16">
        <v>0</v>
      </c>
      <c r="AT229" s="17">
        <v>0</v>
      </c>
      <c r="AU229" s="16">
        <v>0</v>
      </c>
      <c r="AV229" s="17">
        <v>0</v>
      </c>
      <c r="AW229" s="17">
        <v>0</v>
      </c>
      <c r="AX229" s="16">
        <v>1</v>
      </c>
      <c r="AY229" s="17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7">
        <v>0</v>
      </c>
      <c r="BL229" s="17">
        <v>0</v>
      </c>
      <c r="BM229" s="16">
        <v>0</v>
      </c>
      <c r="BN229" s="16">
        <v>0</v>
      </c>
      <c r="BO229" s="16">
        <v>1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1</v>
      </c>
      <c r="CN229" s="16">
        <v>0</v>
      </c>
      <c r="CO229" s="16">
        <v>0</v>
      </c>
      <c r="CP229" s="16">
        <v>1</v>
      </c>
      <c r="CQ229" s="16">
        <v>0</v>
      </c>
      <c r="CR229" s="16">
        <v>0</v>
      </c>
      <c r="CS229" s="16">
        <v>0</v>
      </c>
      <c r="CT229" s="16">
        <v>0</v>
      </c>
      <c r="CU229" s="16">
        <v>0</v>
      </c>
      <c r="CV229" s="16">
        <v>0</v>
      </c>
      <c r="CW229" s="16">
        <v>0</v>
      </c>
      <c r="CX229" s="16">
        <v>0</v>
      </c>
      <c r="CY229" s="16">
        <v>0</v>
      </c>
      <c r="CZ229" s="17">
        <v>0</v>
      </c>
      <c r="DA229" s="17">
        <v>0</v>
      </c>
      <c r="DB229" s="16">
        <v>0</v>
      </c>
      <c r="DC229" s="16">
        <v>0</v>
      </c>
    </row>
    <row r="230" spans="1:107" x14ac:dyDescent="0.25">
      <c r="A230" s="6" t="s">
        <v>327</v>
      </c>
      <c r="B230" s="1" t="s">
        <v>99</v>
      </c>
      <c r="C230" s="26">
        <v>1000</v>
      </c>
      <c r="D230" s="2">
        <v>931</v>
      </c>
      <c r="E230" s="6" t="s">
        <v>319</v>
      </c>
      <c r="F230" s="6">
        <v>2020</v>
      </c>
      <c r="G230" s="6" t="s">
        <v>320</v>
      </c>
      <c r="H230" s="2">
        <v>1</v>
      </c>
      <c r="I230" s="2">
        <v>210</v>
      </c>
      <c r="J230" s="33">
        <v>43084</v>
      </c>
      <c r="K230" s="27">
        <v>14</v>
      </c>
      <c r="L230">
        <v>34</v>
      </c>
      <c r="M230" s="2">
        <v>1</v>
      </c>
      <c r="N230" s="27">
        <v>0</v>
      </c>
      <c r="O230" s="27">
        <v>0</v>
      </c>
      <c r="P230">
        <v>1</v>
      </c>
      <c r="Q230" s="27">
        <v>1583</v>
      </c>
      <c r="R230" s="27">
        <v>541</v>
      </c>
      <c r="S230" s="26">
        <v>7</v>
      </c>
      <c r="T230">
        <v>1</v>
      </c>
      <c r="U230">
        <v>6</v>
      </c>
      <c r="V230">
        <v>0</v>
      </c>
      <c r="W230">
        <v>0</v>
      </c>
      <c r="X230" s="9">
        <v>1</v>
      </c>
      <c r="Y230" s="9">
        <v>4</v>
      </c>
      <c r="Z230" s="9">
        <v>1</v>
      </c>
      <c r="AA230" s="9">
        <v>1</v>
      </c>
      <c r="AB230" s="9">
        <v>0</v>
      </c>
      <c r="AC230">
        <v>6</v>
      </c>
      <c r="AD230">
        <v>1</v>
      </c>
      <c r="AE230">
        <v>0</v>
      </c>
      <c r="AF230">
        <v>0</v>
      </c>
      <c r="AG230">
        <v>1</v>
      </c>
      <c r="AH230" s="16">
        <v>0</v>
      </c>
      <c r="AI230" s="16">
        <v>0</v>
      </c>
      <c r="AJ230" s="16">
        <v>0</v>
      </c>
      <c r="AK230" s="16">
        <v>1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7">
        <v>0</v>
      </c>
      <c r="AU230" s="16">
        <v>0</v>
      </c>
      <c r="AV230" s="17">
        <v>0</v>
      </c>
      <c r="AW230" s="17">
        <v>0</v>
      </c>
      <c r="AX230" s="16">
        <v>0</v>
      </c>
      <c r="AY230" s="17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7">
        <v>0</v>
      </c>
      <c r="BL230" s="17">
        <v>0</v>
      </c>
      <c r="BM230" s="16">
        <v>0</v>
      </c>
      <c r="BN230" s="16">
        <v>0</v>
      </c>
      <c r="BO230" s="16">
        <v>1</v>
      </c>
      <c r="BP230" s="16">
        <v>0</v>
      </c>
      <c r="BQ230" s="16">
        <v>0</v>
      </c>
      <c r="BR230" s="16">
        <v>1</v>
      </c>
      <c r="BS230" s="16">
        <v>1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1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>
        <v>0</v>
      </c>
      <c r="CM230" s="16">
        <v>1</v>
      </c>
      <c r="CN230" s="16">
        <v>0</v>
      </c>
      <c r="CO230" s="16">
        <v>0</v>
      </c>
      <c r="CP230" s="16">
        <v>1</v>
      </c>
      <c r="CQ230" s="16">
        <v>0</v>
      </c>
      <c r="CR230" s="16">
        <v>0</v>
      </c>
      <c r="CS230" s="16">
        <v>0</v>
      </c>
      <c r="CT230" s="16">
        <v>0</v>
      </c>
      <c r="CU230" s="16">
        <v>0</v>
      </c>
      <c r="CV230" s="16">
        <v>0</v>
      </c>
      <c r="CW230" s="16">
        <v>0</v>
      </c>
      <c r="CX230" s="16">
        <v>0</v>
      </c>
      <c r="CY230" s="16">
        <v>0</v>
      </c>
      <c r="CZ230" s="17">
        <v>0</v>
      </c>
      <c r="DA230" s="17">
        <v>0</v>
      </c>
      <c r="DB230" s="16">
        <v>0</v>
      </c>
      <c r="DC230" s="16">
        <v>0</v>
      </c>
    </row>
    <row r="231" spans="1:107" x14ac:dyDescent="0.25">
      <c r="A231" s="6" t="s">
        <v>328</v>
      </c>
      <c r="B231" s="1" t="s">
        <v>91</v>
      </c>
      <c r="C231" s="26">
        <v>25</v>
      </c>
      <c r="D231" s="2">
        <v>30</v>
      </c>
      <c r="E231" s="6" t="s">
        <v>319</v>
      </c>
      <c r="F231" s="6">
        <v>2020</v>
      </c>
      <c r="G231" s="6" t="s">
        <v>320</v>
      </c>
      <c r="H231" s="2">
        <v>4</v>
      </c>
      <c r="I231" s="2">
        <v>188</v>
      </c>
      <c r="J231" s="33">
        <v>43084</v>
      </c>
      <c r="K231" s="27">
        <v>8</v>
      </c>
      <c r="L231">
        <v>43</v>
      </c>
      <c r="M231" s="2">
        <v>1</v>
      </c>
      <c r="N231" s="27">
        <v>0</v>
      </c>
      <c r="O231" s="27">
        <v>0</v>
      </c>
      <c r="P231">
        <v>1</v>
      </c>
      <c r="Q231" s="27">
        <v>2144</v>
      </c>
      <c r="R231" s="28">
        <v>1255</v>
      </c>
      <c r="S231" s="26">
        <v>5</v>
      </c>
      <c r="T231">
        <v>3</v>
      </c>
      <c r="U231">
        <v>1</v>
      </c>
      <c r="V231">
        <v>0</v>
      </c>
      <c r="W231">
        <v>1</v>
      </c>
      <c r="X231" s="9">
        <v>2</v>
      </c>
      <c r="Y231" s="9">
        <v>1</v>
      </c>
      <c r="Z231" s="9">
        <v>0</v>
      </c>
      <c r="AA231" s="9">
        <v>2</v>
      </c>
      <c r="AB231" s="9">
        <v>0</v>
      </c>
      <c r="AC231">
        <v>2</v>
      </c>
      <c r="AD231">
        <v>2</v>
      </c>
      <c r="AE231">
        <v>1</v>
      </c>
      <c r="AF231">
        <v>0</v>
      </c>
      <c r="AG231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7">
        <v>0</v>
      </c>
      <c r="AU231" s="16">
        <v>0</v>
      </c>
      <c r="AV231" s="17">
        <v>0</v>
      </c>
      <c r="AW231" s="17">
        <v>0</v>
      </c>
      <c r="AX231" s="16">
        <v>0</v>
      </c>
      <c r="AY231" s="17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7">
        <v>0</v>
      </c>
      <c r="BL231" s="17">
        <v>0</v>
      </c>
      <c r="BM231" s="16">
        <v>0</v>
      </c>
      <c r="BN231" s="16">
        <v>0</v>
      </c>
      <c r="BO231" s="16">
        <v>0</v>
      </c>
      <c r="BP231" s="16">
        <v>1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1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1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0</v>
      </c>
      <c r="CT231" s="16">
        <v>0</v>
      </c>
      <c r="CU231" s="16">
        <v>1</v>
      </c>
      <c r="CV231" s="16">
        <v>0</v>
      </c>
      <c r="CW231" s="16">
        <v>0</v>
      </c>
      <c r="CX231" s="16">
        <v>0</v>
      </c>
      <c r="CY231" s="16">
        <v>1</v>
      </c>
      <c r="CZ231" s="17">
        <v>0</v>
      </c>
      <c r="DA231" s="17">
        <v>0</v>
      </c>
      <c r="DB231" s="16">
        <v>0</v>
      </c>
      <c r="DC231" s="16">
        <v>0</v>
      </c>
    </row>
    <row r="232" spans="1:107" x14ac:dyDescent="0.25">
      <c r="A232" s="6" t="s">
        <v>329</v>
      </c>
      <c r="B232" s="1" t="s">
        <v>96</v>
      </c>
      <c r="C232" s="26">
        <v>125</v>
      </c>
      <c r="D232" s="2">
        <v>118</v>
      </c>
      <c r="E232" s="6" t="s">
        <v>319</v>
      </c>
      <c r="F232" s="6">
        <v>2020</v>
      </c>
      <c r="G232" s="6" t="s">
        <v>320</v>
      </c>
      <c r="H232" s="2">
        <v>3</v>
      </c>
      <c r="I232" s="2">
        <v>188</v>
      </c>
      <c r="J232" s="33">
        <v>43084</v>
      </c>
      <c r="K232" s="27">
        <v>3</v>
      </c>
      <c r="L232">
        <v>38</v>
      </c>
      <c r="M232" s="2">
        <v>1</v>
      </c>
      <c r="N232" s="27">
        <v>0</v>
      </c>
      <c r="O232" s="27">
        <v>0</v>
      </c>
      <c r="P232">
        <v>1</v>
      </c>
      <c r="Q232" s="27">
        <v>2133</v>
      </c>
      <c r="R232" s="28">
        <v>1145</v>
      </c>
      <c r="S232" s="26">
        <v>3</v>
      </c>
      <c r="T232">
        <v>1</v>
      </c>
      <c r="U232">
        <v>1</v>
      </c>
      <c r="V232">
        <v>0</v>
      </c>
      <c r="W232">
        <v>1</v>
      </c>
      <c r="X232" s="9">
        <v>2</v>
      </c>
      <c r="Y232" s="9">
        <v>0</v>
      </c>
      <c r="Z232" s="9">
        <v>0</v>
      </c>
      <c r="AA232" s="9">
        <v>1</v>
      </c>
      <c r="AB232" s="9">
        <v>0</v>
      </c>
      <c r="AC232">
        <v>2</v>
      </c>
      <c r="AD232">
        <v>1</v>
      </c>
      <c r="AE232">
        <v>0</v>
      </c>
      <c r="AF232">
        <v>0</v>
      </c>
      <c r="AG232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7">
        <v>0</v>
      </c>
      <c r="AU232" s="16">
        <v>0</v>
      </c>
      <c r="AV232" s="17">
        <v>0</v>
      </c>
      <c r="AW232" s="17">
        <v>0</v>
      </c>
      <c r="AX232" s="16">
        <v>0</v>
      </c>
      <c r="AY232" s="17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7">
        <v>0</v>
      </c>
      <c r="BL232" s="17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1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1</v>
      </c>
      <c r="CL232" s="16">
        <v>0</v>
      </c>
      <c r="CM232" s="16">
        <v>0</v>
      </c>
      <c r="CN232" s="16">
        <v>0</v>
      </c>
      <c r="CO232" s="16">
        <v>0</v>
      </c>
      <c r="CP232" s="16">
        <v>1</v>
      </c>
      <c r="CQ232" s="16">
        <v>0</v>
      </c>
      <c r="CR232" s="16">
        <v>0</v>
      </c>
      <c r="CS232" s="16">
        <v>0</v>
      </c>
      <c r="CT232" s="16">
        <v>0</v>
      </c>
      <c r="CU232" s="16">
        <v>0</v>
      </c>
      <c r="CV232" s="16">
        <v>0</v>
      </c>
      <c r="CW232" s="16">
        <v>0</v>
      </c>
      <c r="CX232" s="16">
        <v>0</v>
      </c>
      <c r="CY232" s="16">
        <v>0</v>
      </c>
      <c r="CZ232" s="17">
        <v>0</v>
      </c>
      <c r="DA232" s="17">
        <v>0</v>
      </c>
      <c r="DB232" s="16">
        <v>0</v>
      </c>
      <c r="DC232" s="16">
        <v>0</v>
      </c>
    </row>
    <row r="233" spans="1:107" x14ac:dyDescent="0.25">
      <c r="A233" s="6" t="s">
        <v>330</v>
      </c>
      <c r="B233" s="1" t="s">
        <v>94</v>
      </c>
      <c r="C233" s="26">
        <v>500</v>
      </c>
      <c r="D233" s="2">
        <v>532</v>
      </c>
      <c r="E233" s="6" t="s">
        <v>319</v>
      </c>
      <c r="F233" s="6">
        <v>2020</v>
      </c>
      <c r="G233" s="6" t="s">
        <v>320</v>
      </c>
      <c r="H233" s="2">
        <v>2</v>
      </c>
      <c r="I233" s="2">
        <v>189</v>
      </c>
      <c r="J233" s="33">
        <v>43084</v>
      </c>
      <c r="K233" s="27">
        <v>23</v>
      </c>
      <c r="L233">
        <v>18</v>
      </c>
      <c r="M233" s="2">
        <v>1</v>
      </c>
      <c r="N233" s="27">
        <v>0</v>
      </c>
      <c r="O233" s="27">
        <v>0</v>
      </c>
      <c r="P233">
        <v>1</v>
      </c>
      <c r="Q233" s="27">
        <v>1706</v>
      </c>
      <c r="R233" s="28">
        <v>832</v>
      </c>
      <c r="S233" s="26">
        <v>5</v>
      </c>
      <c r="T233">
        <v>1</v>
      </c>
      <c r="U233">
        <v>3</v>
      </c>
      <c r="V233">
        <v>0</v>
      </c>
      <c r="W233">
        <v>1</v>
      </c>
      <c r="X233" s="9">
        <v>2</v>
      </c>
      <c r="Y233" s="9">
        <v>1</v>
      </c>
      <c r="Z233" s="9">
        <v>1</v>
      </c>
      <c r="AA233" s="9">
        <v>1</v>
      </c>
      <c r="AB233" s="9">
        <v>0</v>
      </c>
      <c r="AC233">
        <v>3</v>
      </c>
      <c r="AD233">
        <v>2</v>
      </c>
      <c r="AE233">
        <v>0</v>
      </c>
      <c r="AF233">
        <v>0</v>
      </c>
      <c r="AG233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7">
        <v>0</v>
      </c>
      <c r="AU233" s="16">
        <v>0</v>
      </c>
      <c r="AV233" s="17">
        <v>0</v>
      </c>
      <c r="AW233" s="17">
        <v>0</v>
      </c>
      <c r="AX233" s="16">
        <v>1</v>
      </c>
      <c r="AY233" s="17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7">
        <v>0</v>
      </c>
      <c r="BL233" s="17">
        <v>0</v>
      </c>
      <c r="BM233" s="16">
        <v>0</v>
      </c>
      <c r="BN233" s="16">
        <v>0</v>
      </c>
      <c r="BO233" s="16">
        <v>1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1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1</v>
      </c>
      <c r="CL233" s="16">
        <v>0</v>
      </c>
      <c r="CM233" s="16">
        <v>0</v>
      </c>
      <c r="CN233" s="16">
        <v>0</v>
      </c>
      <c r="CO233" s="16">
        <v>0</v>
      </c>
      <c r="CP233" s="16">
        <v>1</v>
      </c>
      <c r="CQ233" s="16">
        <v>0</v>
      </c>
      <c r="CR233" s="16">
        <v>0</v>
      </c>
      <c r="CS233" s="16">
        <v>0</v>
      </c>
      <c r="CT233" s="16">
        <v>0</v>
      </c>
      <c r="CU233" s="16">
        <v>0</v>
      </c>
      <c r="CV233" s="16">
        <v>0</v>
      </c>
      <c r="CW233" s="16">
        <v>0</v>
      </c>
      <c r="CX233" s="16">
        <v>0</v>
      </c>
      <c r="CY233" s="16">
        <v>0</v>
      </c>
      <c r="CZ233" s="17">
        <v>0</v>
      </c>
      <c r="DA233" s="17">
        <v>0</v>
      </c>
      <c r="DB233" s="16">
        <v>0</v>
      </c>
      <c r="DC233" s="16">
        <v>0</v>
      </c>
    </row>
    <row r="234" spans="1:107" x14ac:dyDescent="0.25">
      <c r="A234" s="6" t="s">
        <v>331</v>
      </c>
      <c r="B234" s="1" t="s">
        <v>99</v>
      </c>
      <c r="C234" s="26">
        <v>1000</v>
      </c>
      <c r="D234" s="2">
        <v>969</v>
      </c>
      <c r="E234" s="6" t="s">
        <v>319</v>
      </c>
      <c r="F234" s="6">
        <v>2020</v>
      </c>
      <c r="G234" s="6" t="s">
        <v>320</v>
      </c>
      <c r="H234" s="2">
        <v>2</v>
      </c>
      <c r="I234" s="2">
        <v>189</v>
      </c>
      <c r="J234" s="33">
        <v>43084</v>
      </c>
      <c r="K234" s="27">
        <v>27</v>
      </c>
      <c r="L234">
        <v>18</v>
      </c>
      <c r="M234" s="2">
        <v>1</v>
      </c>
      <c r="N234" s="27">
        <v>0</v>
      </c>
      <c r="O234" s="27">
        <v>0</v>
      </c>
      <c r="P234">
        <v>1</v>
      </c>
      <c r="Q234" s="27">
        <v>1274</v>
      </c>
      <c r="R234" s="28">
        <v>597</v>
      </c>
      <c r="S234" s="26">
        <v>7</v>
      </c>
      <c r="T234">
        <v>2</v>
      </c>
      <c r="U234">
        <v>4</v>
      </c>
      <c r="V234">
        <v>1</v>
      </c>
      <c r="W234">
        <v>0</v>
      </c>
      <c r="X234" s="9">
        <v>1</v>
      </c>
      <c r="Y234" s="9">
        <v>4</v>
      </c>
      <c r="Z234" s="9">
        <v>0</v>
      </c>
      <c r="AA234" s="9">
        <v>1</v>
      </c>
      <c r="AB234" s="9">
        <v>1</v>
      </c>
      <c r="AC234">
        <v>3</v>
      </c>
      <c r="AD234">
        <v>2</v>
      </c>
      <c r="AE234">
        <v>2</v>
      </c>
      <c r="AF234">
        <v>0</v>
      </c>
      <c r="AG234">
        <v>1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7">
        <v>0</v>
      </c>
      <c r="AU234" s="16">
        <v>0</v>
      </c>
      <c r="AV234" s="17">
        <v>0</v>
      </c>
      <c r="AW234" s="17">
        <v>0</v>
      </c>
      <c r="AX234" s="16">
        <v>0</v>
      </c>
      <c r="AY234" s="17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1</v>
      </c>
      <c r="BG234" s="16">
        <v>0</v>
      </c>
      <c r="BH234" s="16">
        <v>0</v>
      </c>
      <c r="BI234" s="16">
        <v>0</v>
      </c>
      <c r="BJ234" s="16">
        <v>0</v>
      </c>
      <c r="BK234" s="17">
        <v>0</v>
      </c>
      <c r="BL234" s="17">
        <v>0</v>
      </c>
      <c r="BM234" s="16">
        <v>0</v>
      </c>
      <c r="BN234" s="16">
        <v>0</v>
      </c>
      <c r="BO234" s="16">
        <v>1</v>
      </c>
      <c r="BP234" s="16">
        <v>0</v>
      </c>
      <c r="BQ234" s="16">
        <v>1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1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1</v>
      </c>
      <c r="CL234" s="16">
        <v>0</v>
      </c>
      <c r="CM234" s="16">
        <v>0</v>
      </c>
      <c r="CN234" s="16">
        <v>0</v>
      </c>
      <c r="CO234" s="16">
        <v>0</v>
      </c>
      <c r="CP234" s="16">
        <v>0</v>
      </c>
      <c r="CQ234" s="16">
        <v>0</v>
      </c>
      <c r="CR234" s="16">
        <v>0</v>
      </c>
      <c r="CS234" s="16">
        <v>0</v>
      </c>
      <c r="CT234" s="16">
        <v>0</v>
      </c>
      <c r="CU234" s="16">
        <v>1</v>
      </c>
      <c r="CV234" s="16">
        <v>0</v>
      </c>
      <c r="CW234" s="16">
        <v>0</v>
      </c>
      <c r="CX234" s="16">
        <v>1</v>
      </c>
      <c r="CY234" s="16">
        <v>0</v>
      </c>
      <c r="CZ234" s="17">
        <v>0</v>
      </c>
      <c r="DA234" s="17">
        <v>0</v>
      </c>
      <c r="DB234" s="16">
        <v>0</v>
      </c>
      <c r="DC234" s="16">
        <v>0</v>
      </c>
    </row>
    <row r="235" spans="1:107" x14ac:dyDescent="0.25">
      <c r="A235" s="6" t="s">
        <v>332</v>
      </c>
      <c r="B235" s="1" t="s">
        <v>91</v>
      </c>
      <c r="C235" s="26">
        <v>25</v>
      </c>
      <c r="D235" s="2">
        <v>24</v>
      </c>
      <c r="E235" s="6" t="s">
        <v>319</v>
      </c>
      <c r="F235" s="6">
        <v>2020</v>
      </c>
      <c r="G235" s="6" t="s">
        <v>320</v>
      </c>
      <c r="H235" s="2">
        <v>4</v>
      </c>
      <c r="I235" s="2">
        <v>240</v>
      </c>
      <c r="J235" s="33">
        <v>43084</v>
      </c>
      <c r="K235" s="27">
        <v>32</v>
      </c>
      <c r="L235">
        <v>21</v>
      </c>
      <c r="M235" s="2">
        <v>1</v>
      </c>
      <c r="N235" s="27">
        <v>0</v>
      </c>
      <c r="O235" s="27">
        <v>0</v>
      </c>
      <c r="P235">
        <v>0</v>
      </c>
      <c r="Q235" s="27">
        <v>1732</v>
      </c>
      <c r="R235" s="28">
        <v>576</v>
      </c>
      <c r="S235" s="26">
        <v>3</v>
      </c>
      <c r="T235">
        <v>2</v>
      </c>
      <c r="U235">
        <v>1</v>
      </c>
      <c r="V235">
        <v>0</v>
      </c>
      <c r="W235">
        <v>0</v>
      </c>
      <c r="X235" s="9">
        <v>0</v>
      </c>
      <c r="Y235" s="9">
        <v>1</v>
      </c>
      <c r="Z235" s="9">
        <v>1</v>
      </c>
      <c r="AA235" s="9">
        <v>1</v>
      </c>
      <c r="AB235" s="9">
        <v>0</v>
      </c>
      <c r="AC235">
        <v>1</v>
      </c>
      <c r="AD235">
        <v>1</v>
      </c>
      <c r="AE235">
        <v>1</v>
      </c>
      <c r="AF235">
        <v>0</v>
      </c>
      <c r="AG235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7">
        <v>0</v>
      </c>
      <c r="AU235" s="16">
        <v>0</v>
      </c>
      <c r="AV235" s="17">
        <v>0</v>
      </c>
      <c r="AW235" s="17">
        <v>0</v>
      </c>
      <c r="AX235" s="16">
        <v>0</v>
      </c>
      <c r="AY235" s="17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7">
        <v>0</v>
      </c>
      <c r="BL235" s="17">
        <v>0</v>
      </c>
      <c r="BM235" s="16">
        <v>0</v>
      </c>
      <c r="BN235" s="16">
        <v>0</v>
      </c>
      <c r="BO235" s="16">
        <v>0</v>
      </c>
      <c r="BP235" s="16">
        <v>1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1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>
        <v>0</v>
      </c>
      <c r="CM235" s="16">
        <v>0</v>
      </c>
      <c r="CN235" s="16">
        <v>0</v>
      </c>
      <c r="CO235" s="16">
        <v>0</v>
      </c>
      <c r="CP235" s="16">
        <v>0</v>
      </c>
      <c r="CQ235" s="16">
        <v>0</v>
      </c>
      <c r="CR235" s="16">
        <v>0</v>
      </c>
      <c r="CS235" s="16">
        <v>0</v>
      </c>
      <c r="CT235" s="16">
        <v>0</v>
      </c>
      <c r="CU235" s="16">
        <v>1</v>
      </c>
      <c r="CV235" s="16">
        <v>0</v>
      </c>
      <c r="CW235" s="16">
        <v>0</v>
      </c>
      <c r="CX235" s="16">
        <v>0</v>
      </c>
      <c r="CY235" s="16">
        <v>0</v>
      </c>
      <c r="CZ235" s="17">
        <v>0</v>
      </c>
      <c r="DA235" s="17">
        <v>0</v>
      </c>
      <c r="DB235" s="16">
        <v>0</v>
      </c>
      <c r="DC235" s="16">
        <v>0</v>
      </c>
    </row>
    <row r="236" spans="1:107" x14ac:dyDescent="0.25">
      <c r="A236" s="6" t="s">
        <v>333</v>
      </c>
      <c r="B236" s="1" t="s">
        <v>96</v>
      </c>
      <c r="C236" s="26">
        <v>125</v>
      </c>
      <c r="D236" s="2">
        <v>121</v>
      </c>
      <c r="E236" s="6" t="s">
        <v>319</v>
      </c>
      <c r="F236" s="6">
        <v>2020</v>
      </c>
      <c r="G236" s="6" t="s">
        <v>320</v>
      </c>
      <c r="H236" s="2">
        <v>3</v>
      </c>
      <c r="I236" s="2">
        <v>238</v>
      </c>
      <c r="J236" s="33">
        <v>43084</v>
      </c>
      <c r="K236" s="27">
        <v>22</v>
      </c>
      <c r="L236">
        <v>16</v>
      </c>
      <c r="M236" s="2">
        <v>1</v>
      </c>
      <c r="N236" s="27">
        <v>0</v>
      </c>
      <c r="O236" s="27">
        <v>0</v>
      </c>
      <c r="P236">
        <v>0</v>
      </c>
      <c r="Q236" s="27">
        <v>1802</v>
      </c>
      <c r="R236" s="28">
        <v>525</v>
      </c>
      <c r="S236" s="26">
        <v>3</v>
      </c>
      <c r="T236">
        <v>2</v>
      </c>
      <c r="U236">
        <v>1</v>
      </c>
      <c r="V236">
        <v>0</v>
      </c>
      <c r="W236">
        <v>0</v>
      </c>
      <c r="X236" s="9">
        <v>1</v>
      </c>
      <c r="Y236" s="9">
        <v>1</v>
      </c>
      <c r="Z236" s="9">
        <v>0</v>
      </c>
      <c r="AA236" s="9">
        <v>1</v>
      </c>
      <c r="AB236" s="9">
        <v>0</v>
      </c>
      <c r="AC236">
        <v>1</v>
      </c>
      <c r="AD236">
        <v>1</v>
      </c>
      <c r="AE236">
        <v>1</v>
      </c>
      <c r="AF236">
        <v>0</v>
      </c>
      <c r="AG236">
        <v>0</v>
      </c>
      <c r="AH236" s="16">
        <v>1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7">
        <v>0</v>
      </c>
      <c r="AU236" s="16">
        <v>0</v>
      </c>
      <c r="AV236" s="17">
        <v>0</v>
      </c>
      <c r="AW236" s="17">
        <v>0</v>
      </c>
      <c r="AX236" s="16">
        <v>0</v>
      </c>
      <c r="AY236" s="17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7">
        <v>0</v>
      </c>
      <c r="BL236" s="17">
        <v>0</v>
      </c>
      <c r="BM236" s="16">
        <v>0</v>
      </c>
      <c r="BN236" s="16">
        <v>0</v>
      </c>
      <c r="BO236" s="16">
        <v>0</v>
      </c>
      <c r="BP236" s="16">
        <v>1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>
        <v>0</v>
      </c>
      <c r="CM236" s="16">
        <v>0</v>
      </c>
      <c r="CN236" s="16">
        <v>0</v>
      </c>
      <c r="CO236" s="16">
        <v>0</v>
      </c>
      <c r="CP236" s="16">
        <v>0</v>
      </c>
      <c r="CQ236" s="16">
        <v>0</v>
      </c>
      <c r="CR236" s="16">
        <v>0</v>
      </c>
      <c r="CS236" s="16">
        <v>0</v>
      </c>
      <c r="CT236" s="16">
        <v>0</v>
      </c>
      <c r="CU236" s="16">
        <v>0</v>
      </c>
      <c r="CV236" s="16">
        <v>0</v>
      </c>
      <c r="CW236" s="16">
        <v>0</v>
      </c>
      <c r="CX236" s="16">
        <v>0</v>
      </c>
      <c r="CY236" s="16">
        <v>0</v>
      </c>
      <c r="CZ236" s="17">
        <v>0</v>
      </c>
      <c r="DA236" s="17">
        <v>0</v>
      </c>
      <c r="DB236" s="16">
        <v>0</v>
      </c>
      <c r="DC236" s="16">
        <v>0</v>
      </c>
    </row>
    <row r="237" spans="1:107" x14ac:dyDescent="0.25">
      <c r="A237" s="6" t="s">
        <v>334</v>
      </c>
      <c r="B237" s="1" t="s">
        <v>94</v>
      </c>
      <c r="C237" s="26">
        <v>500</v>
      </c>
      <c r="D237" s="2">
        <v>497</v>
      </c>
      <c r="E237" s="6" t="s">
        <v>319</v>
      </c>
      <c r="F237" s="6">
        <v>2020</v>
      </c>
      <c r="G237" s="6" t="s">
        <v>320</v>
      </c>
      <c r="H237" s="2">
        <v>3</v>
      </c>
      <c r="I237" s="2">
        <v>224</v>
      </c>
      <c r="J237" s="33">
        <v>43084</v>
      </c>
      <c r="K237" s="27">
        <v>23</v>
      </c>
      <c r="L237">
        <v>4</v>
      </c>
      <c r="M237" s="2">
        <v>1</v>
      </c>
      <c r="N237" s="27">
        <v>0</v>
      </c>
      <c r="O237" s="27">
        <v>0</v>
      </c>
      <c r="P237">
        <v>0</v>
      </c>
      <c r="Q237" s="27">
        <v>2147</v>
      </c>
      <c r="R237" s="28">
        <v>510</v>
      </c>
      <c r="S237" s="26">
        <v>4</v>
      </c>
      <c r="T237">
        <v>2</v>
      </c>
      <c r="U237">
        <v>2</v>
      </c>
      <c r="V237">
        <v>0</v>
      </c>
      <c r="W237">
        <v>0</v>
      </c>
      <c r="X237" s="9">
        <v>0</v>
      </c>
      <c r="Y237" s="9">
        <v>0</v>
      </c>
      <c r="Z237" s="9">
        <v>3</v>
      </c>
      <c r="AA237" s="9">
        <v>1</v>
      </c>
      <c r="AB237" s="9">
        <v>0</v>
      </c>
      <c r="AC237">
        <v>1</v>
      </c>
      <c r="AD237">
        <v>2</v>
      </c>
      <c r="AE237">
        <v>1</v>
      </c>
      <c r="AF237">
        <v>0</v>
      </c>
      <c r="AG237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7">
        <v>0</v>
      </c>
      <c r="AU237" s="16">
        <v>0</v>
      </c>
      <c r="AV237" s="17">
        <v>0</v>
      </c>
      <c r="AW237" s="17">
        <v>0</v>
      </c>
      <c r="AX237" s="16">
        <v>1</v>
      </c>
      <c r="AY237" s="17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7">
        <v>0</v>
      </c>
      <c r="BL237" s="17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1</v>
      </c>
      <c r="CG237" s="16">
        <v>1</v>
      </c>
      <c r="CH237" s="16">
        <v>0</v>
      </c>
      <c r="CI237" s="16">
        <v>0</v>
      </c>
      <c r="CJ237" s="16">
        <v>0</v>
      </c>
      <c r="CK237" s="16">
        <v>0</v>
      </c>
      <c r="CL237" s="16">
        <v>0</v>
      </c>
      <c r="CM237" s="16">
        <v>0</v>
      </c>
      <c r="CN237" s="16">
        <v>0</v>
      </c>
      <c r="CO237" s="16">
        <v>0</v>
      </c>
      <c r="CP237" s="16">
        <v>0</v>
      </c>
      <c r="CQ237" s="16">
        <v>1</v>
      </c>
      <c r="CR237" s="16">
        <v>0</v>
      </c>
      <c r="CS237" s="16">
        <v>0</v>
      </c>
      <c r="CT237" s="16">
        <v>0</v>
      </c>
      <c r="CU237" s="16">
        <v>0</v>
      </c>
      <c r="CV237" s="16">
        <v>0</v>
      </c>
      <c r="CW237" s="16">
        <v>0</v>
      </c>
      <c r="CX237" s="16">
        <v>0</v>
      </c>
      <c r="CY237" s="16">
        <v>0</v>
      </c>
      <c r="CZ237" s="17">
        <v>0</v>
      </c>
      <c r="DA237" s="17">
        <v>0</v>
      </c>
      <c r="DB237" s="16">
        <v>0</v>
      </c>
      <c r="DC237" s="16">
        <v>0</v>
      </c>
    </row>
    <row r="238" spans="1:107" x14ac:dyDescent="0.25">
      <c r="A238" s="6" t="s">
        <v>335</v>
      </c>
      <c r="B238" s="1" t="s">
        <v>99</v>
      </c>
      <c r="C238" s="26">
        <v>1000</v>
      </c>
      <c r="D238" s="2">
        <v>1120</v>
      </c>
      <c r="E238" s="6" t="s">
        <v>319</v>
      </c>
      <c r="F238" s="6">
        <v>2020</v>
      </c>
      <c r="G238" s="6" t="s">
        <v>320</v>
      </c>
      <c r="H238" s="2">
        <v>2</v>
      </c>
      <c r="I238" s="2">
        <v>202</v>
      </c>
      <c r="J238" s="33">
        <v>43084</v>
      </c>
      <c r="K238" s="27">
        <v>18</v>
      </c>
      <c r="L238">
        <v>23</v>
      </c>
      <c r="M238" s="2">
        <v>1</v>
      </c>
      <c r="N238" s="27">
        <v>0</v>
      </c>
      <c r="O238" s="27">
        <v>0</v>
      </c>
      <c r="P238">
        <v>0</v>
      </c>
      <c r="Q238" s="27">
        <v>2379</v>
      </c>
      <c r="R238" s="28">
        <v>394</v>
      </c>
      <c r="S238" s="26">
        <v>5</v>
      </c>
      <c r="T238">
        <v>2</v>
      </c>
      <c r="U238">
        <v>3</v>
      </c>
      <c r="V238">
        <v>0</v>
      </c>
      <c r="W238">
        <v>0</v>
      </c>
      <c r="X238" s="9">
        <v>1</v>
      </c>
      <c r="Y238" s="9">
        <v>3</v>
      </c>
      <c r="Z238" s="9">
        <v>1</v>
      </c>
      <c r="AA238" s="9">
        <v>0</v>
      </c>
      <c r="AB238" s="9">
        <v>0</v>
      </c>
      <c r="AC238">
        <v>3</v>
      </c>
      <c r="AD238">
        <v>1</v>
      </c>
      <c r="AE238">
        <v>0</v>
      </c>
      <c r="AF238">
        <v>1</v>
      </c>
      <c r="AG238">
        <v>1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1</v>
      </c>
      <c r="AR238" s="16">
        <v>0</v>
      </c>
      <c r="AS238" s="16">
        <v>0</v>
      </c>
      <c r="AT238" s="17">
        <v>0</v>
      </c>
      <c r="AU238" s="16">
        <v>0</v>
      </c>
      <c r="AV238" s="17">
        <v>0</v>
      </c>
      <c r="AW238" s="17">
        <v>0</v>
      </c>
      <c r="AX238" s="16">
        <v>0</v>
      </c>
      <c r="AY238" s="17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7">
        <v>0</v>
      </c>
      <c r="BL238" s="17">
        <v>0</v>
      </c>
      <c r="BM238" s="16">
        <v>0</v>
      </c>
      <c r="BN238" s="16">
        <v>0</v>
      </c>
      <c r="BO238" s="16">
        <v>1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1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1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1</v>
      </c>
      <c r="CL238" s="16">
        <v>0</v>
      </c>
      <c r="CM238" s="16">
        <v>0</v>
      </c>
      <c r="CN238" s="16">
        <v>0</v>
      </c>
      <c r="CO238" s="16">
        <v>0</v>
      </c>
      <c r="CP238" s="16">
        <v>0</v>
      </c>
      <c r="CQ238" s="16">
        <v>0</v>
      </c>
      <c r="CR238" s="16">
        <v>0</v>
      </c>
      <c r="CS238" s="16">
        <v>0</v>
      </c>
      <c r="CT238" s="16">
        <v>0</v>
      </c>
      <c r="CU238" s="16">
        <v>1</v>
      </c>
      <c r="CV238" s="16">
        <v>0</v>
      </c>
      <c r="CW238" s="16">
        <v>0</v>
      </c>
      <c r="CX238" s="16">
        <v>0</v>
      </c>
      <c r="CY238" s="16">
        <v>0</v>
      </c>
      <c r="CZ238" s="17">
        <v>0</v>
      </c>
      <c r="DA238" s="17">
        <v>0</v>
      </c>
      <c r="DB238" s="16">
        <v>0</v>
      </c>
      <c r="DC238" s="16">
        <v>0</v>
      </c>
    </row>
    <row r="239" spans="1:107" x14ac:dyDescent="0.25">
      <c r="A239" s="6" t="s">
        <v>336</v>
      </c>
      <c r="B239" s="1" t="s">
        <v>91</v>
      </c>
      <c r="C239" s="26">
        <v>25</v>
      </c>
      <c r="D239" s="2">
        <v>25</v>
      </c>
      <c r="E239" s="6" t="s">
        <v>319</v>
      </c>
      <c r="F239" s="6">
        <v>2020</v>
      </c>
      <c r="G239" s="6" t="s">
        <v>320</v>
      </c>
      <c r="H239" s="2">
        <v>4</v>
      </c>
      <c r="I239" s="2">
        <v>197</v>
      </c>
      <c r="J239" s="33">
        <v>27075</v>
      </c>
      <c r="K239" s="27">
        <v>21</v>
      </c>
      <c r="L239">
        <v>7</v>
      </c>
      <c r="M239" s="2">
        <v>1</v>
      </c>
      <c r="N239" s="27">
        <v>0</v>
      </c>
      <c r="O239" s="27">
        <v>0</v>
      </c>
      <c r="P239">
        <v>0</v>
      </c>
      <c r="Q239" s="27">
        <v>705</v>
      </c>
      <c r="R239" s="28">
        <v>378</v>
      </c>
      <c r="S239" s="26">
        <v>3</v>
      </c>
      <c r="T239">
        <v>2</v>
      </c>
      <c r="U239">
        <v>1</v>
      </c>
      <c r="V239">
        <v>0</v>
      </c>
      <c r="W239">
        <v>0</v>
      </c>
      <c r="X239" s="9">
        <v>0</v>
      </c>
      <c r="Y239" s="9">
        <v>1</v>
      </c>
      <c r="Z239" s="9">
        <v>0</v>
      </c>
      <c r="AA239" s="9">
        <v>2</v>
      </c>
      <c r="AB239" s="9">
        <v>0</v>
      </c>
      <c r="AC239">
        <v>2</v>
      </c>
      <c r="AD239">
        <v>1</v>
      </c>
      <c r="AE239">
        <v>0</v>
      </c>
      <c r="AF239">
        <v>0</v>
      </c>
      <c r="AG239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7">
        <v>0</v>
      </c>
      <c r="AU239" s="16">
        <v>0</v>
      </c>
      <c r="AV239" s="17">
        <v>0</v>
      </c>
      <c r="AW239" s="17">
        <v>0</v>
      </c>
      <c r="AX239" s="16">
        <v>0</v>
      </c>
      <c r="AY239" s="17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7">
        <v>0</v>
      </c>
      <c r="BL239" s="17">
        <v>0</v>
      </c>
      <c r="BM239" s="16">
        <v>0</v>
      </c>
      <c r="BN239" s="16">
        <v>0</v>
      </c>
      <c r="BO239" s="16">
        <v>0</v>
      </c>
      <c r="BP239" s="16">
        <v>1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>
        <v>0</v>
      </c>
      <c r="CM239" s="16">
        <v>0</v>
      </c>
      <c r="CN239" s="16">
        <v>0</v>
      </c>
      <c r="CO239" s="16">
        <v>0</v>
      </c>
      <c r="CP239" s="16">
        <v>0</v>
      </c>
      <c r="CQ239" s="16">
        <v>1</v>
      </c>
      <c r="CR239" s="16">
        <v>0</v>
      </c>
      <c r="CS239" s="16">
        <v>0</v>
      </c>
      <c r="CT239" s="16">
        <v>0</v>
      </c>
      <c r="CU239" s="16">
        <v>0</v>
      </c>
      <c r="CV239" s="16">
        <v>0</v>
      </c>
      <c r="CW239" s="16">
        <v>0</v>
      </c>
      <c r="CX239" s="16">
        <v>0</v>
      </c>
      <c r="CY239" s="16">
        <v>1</v>
      </c>
      <c r="CZ239" s="17">
        <v>0</v>
      </c>
      <c r="DA239" s="17">
        <v>0</v>
      </c>
      <c r="DB239" s="16">
        <v>0</v>
      </c>
      <c r="DC239" s="16">
        <v>0</v>
      </c>
    </row>
    <row r="240" spans="1:107" x14ac:dyDescent="0.25">
      <c r="A240" s="6" t="s">
        <v>337</v>
      </c>
      <c r="B240" s="1" t="s">
        <v>96</v>
      </c>
      <c r="C240" s="26">
        <v>125</v>
      </c>
      <c r="D240" s="2">
        <v>135</v>
      </c>
      <c r="E240" s="6" t="s">
        <v>319</v>
      </c>
      <c r="F240" s="6">
        <v>2020</v>
      </c>
      <c r="G240" s="6" t="s">
        <v>320</v>
      </c>
      <c r="H240" s="2">
        <v>3</v>
      </c>
      <c r="I240" s="2">
        <v>197</v>
      </c>
      <c r="J240" s="33">
        <v>27075</v>
      </c>
      <c r="K240" s="27">
        <v>6</v>
      </c>
      <c r="L240">
        <v>0</v>
      </c>
      <c r="M240" s="2">
        <v>1</v>
      </c>
      <c r="N240" s="27">
        <v>0</v>
      </c>
      <c r="O240" s="27">
        <v>0</v>
      </c>
      <c r="P240">
        <v>0</v>
      </c>
      <c r="Q240" s="27">
        <v>787</v>
      </c>
      <c r="R240" s="28">
        <v>500</v>
      </c>
      <c r="S240" s="26">
        <v>4</v>
      </c>
      <c r="T240">
        <v>2</v>
      </c>
      <c r="U240">
        <v>1</v>
      </c>
      <c r="V240">
        <v>1</v>
      </c>
      <c r="W240">
        <v>0</v>
      </c>
      <c r="X240" s="9">
        <v>1</v>
      </c>
      <c r="Y240" s="9">
        <v>1</v>
      </c>
      <c r="Z240" s="9">
        <v>1</v>
      </c>
      <c r="AA240" s="9">
        <v>1</v>
      </c>
      <c r="AB240" s="9">
        <v>0</v>
      </c>
      <c r="AC240">
        <v>2</v>
      </c>
      <c r="AD240">
        <v>2</v>
      </c>
      <c r="AE240">
        <v>0</v>
      </c>
      <c r="AF240">
        <v>0</v>
      </c>
      <c r="AG240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1</v>
      </c>
      <c r="AR240" s="16">
        <v>0</v>
      </c>
      <c r="AS240" s="16">
        <v>0</v>
      </c>
      <c r="AT240" s="17">
        <v>0</v>
      </c>
      <c r="AU240" s="16">
        <v>0</v>
      </c>
      <c r="AV240" s="17">
        <v>0</v>
      </c>
      <c r="AW240" s="17">
        <v>0</v>
      </c>
      <c r="AX240" s="16">
        <v>0</v>
      </c>
      <c r="AY240" s="17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7">
        <v>0</v>
      </c>
      <c r="BL240" s="17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1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>
        <v>0</v>
      </c>
      <c r="CM240" s="16">
        <v>0</v>
      </c>
      <c r="CN240" s="16">
        <v>0</v>
      </c>
      <c r="CO240" s="16">
        <v>0</v>
      </c>
      <c r="CP240" s="16">
        <v>0</v>
      </c>
      <c r="CQ240" s="16">
        <v>0</v>
      </c>
      <c r="CR240" s="16">
        <v>0</v>
      </c>
      <c r="CS240" s="16">
        <v>0</v>
      </c>
      <c r="CT240" s="16">
        <v>0</v>
      </c>
      <c r="CU240" s="16">
        <v>0</v>
      </c>
      <c r="CV240" s="16">
        <v>0</v>
      </c>
      <c r="CW240" s="16">
        <v>0</v>
      </c>
      <c r="CX240" s="16">
        <v>0</v>
      </c>
      <c r="CY240" s="16">
        <v>1</v>
      </c>
      <c r="CZ240" s="17">
        <v>0</v>
      </c>
      <c r="DA240" s="17">
        <v>0</v>
      </c>
      <c r="DB240" s="16">
        <v>1</v>
      </c>
      <c r="DC240" s="16">
        <v>0</v>
      </c>
    </row>
    <row r="241" spans="1:107" x14ac:dyDescent="0.25">
      <c r="A241" s="6" t="s">
        <v>338</v>
      </c>
      <c r="B241" s="1" t="s">
        <v>94</v>
      </c>
      <c r="C241" s="26">
        <v>500</v>
      </c>
      <c r="D241" s="2">
        <v>620</v>
      </c>
      <c r="E241" s="6" t="s">
        <v>319</v>
      </c>
      <c r="F241" s="6">
        <v>2020</v>
      </c>
      <c r="G241" s="6" t="s">
        <v>320</v>
      </c>
      <c r="H241" s="2">
        <v>2</v>
      </c>
      <c r="I241" s="2">
        <v>196.5</v>
      </c>
      <c r="J241" s="33">
        <v>27075</v>
      </c>
      <c r="K241" s="27">
        <v>9</v>
      </c>
      <c r="L241">
        <v>18</v>
      </c>
      <c r="M241" s="2">
        <v>1</v>
      </c>
      <c r="N241" s="27">
        <v>0</v>
      </c>
      <c r="O241" s="27">
        <v>0</v>
      </c>
      <c r="P241">
        <v>1</v>
      </c>
      <c r="Q241" s="27">
        <v>696</v>
      </c>
      <c r="R241" s="28">
        <v>976</v>
      </c>
      <c r="S241" s="26">
        <v>4</v>
      </c>
      <c r="T241">
        <v>4</v>
      </c>
      <c r="U241">
        <v>0</v>
      </c>
      <c r="V241">
        <v>0</v>
      </c>
      <c r="W241">
        <v>0</v>
      </c>
      <c r="X241" s="9">
        <v>3</v>
      </c>
      <c r="Y241" s="9">
        <v>1</v>
      </c>
      <c r="Z241" s="9">
        <v>0</v>
      </c>
      <c r="AA241" s="9">
        <v>0</v>
      </c>
      <c r="AB241" s="9">
        <v>0</v>
      </c>
      <c r="AC241">
        <v>2</v>
      </c>
      <c r="AD241">
        <v>2</v>
      </c>
      <c r="AE241">
        <v>0</v>
      </c>
      <c r="AF241">
        <v>0</v>
      </c>
      <c r="AG241">
        <v>2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7">
        <v>0</v>
      </c>
      <c r="AU241" s="16">
        <v>0</v>
      </c>
      <c r="AV241" s="17">
        <v>0</v>
      </c>
      <c r="AW241" s="17">
        <v>0</v>
      </c>
      <c r="AX241" s="16">
        <v>0</v>
      </c>
      <c r="AY241" s="17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7">
        <v>0</v>
      </c>
      <c r="BL241" s="17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1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1</v>
      </c>
      <c r="CK241" s="16">
        <v>1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1</v>
      </c>
      <c r="CW241" s="16">
        <v>0</v>
      </c>
      <c r="CX241" s="16">
        <v>0</v>
      </c>
      <c r="CY241" s="16">
        <v>0</v>
      </c>
      <c r="CZ241" s="17">
        <v>0</v>
      </c>
      <c r="DA241" s="17">
        <v>0</v>
      </c>
      <c r="DB241" s="16">
        <v>0</v>
      </c>
      <c r="DC241" s="16">
        <v>0</v>
      </c>
    </row>
    <row r="242" spans="1:107" x14ac:dyDescent="0.25">
      <c r="A242" s="6" t="s">
        <v>339</v>
      </c>
      <c r="B242" s="1" t="s">
        <v>99</v>
      </c>
      <c r="C242" s="26">
        <v>1000</v>
      </c>
      <c r="D242" s="2">
        <v>921</v>
      </c>
      <c r="E242" s="6" t="s">
        <v>319</v>
      </c>
      <c r="F242" s="6">
        <v>2020</v>
      </c>
      <c r="G242" s="6" t="s">
        <v>320</v>
      </c>
      <c r="H242" s="2">
        <v>2</v>
      </c>
      <c r="I242" s="2">
        <v>196</v>
      </c>
      <c r="J242" s="33">
        <v>27075</v>
      </c>
      <c r="K242" s="27">
        <v>6</v>
      </c>
      <c r="L242">
        <v>24</v>
      </c>
      <c r="M242" s="2">
        <v>1</v>
      </c>
      <c r="N242" s="27">
        <v>1</v>
      </c>
      <c r="O242" s="27">
        <v>0</v>
      </c>
      <c r="P242">
        <v>1</v>
      </c>
      <c r="Q242" s="27">
        <v>839</v>
      </c>
      <c r="R242" s="28">
        <v>1280</v>
      </c>
      <c r="S242" s="26">
        <v>6</v>
      </c>
      <c r="T242">
        <v>4</v>
      </c>
      <c r="U242">
        <v>2</v>
      </c>
      <c r="V242">
        <v>0</v>
      </c>
      <c r="W242">
        <v>0</v>
      </c>
      <c r="X242" s="9">
        <v>1</v>
      </c>
      <c r="Y242" s="9">
        <v>3</v>
      </c>
      <c r="Z242" s="9">
        <v>0</v>
      </c>
      <c r="AA242" s="9">
        <v>2</v>
      </c>
      <c r="AB242" s="9">
        <v>0</v>
      </c>
      <c r="AC242">
        <v>5</v>
      </c>
      <c r="AD242">
        <v>1</v>
      </c>
      <c r="AE242">
        <v>0</v>
      </c>
      <c r="AF242">
        <v>0</v>
      </c>
      <c r="AG242">
        <v>1</v>
      </c>
      <c r="AH242" s="16">
        <v>0</v>
      </c>
      <c r="AI242" s="16">
        <v>0</v>
      </c>
      <c r="AJ242" s="16">
        <v>0</v>
      </c>
      <c r="AK242" s="16">
        <v>1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7">
        <v>0</v>
      </c>
      <c r="AU242" s="16">
        <v>0</v>
      </c>
      <c r="AV242" s="17">
        <v>0</v>
      </c>
      <c r="AW242" s="17">
        <v>0</v>
      </c>
      <c r="AX242" s="16">
        <v>0</v>
      </c>
      <c r="AY242" s="17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7">
        <v>0</v>
      </c>
      <c r="BL242" s="17">
        <v>0</v>
      </c>
      <c r="BM242" s="16">
        <v>0</v>
      </c>
      <c r="BN242" s="16">
        <v>0</v>
      </c>
      <c r="BO242" s="16">
        <v>0</v>
      </c>
      <c r="BP242" s="16">
        <v>1</v>
      </c>
      <c r="BQ242" s="16">
        <v>1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>
        <v>0</v>
      </c>
      <c r="CM242" s="16">
        <v>0</v>
      </c>
      <c r="CN242" s="16">
        <v>0</v>
      </c>
      <c r="CO242" s="16">
        <v>0</v>
      </c>
      <c r="CP242" s="16">
        <v>1</v>
      </c>
      <c r="CQ242" s="16">
        <v>0</v>
      </c>
      <c r="CR242" s="16">
        <v>0</v>
      </c>
      <c r="CS242" s="16">
        <v>0</v>
      </c>
      <c r="CT242" s="16">
        <v>0</v>
      </c>
      <c r="CU242" s="16">
        <v>0</v>
      </c>
      <c r="CV242" s="16">
        <v>1</v>
      </c>
      <c r="CW242" s="16">
        <v>0</v>
      </c>
      <c r="CX242" s="16">
        <v>0</v>
      </c>
      <c r="CY242" s="16">
        <v>1</v>
      </c>
      <c r="CZ242" s="17">
        <v>0</v>
      </c>
      <c r="DA242" s="17">
        <v>0</v>
      </c>
      <c r="DB242" s="16">
        <v>0</v>
      </c>
      <c r="DC242" s="16">
        <v>0</v>
      </c>
    </row>
    <row r="243" spans="1:107" x14ac:dyDescent="0.25">
      <c r="A243" s="6" t="s">
        <v>340</v>
      </c>
      <c r="B243" s="1" t="s">
        <v>91</v>
      </c>
      <c r="C243" s="26">
        <v>25</v>
      </c>
      <c r="D243" s="2">
        <v>31</v>
      </c>
      <c r="E243" s="6" t="s">
        <v>319</v>
      </c>
      <c r="F243" s="6">
        <v>2020</v>
      </c>
      <c r="G243" s="6" t="s">
        <v>320</v>
      </c>
      <c r="H243" s="2">
        <v>4</v>
      </c>
      <c r="I243" s="2">
        <v>212</v>
      </c>
      <c r="J243" s="33">
        <v>38041</v>
      </c>
      <c r="K243" s="27">
        <v>30</v>
      </c>
      <c r="L243">
        <v>37</v>
      </c>
      <c r="M243" s="2">
        <v>0</v>
      </c>
      <c r="N243" s="27">
        <v>1</v>
      </c>
      <c r="O243" s="27">
        <v>0</v>
      </c>
      <c r="P243">
        <v>0</v>
      </c>
      <c r="Q243" s="27">
        <v>650</v>
      </c>
      <c r="R243" s="28">
        <v>801</v>
      </c>
      <c r="S243" s="26">
        <v>2</v>
      </c>
      <c r="T243">
        <v>1</v>
      </c>
      <c r="U243">
        <v>1</v>
      </c>
      <c r="V243">
        <v>0</v>
      </c>
      <c r="W243">
        <v>0</v>
      </c>
      <c r="X243" s="9">
        <v>2</v>
      </c>
      <c r="Y243" s="9">
        <v>0</v>
      </c>
      <c r="Z243" s="9">
        <v>0</v>
      </c>
      <c r="AA243" s="9">
        <v>0</v>
      </c>
      <c r="AB243" s="9">
        <v>0</v>
      </c>
      <c r="AC243">
        <v>1</v>
      </c>
      <c r="AD243">
        <v>1</v>
      </c>
      <c r="AE243">
        <v>0</v>
      </c>
      <c r="AF243">
        <v>0</v>
      </c>
      <c r="AG243">
        <v>0</v>
      </c>
      <c r="AH243" s="16">
        <v>0</v>
      </c>
      <c r="AI243" s="16">
        <v>0</v>
      </c>
      <c r="AJ243" s="16">
        <v>0</v>
      </c>
      <c r="AK243" s="16">
        <v>1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7">
        <v>0</v>
      </c>
      <c r="AU243" s="16">
        <v>0</v>
      </c>
      <c r="AV243" s="17">
        <v>0</v>
      </c>
      <c r="AW243" s="17">
        <v>0</v>
      </c>
      <c r="AX243" s="16">
        <v>0</v>
      </c>
      <c r="AY243" s="17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7">
        <v>0</v>
      </c>
      <c r="BL243" s="17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1</v>
      </c>
      <c r="CL243" s="16">
        <v>0</v>
      </c>
      <c r="CM243" s="16">
        <v>0</v>
      </c>
      <c r="CN243" s="16">
        <v>0</v>
      </c>
      <c r="CO243" s="16">
        <v>0</v>
      </c>
      <c r="CP243" s="16">
        <v>0</v>
      </c>
      <c r="CQ243" s="16">
        <v>0</v>
      </c>
      <c r="CR243" s="16">
        <v>0</v>
      </c>
      <c r="CS243" s="16">
        <v>0</v>
      </c>
      <c r="CT243" s="16">
        <v>0</v>
      </c>
      <c r="CU243" s="16">
        <v>0</v>
      </c>
      <c r="CV243" s="16">
        <v>0</v>
      </c>
      <c r="CW243" s="16">
        <v>0</v>
      </c>
      <c r="CX243" s="16">
        <v>0</v>
      </c>
      <c r="CY243" s="16">
        <v>0</v>
      </c>
      <c r="CZ243" s="17">
        <v>0</v>
      </c>
      <c r="DA243" s="17">
        <v>0</v>
      </c>
      <c r="DB243" s="16">
        <v>0</v>
      </c>
      <c r="DC243" s="16">
        <v>0</v>
      </c>
    </row>
    <row r="244" spans="1:107" x14ac:dyDescent="0.25">
      <c r="A244" s="6" t="s">
        <v>341</v>
      </c>
      <c r="B244" s="1" t="s">
        <v>96</v>
      </c>
      <c r="C244" s="26">
        <v>125</v>
      </c>
      <c r="D244" s="2">
        <v>131</v>
      </c>
      <c r="E244" s="6" t="s">
        <v>319</v>
      </c>
      <c r="F244" s="6">
        <v>2020</v>
      </c>
      <c r="G244" s="6" t="s">
        <v>320</v>
      </c>
      <c r="H244" s="2">
        <v>3</v>
      </c>
      <c r="I244" s="2">
        <v>233</v>
      </c>
      <c r="J244" s="33">
        <v>38041</v>
      </c>
      <c r="K244" s="27">
        <v>41</v>
      </c>
      <c r="L244">
        <v>32</v>
      </c>
      <c r="M244" s="2">
        <v>0</v>
      </c>
      <c r="N244" s="27">
        <v>1</v>
      </c>
      <c r="O244" s="27">
        <v>0</v>
      </c>
      <c r="P244">
        <v>0</v>
      </c>
      <c r="Q244" s="27">
        <v>787</v>
      </c>
      <c r="R244" s="28">
        <v>654</v>
      </c>
      <c r="S244" s="26">
        <v>5</v>
      </c>
      <c r="T244">
        <v>1</v>
      </c>
      <c r="U244">
        <v>4</v>
      </c>
      <c r="V244">
        <v>0</v>
      </c>
      <c r="W244">
        <v>0</v>
      </c>
      <c r="X244" s="9">
        <v>2</v>
      </c>
      <c r="Y244" s="9">
        <v>2</v>
      </c>
      <c r="Z244" s="9">
        <v>0</v>
      </c>
      <c r="AA244" s="9">
        <v>1</v>
      </c>
      <c r="AB244" s="9">
        <v>0</v>
      </c>
      <c r="AC244">
        <v>3</v>
      </c>
      <c r="AD244">
        <v>1</v>
      </c>
      <c r="AE244">
        <v>1</v>
      </c>
      <c r="AF244">
        <v>0</v>
      </c>
      <c r="AG244">
        <v>0</v>
      </c>
      <c r="AH244" s="16">
        <v>0</v>
      </c>
      <c r="AI244" s="16">
        <v>0</v>
      </c>
      <c r="AJ244" s="16">
        <v>0</v>
      </c>
      <c r="AK244" s="16">
        <v>1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7">
        <v>0</v>
      </c>
      <c r="AU244" s="16">
        <v>0</v>
      </c>
      <c r="AV244" s="17">
        <v>0</v>
      </c>
      <c r="AW244" s="17">
        <v>0</v>
      </c>
      <c r="AX244" s="16">
        <v>0</v>
      </c>
      <c r="AY244" s="17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1</v>
      </c>
      <c r="BG244" s="16">
        <v>0</v>
      </c>
      <c r="BH244" s="16">
        <v>0</v>
      </c>
      <c r="BI244" s="16">
        <v>0</v>
      </c>
      <c r="BJ244" s="16">
        <v>0</v>
      </c>
      <c r="BK244" s="17">
        <v>0</v>
      </c>
      <c r="BL244" s="17">
        <v>0</v>
      </c>
      <c r="BM244" s="16">
        <v>0</v>
      </c>
      <c r="BN244" s="16">
        <v>0</v>
      </c>
      <c r="BO244" s="16">
        <v>1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1</v>
      </c>
      <c r="CL244" s="16">
        <v>0</v>
      </c>
      <c r="CM244" s="16">
        <v>0</v>
      </c>
      <c r="CN244" s="16">
        <v>0</v>
      </c>
      <c r="CO244" s="16">
        <v>0</v>
      </c>
      <c r="CP244" s="16">
        <v>1</v>
      </c>
      <c r="CQ244" s="16">
        <v>0</v>
      </c>
      <c r="CR244" s="16">
        <v>0</v>
      </c>
      <c r="CS244" s="16">
        <v>0</v>
      </c>
      <c r="CT244" s="16">
        <v>0</v>
      </c>
      <c r="CU244" s="16">
        <v>0</v>
      </c>
      <c r="CV244" s="16">
        <v>0</v>
      </c>
      <c r="CW244" s="16">
        <v>0</v>
      </c>
      <c r="CX244" s="16">
        <v>0</v>
      </c>
      <c r="CY244" s="16">
        <v>0</v>
      </c>
      <c r="CZ244" s="17">
        <v>0</v>
      </c>
      <c r="DA244" s="17">
        <v>0</v>
      </c>
      <c r="DB244" s="16">
        <v>0</v>
      </c>
      <c r="DC244" s="16">
        <v>0</v>
      </c>
    </row>
    <row r="245" spans="1:107" x14ac:dyDescent="0.25">
      <c r="A245" s="6" t="s">
        <v>342</v>
      </c>
      <c r="B245" s="1" t="s">
        <v>94</v>
      </c>
      <c r="C245" s="26">
        <v>500</v>
      </c>
      <c r="D245" s="2">
        <v>474</v>
      </c>
      <c r="E245" s="6" t="s">
        <v>319</v>
      </c>
      <c r="F245" s="6">
        <v>2020</v>
      </c>
      <c r="G245" s="6" t="s">
        <v>320</v>
      </c>
      <c r="H245" s="2">
        <v>1</v>
      </c>
      <c r="I245" s="2">
        <v>216</v>
      </c>
      <c r="J245" s="33">
        <v>38041</v>
      </c>
      <c r="K245" s="27">
        <v>38</v>
      </c>
      <c r="L245">
        <v>12</v>
      </c>
      <c r="M245" s="2">
        <v>1</v>
      </c>
      <c r="N245" s="27">
        <v>1</v>
      </c>
      <c r="O245" s="27">
        <v>0</v>
      </c>
      <c r="P245">
        <v>1</v>
      </c>
      <c r="Q245" s="27">
        <v>1086</v>
      </c>
      <c r="R245" s="28">
        <v>524</v>
      </c>
      <c r="S245" s="26">
        <v>8</v>
      </c>
      <c r="T245">
        <v>2</v>
      </c>
      <c r="U245">
        <v>6</v>
      </c>
      <c r="V245">
        <v>0</v>
      </c>
      <c r="W245">
        <v>0</v>
      </c>
      <c r="X245" s="9">
        <v>2</v>
      </c>
      <c r="Y245" s="9">
        <v>3</v>
      </c>
      <c r="Z245" s="9">
        <v>1</v>
      </c>
      <c r="AA245" s="9">
        <v>2</v>
      </c>
      <c r="AB245" s="9">
        <v>0</v>
      </c>
      <c r="AC245">
        <v>6</v>
      </c>
      <c r="AD245">
        <v>1</v>
      </c>
      <c r="AE245">
        <v>1</v>
      </c>
      <c r="AF245">
        <v>0</v>
      </c>
      <c r="AG245">
        <v>0</v>
      </c>
      <c r="AH245" s="16">
        <v>0</v>
      </c>
      <c r="AI245" s="16">
        <v>0</v>
      </c>
      <c r="AJ245" s="16">
        <v>0</v>
      </c>
      <c r="AK245" s="16">
        <v>1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7">
        <v>0</v>
      </c>
      <c r="AU245" s="16">
        <v>1</v>
      </c>
      <c r="AV245" s="17">
        <v>0</v>
      </c>
      <c r="AW245" s="17">
        <v>0</v>
      </c>
      <c r="AX245" s="16">
        <v>0</v>
      </c>
      <c r="AY245" s="17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7">
        <v>0</v>
      </c>
      <c r="BL245" s="17">
        <v>0</v>
      </c>
      <c r="BM245" s="16">
        <v>0</v>
      </c>
      <c r="BN245" s="16">
        <v>0</v>
      </c>
      <c r="BO245" s="16">
        <v>1</v>
      </c>
      <c r="BP245" s="16">
        <v>1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1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1</v>
      </c>
      <c r="CL245" s="16">
        <v>0</v>
      </c>
      <c r="CM245" s="16">
        <v>0</v>
      </c>
      <c r="CN245" s="16">
        <v>0</v>
      </c>
      <c r="CO245" s="16">
        <v>0</v>
      </c>
      <c r="CP245" s="16">
        <v>1</v>
      </c>
      <c r="CQ245" s="16">
        <v>1</v>
      </c>
      <c r="CR245" s="16">
        <v>0</v>
      </c>
      <c r="CS245" s="16">
        <v>0</v>
      </c>
      <c r="CT245" s="16">
        <v>0</v>
      </c>
      <c r="CU245" s="16">
        <v>0</v>
      </c>
      <c r="CV245" s="16">
        <v>0</v>
      </c>
      <c r="CW245" s="16">
        <v>0</v>
      </c>
      <c r="CX245" s="16">
        <v>0</v>
      </c>
      <c r="CY245" s="16">
        <v>0</v>
      </c>
      <c r="CZ245" s="17">
        <v>0</v>
      </c>
      <c r="DA245" s="17">
        <v>0</v>
      </c>
      <c r="DB245" s="16">
        <v>0</v>
      </c>
      <c r="DC245" s="16">
        <v>0</v>
      </c>
    </row>
    <row r="246" spans="1:107" x14ac:dyDescent="0.25">
      <c r="A246" s="6" t="s">
        <v>343</v>
      </c>
      <c r="B246" s="1" t="s">
        <v>99</v>
      </c>
      <c r="C246" s="26">
        <v>1000</v>
      </c>
      <c r="D246" s="2">
        <v>1050</v>
      </c>
      <c r="E246" s="6" t="s">
        <v>319</v>
      </c>
      <c r="F246" s="6">
        <v>2020</v>
      </c>
      <c r="G246" s="6" t="s">
        <v>320</v>
      </c>
      <c r="H246" s="2">
        <v>2</v>
      </c>
      <c r="I246" s="2">
        <v>193</v>
      </c>
      <c r="J246" s="33">
        <v>38041</v>
      </c>
      <c r="K246" s="27">
        <v>6</v>
      </c>
      <c r="L246">
        <v>3</v>
      </c>
      <c r="M246" s="2">
        <v>1</v>
      </c>
      <c r="N246" s="27">
        <v>1</v>
      </c>
      <c r="O246" s="27">
        <v>0</v>
      </c>
      <c r="P246">
        <v>1</v>
      </c>
      <c r="Q246" s="27">
        <v>1677</v>
      </c>
      <c r="R246" s="28">
        <v>199</v>
      </c>
      <c r="S246" s="26">
        <v>4</v>
      </c>
      <c r="T246">
        <v>3</v>
      </c>
      <c r="U246">
        <v>1</v>
      </c>
      <c r="V246">
        <v>0</v>
      </c>
      <c r="W246">
        <v>0</v>
      </c>
      <c r="X246" s="9">
        <v>2</v>
      </c>
      <c r="Y246" s="9">
        <v>0</v>
      </c>
      <c r="Z246" s="9">
        <v>0</v>
      </c>
      <c r="AA246" s="9">
        <v>2</v>
      </c>
      <c r="AB246" s="9">
        <v>0</v>
      </c>
      <c r="AC246">
        <v>2</v>
      </c>
      <c r="AD246">
        <v>2</v>
      </c>
      <c r="AE246">
        <v>0</v>
      </c>
      <c r="AF246">
        <v>0</v>
      </c>
      <c r="AG24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7">
        <v>0</v>
      </c>
      <c r="AU246" s="16">
        <v>0</v>
      </c>
      <c r="AV246" s="17">
        <v>0</v>
      </c>
      <c r="AW246" s="17">
        <v>0</v>
      </c>
      <c r="AX246" s="16">
        <v>0</v>
      </c>
      <c r="AY246" s="17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7">
        <v>0</v>
      </c>
      <c r="BL246" s="17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1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1</v>
      </c>
      <c r="CL246" s="16">
        <v>0</v>
      </c>
      <c r="CM246" s="16">
        <v>0</v>
      </c>
      <c r="CN246" s="16">
        <v>0</v>
      </c>
      <c r="CO246" s="16">
        <v>0</v>
      </c>
      <c r="CP246" s="16">
        <v>1</v>
      </c>
      <c r="CQ246" s="16">
        <v>0</v>
      </c>
      <c r="CR246" s="16">
        <v>0</v>
      </c>
      <c r="CS246" s="16">
        <v>0</v>
      </c>
      <c r="CT246" s="16">
        <v>0</v>
      </c>
      <c r="CU246" s="16">
        <v>0</v>
      </c>
      <c r="CV246" s="16">
        <v>0</v>
      </c>
      <c r="CW246" s="16">
        <v>0</v>
      </c>
      <c r="CX246" s="16">
        <v>0</v>
      </c>
      <c r="CY246" s="16">
        <v>1</v>
      </c>
      <c r="CZ246" s="17">
        <v>0</v>
      </c>
      <c r="DA246" s="17">
        <v>0</v>
      </c>
      <c r="DB246" s="16">
        <v>0</v>
      </c>
      <c r="DC246" s="16">
        <v>0</v>
      </c>
    </row>
    <row r="247" spans="1:107" x14ac:dyDescent="0.25">
      <c r="A247" s="6" t="s">
        <v>344</v>
      </c>
      <c r="B247" s="1" t="s">
        <v>91</v>
      </c>
      <c r="C247" s="26">
        <v>25</v>
      </c>
      <c r="D247" s="2">
        <v>35</v>
      </c>
      <c r="E247" s="6" t="s">
        <v>319</v>
      </c>
      <c r="F247" s="6">
        <v>2020</v>
      </c>
      <c r="G247" s="6" t="s">
        <v>320</v>
      </c>
      <c r="H247" s="2">
        <v>3</v>
      </c>
      <c r="I247" s="2">
        <v>206</v>
      </c>
      <c r="J247" s="33">
        <v>27075</v>
      </c>
      <c r="K247" s="27">
        <v>4</v>
      </c>
      <c r="L247">
        <v>22</v>
      </c>
      <c r="M247" s="2">
        <v>1</v>
      </c>
      <c r="N247" s="27">
        <v>0</v>
      </c>
      <c r="O247" s="27">
        <v>0</v>
      </c>
      <c r="P247">
        <v>0</v>
      </c>
      <c r="Q247" s="27">
        <v>1005</v>
      </c>
      <c r="R247" s="28">
        <v>952</v>
      </c>
      <c r="S247" s="26">
        <v>3</v>
      </c>
      <c r="T247">
        <v>1</v>
      </c>
      <c r="U247">
        <v>2</v>
      </c>
      <c r="V247">
        <v>0</v>
      </c>
      <c r="W247">
        <v>0</v>
      </c>
      <c r="X247" s="9">
        <v>1</v>
      </c>
      <c r="Y247" s="9">
        <v>1</v>
      </c>
      <c r="Z247" s="9">
        <v>0</v>
      </c>
      <c r="AA247" s="9">
        <v>1</v>
      </c>
      <c r="AB247" s="9">
        <v>0</v>
      </c>
      <c r="AC247">
        <v>1</v>
      </c>
      <c r="AD247">
        <v>1</v>
      </c>
      <c r="AE247">
        <v>1</v>
      </c>
      <c r="AF247">
        <v>0</v>
      </c>
      <c r="AG247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7">
        <v>0</v>
      </c>
      <c r="AU247" s="16">
        <v>0</v>
      </c>
      <c r="AV247" s="17">
        <v>0</v>
      </c>
      <c r="AW247" s="17">
        <v>0</v>
      </c>
      <c r="AX247" s="16">
        <v>0</v>
      </c>
      <c r="AY247" s="17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1</v>
      </c>
      <c r="BG247" s="16">
        <v>0</v>
      </c>
      <c r="BH247" s="16">
        <v>0</v>
      </c>
      <c r="BI247" s="16">
        <v>0</v>
      </c>
      <c r="BJ247" s="16">
        <v>0</v>
      </c>
      <c r="BK247" s="17">
        <v>0</v>
      </c>
      <c r="BL247" s="17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1</v>
      </c>
      <c r="CL247" s="16">
        <v>0</v>
      </c>
      <c r="CM247" s="16">
        <v>0</v>
      </c>
      <c r="CN247" s="16">
        <v>0</v>
      </c>
      <c r="CO247" s="16">
        <v>0</v>
      </c>
      <c r="CP247" s="16">
        <v>1</v>
      </c>
      <c r="CQ247" s="16">
        <v>0</v>
      </c>
      <c r="CR247" s="16">
        <v>0</v>
      </c>
      <c r="CS247" s="16">
        <v>0</v>
      </c>
      <c r="CT247" s="16">
        <v>0</v>
      </c>
      <c r="CU247" s="16">
        <v>0</v>
      </c>
      <c r="CV247" s="16">
        <v>0</v>
      </c>
      <c r="CW247" s="16">
        <v>0</v>
      </c>
      <c r="CX247" s="16">
        <v>0</v>
      </c>
      <c r="CY247" s="16">
        <v>0</v>
      </c>
      <c r="CZ247" s="17">
        <v>0</v>
      </c>
      <c r="DA247" s="17">
        <v>0</v>
      </c>
      <c r="DB247" s="16">
        <v>0</v>
      </c>
      <c r="DC247" s="16">
        <v>0</v>
      </c>
    </row>
    <row r="248" spans="1:107" x14ac:dyDescent="0.25">
      <c r="A248" s="6" t="s">
        <v>345</v>
      </c>
      <c r="B248" s="1" t="s">
        <v>96</v>
      </c>
      <c r="C248" s="26">
        <v>125</v>
      </c>
      <c r="D248" s="2">
        <v>142</v>
      </c>
      <c r="E248" s="6" t="s">
        <v>319</v>
      </c>
      <c r="F248" s="6">
        <v>2020</v>
      </c>
      <c r="G248" s="6" t="s">
        <v>320</v>
      </c>
      <c r="H248" s="2">
        <v>3</v>
      </c>
      <c r="I248" s="2">
        <v>205.5</v>
      </c>
      <c r="J248" s="33">
        <v>27075</v>
      </c>
      <c r="K248" s="27">
        <v>10</v>
      </c>
      <c r="L248">
        <v>27</v>
      </c>
      <c r="M248" s="2">
        <v>1</v>
      </c>
      <c r="N248" s="27">
        <v>0</v>
      </c>
      <c r="O248" s="27">
        <v>0</v>
      </c>
      <c r="P248">
        <v>1</v>
      </c>
      <c r="Q248" s="27">
        <v>916</v>
      </c>
      <c r="R248" s="28">
        <v>1039</v>
      </c>
      <c r="S248" s="26">
        <v>5</v>
      </c>
      <c r="T248">
        <v>2</v>
      </c>
      <c r="U248">
        <v>3</v>
      </c>
      <c r="V248">
        <v>0</v>
      </c>
      <c r="W248">
        <v>0</v>
      </c>
      <c r="X248" s="9">
        <v>1</v>
      </c>
      <c r="Y248" s="9">
        <v>2</v>
      </c>
      <c r="Z248" s="9">
        <v>1</v>
      </c>
      <c r="AA248" s="9">
        <v>1</v>
      </c>
      <c r="AB248" s="9">
        <v>0</v>
      </c>
      <c r="AC248">
        <v>3</v>
      </c>
      <c r="AD248">
        <v>2</v>
      </c>
      <c r="AE248">
        <v>0</v>
      </c>
      <c r="AF248">
        <v>0</v>
      </c>
      <c r="AG248">
        <v>1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7">
        <v>0</v>
      </c>
      <c r="AU248" s="16">
        <v>0</v>
      </c>
      <c r="AV248" s="17">
        <v>0</v>
      </c>
      <c r="AW248" s="17">
        <v>0</v>
      </c>
      <c r="AX248" s="16">
        <v>0</v>
      </c>
      <c r="AY248" s="17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7">
        <v>0</v>
      </c>
      <c r="BL248" s="17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1</v>
      </c>
      <c r="BR248" s="16">
        <v>0</v>
      </c>
      <c r="BS248" s="16">
        <v>1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1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1</v>
      </c>
      <c r="CL248" s="16">
        <v>0</v>
      </c>
      <c r="CM248" s="16">
        <v>0</v>
      </c>
      <c r="CN248" s="16">
        <v>0</v>
      </c>
      <c r="CO248" s="16">
        <v>0</v>
      </c>
      <c r="CP248" s="16">
        <v>1</v>
      </c>
      <c r="CQ248" s="16">
        <v>0</v>
      </c>
      <c r="CR248" s="16">
        <v>0</v>
      </c>
      <c r="CS248" s="16">
        <v>0</v>
      </c>
      <c r="CT248" s="16">
        <v>0</v>
      </c>
      <c r="CU248" s="16">
        <v>0</v>
      </c>
      <c r="CV248" s="16">
        <v>0</v>
      </c>
      <c r="CW248" s="16">
        <v>0</v>
      </c>
      <c r="CX248" s="16">
        <v>0</v>
      </c>
      <c r="CY248" s="16">
        <v>0</v>
      </c>
      <c r="CZ248" s="17">
        <v>0</v>
      </c>
      <c r="DA248" s="17">
        <v>0</v>
      </c>
      <c r="DB248" s="16">
        <v>0</v>
      </c>
      <c r="DC248" s="16">
        <v>0</v>
      </c>
    </row>
    <row r="249" spans="1:107" x14ac:dyDescent="0.25">
      <c r="A249" s="6" t="s">
        <v>346</v>
      </c>
      <c r="B249" s="1" t="s">
        <v>94</v>
      </c>
      <c r="C249" s="26">
        <v>500</v>
      </c>
      <c r="D249" s="2">
        <v>537</v>
      </c>
      <c r="E249" s="6" t="s">
        <v>319</v>
      </c>
      <c r="F249" s="6">
        <v>2020</v>
      </c>
      <c r="G249" s="6" t="s">
        <v>320</v>
      </c>
      <c r="H249" s="2">
        <v>2</v>
      </c>
      <c r="I249" s="2">
        <v>202</v>
      </c>
      <c r="J249" s="33">
        <v>27075</v>
      </c>
      <c r="K249" s="27">
        <v>15</v>
      </c>
      <c r="L249">
        <v>12</v>
      </c>
      <c r="M249" s="2">
        <v>1</v>
      </c>
      <c r="N249" s="27">
        <v>0</v>
      </c>
      <c r="O249" s="27">
        <v>0</v>
      </c>
      <c r="P249">
        <v>0</v>
      </c>
      <c r="Q249" s="27">
        <v>492</v>
      </c>
      <c r="R249" s="28">
        <v>1190</v>
      </c>
      <c r="S249" s="26">
        <v>4</v>
      </c>
      <c r="T249">
        <v>4</v>
      </c>
      <c r="U249">
        <v>0</v>
      </c>
      <c r="V249">
        <v>0</v>
      </c>
      <c r="W249">
        <v>0</v>
      </c>
      <c r="X249" s="9">
        <v>2</v>
      </c>
      <c r="Y249" s="9">
        <v>2</v>
      </c>
      <c r="Z249" s="9">
        <v>0</v>
      </c>
      <c r="AA249" s="9">
        <v>0</v>
      </c>
      <c r="AB249" s="9">
        <v>0</v>
      </c>
      <c r="AC249">
        <v>3</v>
      </c>
      <c r="AD249">
        <v>1</v>
      </c>
      <c r="AE249">
        <v>0</v>
      </c>
      <c r="AF249">
        <v>0</v>
      </c>
      <c r="AG249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7">
        <v>0</v>
      </c>
      <c r="AU249" s="16">
        <v>0</v>
      </c>
      <c r="AV249" s="17">
        <v>0</v>
      </c>
      <c r="AW249" s="17">
        <v>0</v>
      </c>
      <c r="AX249" s="16">
        <v>0</v>
      </c>
      <c r="AY249" s="17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7">
        <v>0</v>
      </c>
      <c r="BL249" s="17">
        <v>0</v>
      </c>
      <c r="BM249" s="16">
        <v>0</v>
      </c>
      <c r="BN249" s="16">
        <v>0</v>
      </c>
      <c r="BO249" s="16">
        <v>0</v>
      </c>
      <c r="BP249" s="16">
        <v>1</v>
      </c>
      <c r="BQ249" s="16">
        <v>1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1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1</v>
      </c>
      <c r="CL249" s="16">
        <v>0</v>
      </c>
      <c r="CM249" s="16">
        <v>0</v>
      </c>
      <c r="CN249" s="16">
        <v>0</v>
      </c>
      <c r="CO249" s="16">
        <v>0</v>
      </c>
      <c r="CP249" s="16">
        <v>0</v>
      </c>
      <c r="CQ249" s="16">
        <v>0</v>
      </c>
      <c r="CR249" s="16">
        <v>0</v>
      </c>
      <c r="CS249" s="16">
        <v>0</v>
      </c>
      <c r="CT249" s="16">
        <v>0</v>
      </c>
      <c r="CU249" s="16">
        <v>0</v>
      </c>
      <c r="CV249" s="16">
        <v>0</v>
      </c>
      <c r="CW249" s="16">
        <v>0</v>
      </c>
      <c r="CX249" s="16">
        <v>0</v>
      </c>
      <c r="CY249" s="16">
        <v>0</v>
      </c>
      <c r="CZ249" s="17">
        <v>0</v>
      </c>
      <c r="DA249" s="17">
        <v>0</v>
      </c>
      <c r="DB249" s="16">
        <v>0</v>
      </c>
      <c r="DC249" s="16">
        <v>0</v>
      </c>
    </row>
    <row r="250" spans="1:107" x14ac:dyDescent="0.25">
      <c r="A250" s="6" t="s">
        <v>347</v>
      </c>
      <c r="B250" s="1" t="s">
        <v>99</v>
      </c>
      <c r="C250" s="26">
        <v>1000</v>
      </c>
      <c r="D250" s="2">
        <v>969</v>
      </c>
      <c r="E250" s="6" t="s">
        <v>319</v>
      </c>
      <c r="F250" s="6">
        <v>2020</v>
      </c>
      <c r="G250" s="6" t="s">
        <v>320</v>
      </c>
      <c r="H250" s="2">
        <v>2</v>
      </c>
      <c r="I250" s="2">
        <v>204</v>
      </c>
      <c r="J250" s="33">
        <v>27075</v>
      </c>
      <c r="K250" s="27">
        <v>22</v>
      </c>
      <c r="L250">
        <v>13</v>
      </c>
      <c r="M250" s="2">
        <v>1</v>
      </c>
      <c r="N250" s="27">
        <v>1</v>
      </c>
      <c r="O250" s="27">
        <v>0</v>
      </c>
      <c r="P250">
        <v>0</v>
      </c>
      <c r="Q250" s="27">
        <v>35</v>
      </c>
      <c r="R250" s="28">
        <v>1516</v>
      </c>
      <c r="S250" s="26">
        <v>7</v>
      </c>
      <c r="T250">
        <v>1</v>
      </c>
      <c r="U250">
        <v>6</v>
      </c>
      <c r="V250">
        <v>0</v>
      </c>
      <c r="W250">
        <v>0</v>
      </c>
      <c r="X250" s="9">
        <v>1</v>
      </c>
      <c r="Y250" s="9">
        <v>3</v>
      </c>
      <c r="Z250" s="9">
        <v>1</v>
      </c>
      <c r="AA250" s="9">
        <v>2</v>
      </c>
      <c r="AB250" s="9">
        <v>0</v>
      </c>
      <c r="AC250">
        <v>4</v>
      </c>
      <c r="AD250">
        <v>2</v>
      </c>
      <c r="AE250">
        <v>1</v>
      </c>
      <c r="AF250">
        <v>0</v>
      </c>
      <c r="AG250">
        <v>1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0</v>
      </c>
      <c r="AS250" s="16">
        <v>1</v>
      </c>
      <c r="AT250" s="17">
        <v>0</v>
      </c>
      <c r="AU250" s="16">
        <v>0</v>
      </c>
      <c r="AV250" s="17">
        <v>0</v>
      </c>
      <c r="AW250" s="17">
        <v>0</v>
      </c>
      <c r="AX250" s="16">
        <v>0</v>
      </c>
      <c r="AY250" s="17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1</v>
      </c>
      <c r="BG250" s="16">
        <v>0</v>
      </c>
      <c r="BH250" s="16">
        <v>0</v>
      </c>
      <c r="BI250" s="16">
        <v>0</v>
      </c>
      <c r="BJ250" s="16">
        <v>0</v>
      </c>
      <c r="BK250" s="17">
        <v>0</v>
      </c>
      <c r="BL250" s="17">
        <v>0</v>
      </c>
      <c r="BM250" s="16">
        <v>0</v>
      </c>
      <c r="BN250" s="16">
        <v>0</v>
      </c>
      <c r="BO250" s="16">
        <v>1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1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1</v>
      </c>
      <c r="CL250" s="16">
        <v>0</v>
      </c>
      <c r="CM250" s="16">
        <v>0</v>
      </c>
      <c r="CN250" s="16">
        <v>0</v>
      </c>
      <c r="CO250" s="16">
        <v>0</v>
      </c>
      <c r="CP250" s="16">
        <v>1</v>
      </c>
      <c r="CQ250" s="16">
        <v>1</v>
      </c>
      <c r="CR250" s="16">
        <v>0</v>
      </c>
      <c r="CS250" s="16">
        <v>0</v>
      </c>
      <c r="CT250" s="16">
        <v>0</v>
      </c>
      <c r="CU250" s="16">
        <v>0</v>
      </c>
      <c r="CV250" s="16">
        <v>0</v>
      </c>
      <c r="CW250" s="16">
        <v>0</v>
      </c>
      <c r="CX250" s="16">
        <v>0</v>
      </c>
      <c r="CY250" s="16">
        <v>0</v>
      </c>
      <c r="CZ250" s="17">
        <v>0</v>
      </c>
      <c r="DA250" s="17">
        <v>0</v>
      </c>
      <c r="DB250" s="16">
        <v>0</v>
      </c>
      <c r="DC250" s="16">
        <v>0</v>
      </c>
    </row>
    <row r="251" spans="1:107" x14ac:dyDescent="0.25">
      <c r="A251" s="6" t="s">
        <v>348</v>
      </c>
      <c r="B251" s="1" t="s">
        <v>91</v>
      </c>
      <c r="C251" s="26">
        <v>25</v>
      </c>
      <c r="D251" s="2">
        <v>36</v>
      </c>
      <c r="E251" s="6" t="s">
        <v>319</v>
      </c>
      <c r="F251" s="6">
        <v>2020</v>
      </c>
      <c r="G251" s="6" t="s">
        <v>320</v>
      </c>
      <c r="H251" s="2">
        <v>4</v>
      </c>
      <c r="I251" s="2">
        <v>217</v>
      </c>
      <c r="J251" s="33">
        <v>38041</v>
      </c>
      <c r="K251" s="27">
        <v>10</v>
      </c>
      <c r="L251">
        <v>15</v>
      </c>
      <c r="M251" s="2">
        <v>1</v>
      </c>
      <c r="N251" s="27">
        <v>1</v>
      </c>
      <c r="O251" s="27">
        <v>1</v>
      </c>
      <c r="P251">
        <v>0</v>
      </c>
      <c r="Q251" s="27">
        <v>188</v>
      </c>
      <c r="R251" s="28">
        <v>1713</v>
      </c>
      <c r="S251" s="26">
        <v>3</v>
      </c>
      <c r="T251">
        <v>1</v>
      </c>
      <c r="U251">
        <v>2</v>
      </c>
      <c r="V251">
        <v>0</v>
      </c>
      <c r="W251">
        <v>0</v>
      </c>
      <c r="X251" s="9">
        <v>0</v>
      </c>
      <c r="Y251" s="9">
        <v>1</v>
      </c>
      <c r="Z251" s="9">
        <v>2</v>
      </c>
      <c r="AA251" s="9">
        <v>0</v>
      </c>
      <c r="AB251" s="9">
        <v>0</v>
      </c>
      <c r="AC251">
        <v>1</v>
      </c>
      <c r="AD251">
        <v>1</v>
      </c>
      <c r="AE251">
        <v>1</v>
      </c>
      <c r="AF251">
        <v>0</v>
      </c>
      <c r="AG251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1</v>
      </c>
      <c r="AT251" s="17">
        <v>0</v>
      </c>
      <c r="AU251" s="16">
        <v>1</v>
      </c>
      <c r="AV251" s="17">
        <v>0</v>
      </c>
      <c r="AW251" s="17">
        <v>0</v>
      </c>
      <c r="AX251" s="16">
        <v>0</v>
      </c>
      <c r="AY251" s="17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7">
        <v>0</v>
      </c>
      <c r="BL251" s="17">
        <v>0</v>
      </c>
      <c r="BM251" s="16">
        <v>0</v>
      </c>
      <c r="BN251" s="16">
        <v>0</v>
      </c>
      <c r="BO251" s="16">
        <v>0</v>
      </c>
      <c r="BP251" s="16">
        <v>1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6">
        <v>0</v>
      </c>
      <c r="CN251" s="16">
        <v>0</v>
      </c>
      <c r="CO251" s="16">
        <v>0</v>
      </c>
      <c r="CP251" s="16">
        <v>0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7">
        <v>0</v>
      </c>
      <c r="DA251" s="17">
        <v>0</v>
      </c>
      <c r="DB251" s="16">
        <v>0</v>
      </c>
      <c r="DC251" s="16">
        <v>0</v>
      </c>
    </row>
    <row r="252" spans="1:107" x14ac:dyDescent="0.25">
      <c r="A252" s="6" t="s">
        <v>349</v>
      </c>
      <c r="B252" s="1" t="s">
        <v>96</v>
      </c>
      <c r="C252" s="26">
        <v>125</v>
      </c>
      <c r="D252" s="2">
        <v>124</v>
      </c>
      <c r="E252" s="6" t="s">
        <v>319</v>
      </c>
      <c r="F252" s="6">
        <v>2020</v>
      </c>
      <c r="G252" s="6" t="s">
        <v>320</v>
      </c>
      <c r="H252" s="2">
        <v>3</v>
      </c>
      <c r="I252" s="2">
        <v>222</v>
      </c>
      <c r="J252" s="33">
        <v>38041</v>
      </c>
      <c r="K252" s="27">
        <v>12</v>
      </c>
      <c r="L252">
        <v>18</v>
      </c>
      <c r="M252" s="2">
        <v>1</v>
      </c>
      <c r="N252" s="27">
        <v>1</v>
      </c>
      <c r="O252" s="27">
        <v>0</v>
      </c>
      <c r="P252">
        <v>0</v>
      </c>
      <c r="Q252" s="27">
        <v>203</v>
      </c>
      <c r="R252" s="28">
        <v>1653</v>
      </c>
      <c r="S252" s="26">
        <v>6</v>
      </c>
      <c r="T252">
        <v>2</v>
      </c>
      <c r="U252">
        <v>4</v>
      </c>
      <c r="V252">
        <v>0</v>
      </c>
      <c r="W252">
        <v>0</v>
      </c>
      <c r="X252" s="9">
        <v>0</v>
      </c>
      <c r="Y252" s="9">
        <v>3</v>
      </c>
      <c r="Z252" s="9">
        <v>1</v>
      </c>
      <c r="AA252" s="9">
        <v>2</v>
      </c>
      <c r="AB252" s="9">
        <v>0</v>
      </c>
      <c r="AC252">
        <v>3</v>
      </c>
      <c r="AD252">
        <v>1</v>
      </c>
      <c r="AE252">
        <v>2</v>
      </c>
      <c r="AF252">
        <v>0</v>
      </c>
      <c r="AG252">
        <v>1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7">
        <v>0</v>
      </c>
      <c r="AU252" s="16">
        <v>1</v>
      </c>
      <c r="AV252" s="17">
        <v>0</v>
      </c>
      <c r="AW252" s="17">
        <v>0</v>
      </c>
      <c r="AX252" s="16">
        <v>0</v>
      </c>
      <c r="AY252" s="17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1</v>
      </c>
      <c r="BG252" s="16">
        <v>0</v>
      </c>
      <c r="BH252" s="16">
        <v>0</v>
      </c>
      <c r="BI252" s="16">
        <v>0</v>
      </c>
      <c r="BJ252" s="16">
        <v>0</v>
      </c>
      <c r="BK252" s="17">
        <v>0</v>
      </c>
      <c r="BL252" s="17">
        <v>0</v>
      </c>
      <c r="BM252" s="16">
        <v>0</v>
      </c>
      <c r="BN252" s="16">
        <v>0</v>
      </c>
      <c r="BO252" s="16">
        <v>1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16">
        <v>0</v>
      </c>
      <c r="CM252" s="16">
        <v>0</v>
      </c>
      <c r="CN252" s="16">
        <v>0</v>
      </c>
      <c r="CO252" s="16">
        <v>0</v>
      </c>
      <c r="CP252" s="16">
        <v>1</v>
      </c>
      <c r="CQ252" s="16">
        <v>0</v>
      </c>
      <c r="CR252" s="16">
        <v>0</v>
      </c>
      <c r="CS252" s="16">
        <v>0</v>
      </c>
      <c r="CT252" s="16">
        <v>0</v>
      </c>
      <c r="CU252" s="16">
        <v>0</v>
      </c>
      <c r="CV252" s="16">
        <v>1</v>
      </c>
      <c r="CW252" s="16">
        <v>0</v>
      </c>
      <c r="CX252" s="16">
        <v>0</v>
      </c>
      <c r="CY252" s="16">
        <v>1</v>
      </c>
      <c r="CZ252" s="17">
        <v>0</v>
      </c>
      <c r="DA252" s="17">
        <v>0</v>
      </c>
      <c r="DB252" s="16">
        <v>0</v>
      </c>
      <c r="DC252" s="16">
        <v>0</v>
      </c>
    </row>
    <row r="253" spans="1:107" x14ac:dyDescent="0.25">
      <c r="A253" s="6" t="s">
        <v>350</v>
      </c>
      <c r="B253" s="1" t="s">
        <v>94</v>
      </c>
      <c r="C253" s="26">
        <v>500</v>
      </c>
      <c r="D253" s="2">
        <v>493</v>
      </c>
      <c r="E253" s="6" t="s">
        <v>319</v>
      </c>
      <c r="F253" s="6">
        <v>2020</v>
      </c>
      <c r="G253" s="6" t="s">
        <v>320</v>
      </c>
      <c r="H253" s="2">
        <v>2</v>
      </c>
      <c r="I253" s="2">
        <v>243</v>
      </c>
      <c r="J253" s="33">
        <v>38041</v>
      </c>
      <c r="K253" s="27">
        <v>24</v>
      </c>
      <c r="L253">
        <v>30</v>
      </c>
      <c r="M253" s="2">
        <v>1</v>
      </c>
      <c r="N253" s="27">
        <v>1</v>
      </c>
      <c r="O253" s="27">
        <v>0</v>
      </c>
      <c r="P253">
        <v>0</v>
      </c>
      <c r="Q253" s="27">
        <v>228</v>
      </c>
      <c r="R253" s="28">
        <v>1636</v>
      </c>
      <c r="S253" s="26">
        <v>7</v>
      </c>
      <c r="T253">
        <v>0</v>
      </c>
      <c r="U253">
        <v>7</v>
      </c>
      <c r="V253">
        <v>0</v>
      </c>
      <c r="W253">
        <v>0</v>
      </c>
      <c r="X253" s="9">
        <v>1</v>
      </c>
      <c r="Y253" s="9">
        <v>2</v>
      </c>
      <c r="Z253" s="9">
        <v>1</v>
      </c>
      <c r="AA253" s="9">
        <v>3</v>
      </c>
      <c r="AB253" s="9">
        <v>0</v>
      </c>
      <c r="AC253">
        <v>5</v>
      </c>
      <c r="AD253">
        <v>1</v>
      </c>
      <c r="AE253">
        <v>1</v>
      </c>
      <c r="AF253">
        <v>0</v>
      </c>
      <c r="AG253">
        <v>1</v>
      </c>
      <c r="AH253" s="16">
        <v>0</v>
      </c>
      <c r="AI253" s="16">
        <v>0</v>
      </c>
      <c r="AJ253" s="16">
        <v>0</v>
      </c>
      <c r="AK253" s="16">
        <v>1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6">
        <v>1</v>
      </c>
      <c r="AT253" s="17">
        <v>0</v>
      </c>
      <c r="AU253" s="16">
        <v>0</v>
      </c>
      <c r="AV253" s="17">
        <v>0</v>
      </c>
      <c r="AW253" s="17">
        <v>0</v>
      </c>
      <c r="AX253" s="16">
        <v>0</v>
      </c>
      <c r="AY253" s="17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1</v>
      </c>
      <c r="BG253" s="16">
        <v>1</v>
      </c>
      <c r="BH253" s="16">
        <v>0</v>
      </c>
      <c r="BI253" s="16">
        <v>0</v>
      </c>
      <c r="BJ253" s="16">
        <v>0</v>
      </c>
      <c r="BK253" s="17">
        <v>0</v>
      </c>
      <c r="BL253" s="17">
        <v>0</v>
      </c>
      <c r="BM253" s="16">
        <v>0</v>
      </c>
      <c r="BN253" s="16">
        <v>0</v>
      </c>
      <c r="BO253" s="16">
        <v>1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16">
        <v>0</v>
      </c>
      <c r="CM253" s="16">
        <v>0</v>
      </c>
      <c r="CN253" s="16">
        <v>0</v>
      </c>
      <c r="CO253" s="16">
        <v>0</v>
      </c>
      <c r="CP253" s="16">
        <v>1</v>
      </c>
      <c r="CQ253" s="16">
        <v>0</v>
      </c>
      <c r="CR253" s="16">
        <v>0</v>
      </c>
      <c r="CS253" s="16">
        <v>0</v>
      </c>
      <c r="CT253" s="16">
        <v>0</v>
      </c>
      <c r="CU253" s="16">
        <v>0</v>
      </c>
      <c r="CV253" s="16">
        <v>0</v>
      </c>
      <c r="CW253" s="16">
        <v>0</v>
      </c>
      <c r="CX253" s="16">
        <v>0</v>
      </c>
      <c r="CY253" s="16">
        <v>0</v>
      </c>
      <c r="CZ253" s="17">
        <v>0</v>
      </c>
      <c r="DA253" s="17">
        <v>0</v>
      </c>
      <c r="DB253" s="16">
        <v>0</v>
      </c>
      <c r="DC253" s="16">
        <v>0</v>
      </c>
    </row>
    <row r="254" spans="1:107" x14ac:dyDescent="0.25">
      <c r="A254" s="6" t="s">
        <v>351</v>
      </c>
      <c r="B254" s="1" t="s">
        <v>99</v>
      </c>
      <c r="C254" s="26">
        <v>1000</v>
      </c>
      <c r="D254" s="2">
        <v>876</v>
      </c>
      <c r="E254" s="6" t="s">
        <v>319</v>
      </c>
      <c r="F254" s="6">
        <v>2020</v>
      </c>
      <c r="G254" s="6" t="s">
        <v>320</v>
      </c>
      <c r="H254" s="2">
        <v>1</v>
      </c>
      <c r="I254" s="2">
        <v>224</v>
      </c>
      <c r="J254" s="33">
        <v>38041</v>
      </c>
      <c r="K254" s="27">
        <v>32</v>
      </c>
      <c r="L254">
        <v>19</v>
      </c>
      <c r="M254" s="2">
        <v>1</v>
      </c>
      <c r="N254" s="27">
        <v>1</v>
      </c>
      <c r="O254" s="27">
        <v>0</v>
      </c>
      <c r="P254">
        <v>0</v>
      </c>
      <c r="Q254" s="27">
        <v>687</v>
      </c>
      <c r="R254" s="28">
        <v>1439</v>
      </c>
      <c r="S254" s="26">
        <v>8</v>
      </c>
      <c r="T254">
        <v>1</v>
      </c>
      <c r="U254">
        <v>7</v>
      </c>
      <c r="V254">
        <v>0</v>
      </c>
      <c r="W254">
        <v>0</v>
      </c>
      <c r="X254" s="9">
        <v>2</v>
      </c>
      <c r="Y254" s="9">
        <v>3</v>
      </c>
      <c r="Z254" s="9">
        <v>1</v>
      </c>
      <c r="AA254" s="9">
        <v>2</v>
      </c>
      <c r="AB254" s="9">
        <v>0</v>
      </c>
      <c r="AC254">
        <v>5</v>
      </c>
      <c r="AD254">
        <v>2</v>
      </c>
      <c r="AE254">
        <v>1</v>
      </c>
      <c r="AF254">
        <v>0</v>
      </c>
      <c r="AG254">
        <v>0</v>
      </c>
      <c r="AH254" s="16">
        <v>0</v>
      </c>
      <c r="AI254" s="16">
        <v>0</v>
      </c>
      <c r="AJ254" s="16">
        <v>0</v>
      </c>
      <c r="AK254" s="16">
        <v>1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1</v>
      </c>
      <c r="AR254" s="16">
        <v>0</v>
      </c>
      <c r="AS254" s="16">
        <v>0</v>
      </c>
      <c r="AT254" s="17">
        <v>0</v>
      </c>
      <c r="AU254" s="16">
        <v>0</v>
      </c>
      <c r="AV254" s="17">
        <v>0</v>
      </c>
      <c r="AW254" s="17">
        <v>0</v>
      </c>
      <c r="AX254" s="16">
        <v>0</v>
      </c>
      <c r="AY254" s="17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1</v>
      </c>
      <c r="BG254" s="16">
        <v>0</v>
      </c>
      <c r="BH254" s="16">
        <v>0</v>
      </c>
      <c r="BI254" s="16">
        <v>0</v>
      </c>
      <c r="BJ254" s="16">
        <v>0</v>
      </c>
      <c r="BK254" s="17">
        <v>0</v>
      </c>
      <c r="BL254" s="17">
        <v>0</v>
      </c>
      <c r="BM254" s="16">
        <v>0</v>
      </c>
      <c r="BN254" s="16">
        <v>0</v>
      </c>
      <c r="BO254" s="16">
        <v>1</v>
      </c>
      <c r="BP254" s="16">
        <v>0</v>
      </c>
      <c r="BQ254" s="16">
        <v>0</v>
      </c>
      <c r="BR254" s="16">
        <v>0</v>
      </c>
      <c r="BS254" s="16">
        <v>1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1</v>
      </c>
      <c r="CL254" s="16">
        <v>0</v>
      </c>
      <c r="CM254" s="16">
        <v>0</v>
      </c>
      <c r="CN254" s="16">
        <v>0</v>
      </c>
      <c r="CO254" s="16">
        <v>0</v>
      </c>
      <c r="CP254" s="16">
        <v>1</v>
      </c>
      <c r="CQ254" s="16">
        <v>1</v>
      </c>
      <c r="CR254" s="16">
        <v>0</v>
      </c>
      <c r="CS254" s="16">
        <v>0</v>
      </c>
      <c r="CT254" s="16">
        <v>0</v>
      </c>
      <c r="CU254" s="16">
        <v>0</v>
      </c>
      <c r="CV254" s="16">
        <v>0</v>
      </c>
      <c r="CW254" s="16">
        <v>0</v>
      </c>
      <c r="CX254" s="16">
        <v>0</v>
      </c>
      <c r="CY254" s="16">
        <v>0</v>
      </c>
      <c r="CZ254" s="17">
        <v>0</v>
      </c>
      <c r="DA254" s="17">
        <v>0</v>
      </c>
      <c r="DB254" s="16">
        <v>0</v>
      </c>
      <c r="DC254" s="16">
        <v>0</v>
      </c>
    </row>
    <row r="255" spans="1:107" x14ac:dyDescent="0.25">
      <c r="A255" s="6" t="s">
        <v>352</v>
      </c>
      <c r="B255" s="1" t="s">
        <v>91</v>
      </c>
      <c r="C255" s="26">
        <v>25</v>
      </c>
      <c r="D255" s="2">
        <v>29</v>
      </c>
      <c r="E255" s="6" t="s">
        <v>319</v>
      </c>
      <c r="F255" s="6">
        <v>2020</v>
      </c>
      <c r="G255" s="6" t="s">
        <v>320</v>
      </c>
      <c r="H255" s="2">
        <v>4</v>
      </c>
      <c r="I255" s="2">
        <v>187</v>
      </c>
      <c r="J255" s="33">
        <v>36953</v>
      </c>
      <c r="K255" s="27">
        <v>9</v>
      </c>
      <c r="L255">
        <v>12</v>
      </c>
      <c r="M255" s="2">
        <v>1</v>
      </c>
      <c r="N255" s="27">
        <v>1</v>
      </c>
      <c r="O255" s="27">
        <v>0</v>
      </c>
      <c r="P255">
        <v>1</v>
      </c>
      <c r="Q255" s="27">
        <v>1067</v>
      </c>
      <c r="R255" s="28">
        <v>583</v>
      </c>
      <c r="S255" s="26">
        <v>1</v>
      </c>
      <c r="T255">
        <v>0</v>
      </c>
      <c r="U255">
        <v>1</v>
      </c>
      <c r="V255">
        <v>0</v>
      </c>
      <c r="W255">
        <v>0</v>
      </c>
      <c r="X255" s="9">
        <v>0</v>
      </c>
      <c r="Y255" s="9">
        <v>1</v>
      </c>
      <c r="Z255" s="9">
        <v>0</v>
      </c>
      <c r="AA255" s="9">
        <v>0</v>
      </c>
      <c r="AB255" s="9">
        <v>0</v>
      </c>
      <c r="AC255">
        <v>1</v>
      </c>
      <c r="AD255">
        <v>0</v>
      </c>
      <c r="AE255">
        <v>0</v>
      </c>
      <c r="AF255">
        <v>0</v>
      </c>
      <c r="AG255">
        <v>1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7">
        <v>0</v>
      </c>
      <c r="AU255" s="16">
        <v>0</v>
      </c>
      <c r="AV255" s="17">
        <v>0</v>
      </c>
      <c r="AW255" s="17">
        <v>0</v>
      </c>
      <c r="AX255" s="16">
        <v>0</v>
      </c>
      <c r="AY255" s="17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7">
        <v>0</v>
      </c>
      <c r="BL255" s="17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1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>
        <v>0</v>
      </c>
      <c r="CM255" s="16">
        <v>0</v>
      </c>
      <c r="CN255" s="16">
        <v>0</v>
      </c>
      <c r="CO255" s="16">
        <v>0</v>
      </c>
      <c r="CP255" s="16">
        <v>0</v>
      </c>
      <c r="CQ255" s="16">
        <v>0</v>
      </c>
      <c r="CR255" s="16">
        <v>0</v>
      </c>
      <c r="CS255" s="16">
        <v>0</v>
      </c>
      <c r="CT255" s="16">
        <v>0</v>
      </c>
      <c r="CU255" s="16">
        <v>0</v>
      </c>
      <c r="CV255" s="16">
        <v>0</v>
      </c>
      <c r="CW255" s="16">
        <v>0</v>
      </c>
      <c r="CX255" s="16">
        <v>0</v>
      </c>
      <c r="CY255" s="16">
        <v>0</v>
      </c>
      <c r="CZ255" s="17">
        <v>0</v>
      </c>
      <c r="DA255" s="17">
        <v>0</v>
      </c>
      <c r="DB255" s="16">
        <v>0</v>
      </c>
      <c r="DC255" s="16">
        <v>0</v>
      </c>
    </row>
    <row r="256" spans="1:107" x14ac:dyDescent="0.25">
      <c r="A256" s="6" t="s">
        <v>353</v>
      </c>
      <c r="B256" s="1" t="s">
        <v>96</v>
      </c>
      <c r="C256" s="26">
        <v>125</v>
      </c>
      <c r="D256" s="2">
        <v>155</v>
      </c>
      <c r="E256" s="6" t="s">
        <v>319</v>
      </c>
      <c r="F256" s="6">
        <v>2020</v>
      </c>
      <c r="G256" s="6" t="s">
        <v>320</v>
      </c>
      <c r="H256" s="2">
        <v>3</v>
      </c>
      <c r="I256" s="2">
        <v>187</v>
      </c>
      <c r="J256" s="33">
        <v>36953</v>
      </c>
      <c r="K256" s="27">
        <v>27</v>
      </c>
      <c r="L256">
        <v>11</v>
      </c>
      <c r="M256" s="2">
        <v>1</v>
      </c>
      <c r="N256" s="27">
        <v>1</v>
      </c>
      <c r="O256" s="27">
        <v>0</v>
      </c>
      <c r="P256">
        <v>1</v>
      </c>
      <c r="Q256" s="27">
        <v>1060</v>
      </c>
      <c r="R256" s="28">
        <v>677</v>
      </c>
      <c r="S256" s="26">
        <v>4</v>
      </c>
      <c r="T256">
        <v>1</v>
      </c>
      <c r="U256">
        <v>2</v>
      </c>
      <c r="V256">
        <v>0</v>
      </c>
      <c r="W256">
        <v>1</v>
      </c>
      <c r="X256" s="9">
        <v>2</v>
      </c>
      <c r="Y256" s="9">
        <v>2</v>
      </c>
      <c r="Z256" s="9">
        <v>0</v>
      </c>
      <c r="AA256" s="9">
        <v>0</v>
      </c>
      <c r="AB256" s="9">
        <v>0</v>
      </c>
      <c r="AC256">
        <v>4</v>
      </c>
      <c r="AD256">
        <v>0</v>
      </c>
      <c r="AE256">
        <v>0</v>
      </c>
      <c r="AF256">
        <v>0</v>
      </c>
      <c r="AG256">
        <v>0</v>
      </c>
      <c r="AH256" s="16">
        <v>0</v>
      </c>
      <c r="AI256" s="16">
        <v>0</v>
      </c>
      <c r="AJ256" s="16">
        <v>0</v>
      </c>
      <c r="AK256" s="16">
        <v>1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7">
        <v>0</v>
      </c>
      <c r="AU256" s="16">
        <v>0</v>
      </c>
      <c r="AV256" s="17">
        <v>0</v>
      </c>
      <c r="AW256" s="17">
        <v>0</v>
      </c>
      <c r="AX256" s="16">
        <v>0</v>
      </c>
      <c r="AY256" s="17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7">
        <v>0</v>
      </c>
      <c r="BL256" s="17">
        <v>0</v>
      </c>
      <c r="BM256" s="16">
        <v>0</v>
      </c>
      <c r="BN256" s="16">
        <v>0</v>
      </c>
      <c r="BO256" s="16">
        <v>1</v>
      </c>
      <c r="BP256" s="16">
        <v>1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1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>
        <v>0</v>
      </c>
      <c r="CM256" s="16">
        <v>0</v>
      </c>
      <c r="CN256" s="16">
        <v>0</v>
      </c>
      <c r="CO256" s="16">
        <v>0</v>
      </c>
      <c r="CP256" s="16"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7">
        <v>0</v>
      </c>
      <c r="DA256" s="17">
        <v>0</v>
      </c>
      <c r="DB256" s="16">
        <v>0</v>
      </c>
      <c r="DC256" s="16">
        <v>0</v>
      </c>
    </row>
    <row r="257" spans="1:107" x14ac:dyDescent="0.25">
      <c r="A257" s="6" t="s">
        <v>354</v>
      </c>
      <c r="B257" s="1" t="s">
        <v>94</v>
      </c>
      <c r="C257" s="26">
        <v>500</v>
      </c>
      <c r="D257" s="2">
        <v>481</v>
      </c>
      <c r="E257" s="6" t="s">
        <v>319</v>
      </c>
      <c r="F257" s="6">
        <v>2020</v>
      </c>
      <c r="G257" s="6" t="s">
        <v>320</v>
      </c>
      <c r="H257" s="2">
        <v>2</v>
      </c>
      <c r="I257" s="2">
        <v>187</v>
      </c>
      <c r="J257" s="33">
        <v>36953</v>
      </c>
      <c r="K257" s="27">
        <v>42</v>
      </c>
      <c r="L257">
        <v>11</v>
      </c>
      <c r="M257" s="2">
        <v>1</v>
      </c>
      <c r="N257" s="27">
        <v>0</v>
      </c>
      <c r="O257" s="27">
        <v>0</v>
      </c>
      <c r="P257">
        <v>1</v>
      </c>
      <c r="Q257" s="27">
        <v>1152</v>
      </c>
      <c r="R257" s="28">
        <v>901</v>
      </c>
      <c r="S257" s="26">
        <v>5</v>
      </c>
      <c r="T257">
        <v>1</v>
      </c>
      <c r="U257">
        <v>3</v>
      </c>
      <c r="V257">
        <v>0</v>
      </c>
      <c r="W257">
        <v>1</v>
      </c>
      <c r="X257" s="9">
        <v>4</v>
      </c>
      <c r="Y257" s="9">
        <v>1</v>
      </c>
      <c r="Z257" s="9">
        <v>0</v>
      </c>
      <c r="AA257" s="9">
        <v>0</v>
      </c>
      <c r="AB257" s="9">
        <v>0</v>
      </c>
      <c r="AC257">
        <v>4</v>
      </c>
      <c r="AD257">
        <v>1</v>
      </c>
      <c r="AE257">
        <v>0</v>
      </c>
      <c r="AF257">
        <v>0</v>
      </c>
      <c r="AG257">
        <v>0</v>
      </c>
      <c r="AH257" s="16">
        <v>0</v>
      </c>
      <c r="AI257" s="16">
        <v>0</v>
      </c>
      <c r="AJ257" s="16">
        <v>0</v>
      </c>
      <c r="AK257" s="16">
        <v>1</v>
      </c>
      <c r="AL257" s="16">
        <v>1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7">
        <v>0</v>
      </c>
      <c r="AU257" s="16">
        <v>0</v>
      </c>
      <c r="AV257" s="17">
        <v>0</v>
      </c>
      <c r="AW257" s="17">
        <v>0</v>
      </c>
      <c r="AX257" s="16">
        <v>0</v>
      </c>
      <c r="AY257" s="17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7">
        <v>0</v>
      </c>
      <c r="BL257" s="17">
        <v>0</v>
      </c>
      <c r="BM257" s="16">
        <v>0</v>
      </c>
      <c r="BN257" s="16">
        <v>0</v>
      </c>
      <c r="BO257" s="16">
        <v>1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1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1</v>
      </c>
      <c r="CL257" s="16">
        <v>0</v>
      </c>
      <c r="CM257" s="16">
        <v>0</v>
      </c>
      <c r="CN257" s="16">
        <v>0</v>
      </c>
      <c r="CO257" s="16">
        <v>0</v>
      </c>
      <c r="CP257" s="16">
        <v>0</v>
      </c>
      <c r="CQ257" s="16">
        <v>0</v>
      </c>
      <c r="CR257" s="16">
        <v>0</v>
      </c>
      <c r="CS257" s="16">
        <v>0</v>
      </c>
      <c r="CT257" s="16">
        <v>0</v>
      </c>
      <c r="CU257" s="16">
        <v>0</v>
      </c>
      <c r="CV257" s="16">
        <v>0</v>
      </c>
      <c r="CW257" s="16">
        <v>0</v>
      </c>
      <c r="CX257" s="16">
        <v>0</v>
      </c>
      <c r="CY257" s="16">
        <v>0</v>
      </c>
      <c r="CZ257" s="17">
        <v>0</v>
      </c>
      <c r="DA257" s="17">
        <v>0</v>
      </c>
      <c r="DB257" s="16">
        <v>0</v>
      </c>
      <c r="DC257" s="16">
        <v>0</v>
      </c>
    </row>
    <row r="258" spans="1:107" x14ac:dyDescent="0.25">
      <c r="A258" s="6" t="s">
        <v>355</v>
      </c>
      <c r="B258" s="1" t="s">
        <v>99</v>
      </c>
      <c r="C258" s="26">
        <v>1000</v>
      </c>
      <c r="D258" s="2">
        <v>965</v>
      </c>
      <c r="E258" s="6" t="s">
        <v>319</v>
      </c>
      <c r="F258" s="6">
        <v>2020</v>
      </c>
      <c r="G258" s="6" t="s">
        <v>320</v>
      </c>
      <c r="H258" s="2">
        <v>2</v>
      </c>
      <c r="I258" s="2">
        <v>187</v>
      </c>
      <c r="J258" s="33">
        <v>36953</v>
      </c>
      <c r="K258" s="27">
        <v>9</v>
      </c>
      <c r="L258">
        <v>15</v>
      </c>
      <c r="M258" s="2">
        <v>1</v>
      </c>
      <c r="N258" s="27">
        <v>1</v>
      </c>
      <c r="O258" s="27">
        <v>0</v>
      </c>
      <c r="P258">
        <v>1</v>
      </c>
      <c r="Q258" s="27">
        <v>1696</v>
      </c>
      <c r="R258" s="28">
        <v>1236</v>
      </c>
      <c r="S258" s="26">
        <v>8</v>
      </c>
      <c r="T258">
        <v>1</v>
      </c>
      <c r="U258">
        <v>6</v>
      </c>
      <c r="V258">
        <v>0</v>
      </c>
      <c r="W258">
        <v>1</v>
      </c>
      <c r="X258" s="9">
        <v>1</v>
      </c>
      <c r="Y258" s="9">
        <v>3</v>
      </c>
      <c r="Z258" s="9">
        <v>1</v>
      </c>
      <c r="AA258" s="9">
        <v>3</v>
      </c>
      <c r="AB258" s="9">
        <v>0</v>
      </c>
      <c r="AC258">
        <v>5</v>
      </c>
      <c r="AD258">
        <v>1</v>
      </c>
      <c r="AE258">
        <v>2</v>
      </c>
      <c r="AF258">
        <v>0</v>
      </c>
      <c r="AG258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7">
        <v>0</v>
      </c>
      <c r="AU258" s="16">
        <v>0</v>
      </c>
      <c r="AV258" s="17">
        <v>0</v>
      </c>
      <c r="AW258" s="17">
        <v>0</v>
      </c>
      <c r="AX258" s="16">
        <v>1</v>
      </c>
      <c r="AY258" s="17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1</v>
      </c>
      <c r="BG258" s="16">
        <v>0</v>
      </c>
      <c r="BH258" s="16">
        <v>0</v>
      </c>
      <c r="BI258" s="16">
        <v>0</v>
      </c>
      <c r="BJ258" s="16">
        <v>0</v>
      </c>
      <c r="BK258" s="17">
        <v>0</v>
      </c>
      <c r="BL258" s="17">
        <v>0</v>
      </c>
      <c r="BM258" s="16">
        <v>0</v>
      </c>
      <c r="BN258" s="16">
        <v>0</v>
      </c>
      <c r="BO258" s="16">
        <v>1</v>
      </c>
      <c r="BP258" s="16">
        <v>1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1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16">
        <v>0</v>
      </c>
      <c r="CM258" s="16">
        <v>0</v>
      </c>
      <c r="CN258" s="16">
        <v>0</v>
      </c>
      <c r="CO258" s="16">
        <v>0</v>
      </c>
      <c r="CP258" s="16">
        <v>1</v>
      </c>
      <c r="CQ258" s="16">
        <v>1</v>
      </c>
      <c r="CR258" s="16">
        <v>0</v>
      </c>
      <c r="CS258" s="16">
        <v>0</v>
      </c>
      <c r="CT258" s="16">
        <v>0</v>
      </c>
      <c r="CU258" s="16">
        <v>1</v>
      </c>
      <c r="CV258" s="16">
        <v>0</v>
      </c>
      <c r="CW258" s="16">
        <v>0</v>
      </c>
      <c r="CX258" s="16">
        <v>0</v>
      </c>
      <c r="CY258" s="16">
        <v>0</v>
      </c>
      <c r="CZ258" s="17">
        <v>0</v>
      </c>
      <c r="DA258" s="17">
        <v>0</v>
      </c>
      <c r="DB258" s="16">
        <v>0</v>
      </c>
      <c r="DC258" s="16">
        <v>0</v>
      </c>
    </row>
    <row r="259" spans="1:107" x14ac:dyDescent="0.25">
      <c r="A259" s="6" t="s">
        <v>356</v>
      </c>
      <c r="B259" s="1" t="s">
        <v>91</v>
      </c>
      <c r="C259" s="26">
        <v>25</v>
      </c>
      <c r="D259" s="2">
        <v>27</v>
      </c>
      <c r="E259" s="6" t="s">
        <v>319</v>
      </c>
      <c r="F259" s="6">
        <v>2020</v>
      </c>
      <c r="G259" s="6" t="s">
        <v>320</v>
      </c>
      <c r="H259" s="2">
        <v>4</v>
      </c>
      <c r="I259" s="2">
        <v>182</v>
      </c>
      <c r="J259" s="33">
        <v>34702</v>
      </c>
      <c r="K259" s="27">
        <v>26</v>
      </c>
      <c r="L259">
        <v>10</v>
      </c>
      <c r="M259" s="2">
        <v>1</v>
      </c>
      <c r="N259" s="27">
        <v>0</v>
      </c>
      <c r="O259" s="27">
        <v>1</v>
      </c>
      <c r="P259">
        <v>0</v>
      </c>
      <c r="Q259" s="27">
        <v>507</v>
      </c>
      <c r="R259" s="28">
        <v>930</v>
      </c>
      <c r="S259" s="26">
        <v>2</v>
      </c>
      <c r="T259">
        <v>1</v>
      </c>
      <c r="U259">
        <v>1</v>
      </c>
      <c r="V259">
        <v>0</v>
      </c>
      <c r="W259">
        <v>0</v>
      </c>
      <c r="X259" s="9">
        <v>0</v>
      </c>
      <c r="Y259" s="9">
        <v>0</v>
      </c>
      <c r="Z259" s="9">
        <v>1</v>
      </c>
      <c r="AA259" s="9">
        <v>1</v>
      </c>
      <c r="AB259" s="9">
        <v>0</v>
      </c>
      <c r="AC259">
        <v>1</v>
      </c>
      <c r="AD259">
        <v>1</v>
      </c>
      <c r="AE259">
        <v>0</v>
      </c>
      <c r="AF259">
        <v>0</v>
      </c>
      <c r="AG259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7">
        <v>0</v>
      </c>
      <c r="AU259" s="16">
        <v>0</v>
      </c>
      <c r="AV259" s="17">
        <v>0</v>
      </c>
      <c r="AW259" s="17">
        <v>0</v>
      </c>
      <c r="AX259" s="16">
        <v>0</v>
      </c>
      <c r="AY259" s="17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7">
        <v>0</v>
      </c>
      <c r="BL259" s="17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1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>
        <v>0</v>
      </c>
      <c r="CM259" s="16">
        <v>0</v>
      </c>
      <c r="CN259" s="16">
        <v>0</v>
      </c>
      <c r="CO259" s="16">
        <v>0</v>
      </c>
      <c r="CP259" s="16">
        <v>1</v>
      </c>
      <c r="CQ259" s="16">
        <v>0</v>
      </c>
      <c r="CR259" s="16">
        <v>0</v>
      </c>
      <c r="CS259" s="16">
        <v>0</v>
      </c>
      <c r="CT259" s="16">
        <v>0</v>
      </c>
      <c r="CU259" s="16">
        <v>0</v>
      </c>
      <c r="CV259" s="16">
        <v>0</v>
      </c>
      <c r="CW259" s="16">
        <v>0</v>
      </c>
      <c r="CX259" s="16">
        <v>0</v>
      </c>
      <c r="CY259" s="16">
        <v>0</v>
      </c>
      <c r="CZ259" s="17">
        <v>0</v>
      </c>
      <c r="DA259" s="17">
        <v>0</v>
      </c>
      <c r="DB259" s="16">
        <v>0</v>
      </c>
      <c r="DC259" s="16">
        <v>0</v>
      </c>
    </row>
    <row r="260" spans="1:107" x14ac:dyDescent="0.25">
      <c r="A260" s="6" t="s">
        <v>357</v>
      </c>
      <c r="B260" s="1" t="s">
        <v>96</v>
      </c>
      <c r="C260" s="26">
        <v>125</v>
      </c>
      <c r="D260" s="2">
        <v>129</v>
      </c>
      <c r="E260" s="6" t="s">
        <v>319</v>
      </c>
      <c r="F260" s="6">
        <v>2020</v>
      </c>
      <c r="G260" s="6" t="s">
        <v>320</v>
      </c>
      <c r="H260" s="2">
        <v>3</v>
      </c>
      <c r="I260" s="2">
        <v>182</v>
      </c>
      <c r="J260" s="33">
        <v>34702</v>
      </c>
      <c r="K260" s="27">
        <v>34</v>
      </c>
      <c r="L260">
        <v>9</v>
      </c>
      <c r="M260" s="2">
        <v>1</v>
      </c>
      <c r="N260" s="27">
        <v>0</v>
      </c>
      <c r="O260" s="27">
        <v>0</v>
      </c>
      <c r="P260">
        <v>0</v>
      </c>
      <c r="Q260" s="27">
        <v>509</v>
      </c>
      <c r="R260" s="28">
        <v>833</v>
      </c>
      <c r="S260" s="26">
        <v>4</v>
      </c>
      <c r="T260">
        <v>3</v>
      </c>
      <c r="U260">
        <v>1</v>
      </c>
      <c r="V260">
        <v>0</v>
      </c>
      <c r="W260">
        <v>0</v>
      </c>
      <c r="X260" s="9">
        <v>2</v>
      </c>
      <c r="Y260" s="9">
        <v>0</v>
      </c>
      <c r="Z260" s="9">
        <v>1</v>
      </c>
      <c r="AA260" s="9">
        <v>1</v>
      </c>
      <c r="AB260" s="9">
        <v>0</v>
      </c>
      <c r="AC260">
        <v>1</v>
      </c>
      <c r="AD260">
        <v>3</v>
      </c>
      <c r="AE260">
        <v>0</v>
      </c>
      <c r="AF260">
        <v>0</v>
      </c>
      <c r="AG260">
        <v>1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7">
        <v>0</v>
      </c>
      <c r="AU260" s="16">
        <v>0</v>
      </c>
      <c r="AV260" s="17">
        <v>0</v>
      </c>
      <c r="AW260" s="17">
        <v>0</v>
      </c>
      <c r="AX260" s="16">
        <v>0</v>
      </c>
      <c r="AY260" s="17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7">
        <v>0</v>
      </c>
      <c r="BL260" s="17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1</v>
      </c>
      <c r="CG260" s="16">
        <v>0</v>
      </c>
      <c r="CH260" s="16">
        <v>0</v>
      </c>
      <c r="CI260" s="16">
        <v>0</v>
      </c>
      <c r="CJ260" s="16">
        <v>1</v>
      </c>
      <c r="CK260" s="16">
        <v>1</v>
      </c>
      <c r="CL260" s="16">
        <v>0</v>
      </c>
      <c r="CM260" s="16">
        <v>0</v>
      </c>
      <c r="CN260" s="16">
        <v>0</v>
      </c>
      <c r="CO260" s="16">
        <v>0</v>
      </c>
      <c r="CP260" s="16">
        <v>1</v>
      </c>
      <c r="CQ260" s="16">
        <v>0</v>
      </c>
      <c r="CR260" s="16">
        <v>0</v>
      </c>
      <c r="CS260" s="16">
        <v>0</v>
      </c>
      <c r="CT260" s="16">
        <v>0</v>
      </c>
      <c r="CU260" s="16">
        <v>0</v>
      </c>
      <c r="CV260" s="16">
        <v>0</v>
      </c>
      <c r="CW260" s="16">
        <v>0</v>
      </c>
      <c r="CX260" s="16">
        <v>0</v>
      </c>
      <c r="CY260" s="16">
        <v>0</v>
      </c>
      <c r="CZ260" s="17">
        <v>0</v>
      </c>
      <c r="DA260" s="17">
        <v>0</v>
      </c>
      <c r="DB260" s="16">
        <v>0</v>
      </c>
      <c r="DC260" s="16">
        <v>0</v>
      </c>
    </row>
    <row r="261" spans="1:107" x14ac:dyDescent="0.25">
      <c r="A261" s="6" t="s">
        <v>358</v>
      </c>
      <c r="B261" s="1" t="s">
        <v>94</v>
      </c>
      <c r="C261" s="26">
        <v>500</v>
      </c>
      <c r="D261" s="2">
        <v>448</v>
      </c>
      <c r="E261" s="6" t="s">
        <v>319</v>
      </c>
      <c r="F261" s="6">
        <v>2020</v>
      </c>
      <c r="G261" s="6" t="s">
        <v>320</v>
      </c>
      <c r="H261" s="2">
        <v>3</v>
      </c>
      <c r="I261" s="2">
        <v>187</v>
      </c>
      <c r="J261" s="33">
        <v>34702</v>
      </c>
      <c r="K261" s="27">
        <v>28</v>
      </c>
      <c r="L261">
        <v>13</v>
      </c>
      <c r="M261" s="2">
        <v>1</v>
      </c>
      <c r="N261" s="27">
        <v>1</v>
      </c>
      <c r="O261" s="27">
        <v>1</v>
      </c>
      <c r="P261">
        <v>0</v>
      </c>
      <c r="Q261" s="27">
        <v>553</v>
      </c>
      <c r="R261" s="28">
        <v>442</v>
      </c>
      <c r="S261" s="26">
        <v>6</v>
      </c>
      <c r="T261">
        <v>0</v>
      </c>
      <c r="U261">
        <v>4</v>
      </c>
      <c r="V261">
        <v>0</v>
      </c>
      <c r="W261">
        <v>2</v>
      </c>
      <c r="X261" s="9">
        <v>3</v>
      </c>
      <c r="Y261" s="9">
        <v>2</v>
      </c>
      <c r="Z261" s="9">
        <v>0</v>
      </c>
      <c r="AA261" s="9">
        <v>1</v>
      </c>
      <c r="AB261" s="9">
        <v>0</v>
      </c>
      <c r="AC261">
        <v>6</v>
      </c>
      <c r="AD261">
        <v>0</v>
      </c>
      <c r="AE261">
        <v>0</v>
      </c>
      <c r="AF261">
        <v>0</v>
      </c>
      <c r="AG261">
        <v>1</v>
      </c>
      <c r="AH261" s="16">
        <v>0</v>
      </c>
      <c r="AI261" s="16">
        <v>0</v>
      </c>
      <c r="AJ261" s="16">
        <v>0</v>
      </c>
      <c r="AK261" s="16">
        <v>1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7">
        <v>0</v>
      </c>
      <c r="AU261" s="16">
        <v>0</v>
      </c>
      <c r="AV261" s="17">
        <v>0</v>
      </c>
      <c r="AW261" s="17">
        <v>0</v>
      </c>
      <c r="AX261" s="16">
        <v>0</v>
      </c>
      <c r="AY261" s="17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7">
        <v>0</v>
      </c>
      <c r="BL261" s="17">
        <v>0</v>
      </c>
      <c r="BM261" s="16">
        <v>0</v>
      </c>
      <c r="BN261" s="16">
        <v>0</v>
      </c>
      <c r="BO261" s="16">
        <v>1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1</v>
      </c>
      <c r="BW261" s="16">
        <v>0</v>
      </c>
      <c r="BX261" s="16">
        <v>0</v>
      </c>
      <c r="BY261" s="16">
        <v>1</v>
      </c>
      <c r="BZ261" s="16">
        <v>0</v>
      </c>
      <c r="CA261" s="16">
        <v>0</v>
      </c>
      <c r="CB261" s="16">
        <v>0</v>
      </c>
      <c r="CC261" s="16">
        <v>0</v>
      </c>
      <c r="CD261" s="16">
        <v>1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>
        <v>0</v>
      </c>
      <c r="CM261" s="16">
        <v>0</v>
      </c>
      <c r="CN261" s="16">
        <v>0</v>
      </c>
      <c r="CO261" s="16">
        <v>0</v>
      </c>
      <c r="CP261" s="16">
        <v>1</v>
      </c>
      <c r="CQ261" s="16">
        <v>0</v>
      </c>
      <c r="CR261" s="16">
        <v>0</v>
      </c>
      <c r="CS261" s="16">
        <v>0</v>
      </c>
      <c r="CT261" s="16">
        <v>0</v>
      </c>
      <c r="CU261" s="16">
        <v>0</v>
      </c>
      <c r="CV261" s="16">
        <v>0</v>
      </c>
      <c r="CW261" s="16">
        <v>0</v>
      </c>
      <c r="CX261" s="16">
        <v>0</v>
      </c>
      <c r="CY261" s="16">
        <v>0</v>
      </c>
      <c r="CZ261" s="17">
        <v>0</v>
      </c>
      <c r="DA261" s="17">
        <v>0</v>
      </c>
      <c r="DB261" s="16">
        <v>0</v>
      </c>
      <c r="DC261" s="16">
        <v>0</v>
      </c>
    </row>
    <row r="262" spans="1:107" x14ac:dyDescent="0.25">
      <c r="A262" s="6" t="s">
        <v>359</v>
      </c>
      <c r="B262" s="1" t="s">
        <v>99</v>
      </c>
      <c r="C262" s="26">
        <v>1000</v>
      </c>
      <c r="D262" s="2">
        <v>1035</v>
      </c>
      <c r="E262" s="6" t="s">
        <v>319</v>
      </c>
      <c r="F262" s="6">
        <v>2020</v>
      </c>
      <c r="G262" s="6" t="s">
        <v>320</v>
      </c>
      <c r="H262" s="2">
        <v>2</v>
      </c>
      <c r="I262" s="2">
        <v>188.5</v>
      </c>
      <c r="J262" s="33">
        <v>34702</v>
      </c>
      <c r="K262" s="27">
        <v>8</v>
      </c>
      <c r="L262">
        <v>13</v>
      </c>
      <c r="M262" s="2">
        <v>1</v>
      </c>
      <c r="N262" s="27">
        <v>0</v>
      </c>
      <c r="O262" s="27">
        <v>0</v>
      </c>
      <c r="P262">
        <v>0</v>
      </c>
      <c r="Q262" s="27">
        <v>450</v>
      </c>
      <c r="R262" s="28">
        <v>349</v>
      </c>
      <c r="S262" s="26">
        <v>4</v>
      </c>
      <c r="T262">
        <v>1</v>
      </c>
      <c r="U262">
        <v>2</v>
      </c>
      <c r="V262">
        <v>1</v>
      </c>
      <c r="W262">
        <v>0</v>
      </c>
      <c r="X262" s="9">
        <v>1</v>
      </c>
      <c r="Y262" s="9">
        <v>1</v>
      </c>
      <c r="Z262" s="9">
        <v>1</v>
      </c>
      <c r="AA262" s="9">
        <v>0</v>
      </c>
      <c r="AB262" s="9">
        <v>1</v>
      </c>
      <c r="AC262">
        <v>0</v>
      </c>
      <c r="AD262">
        <v>2</v>
      </c>
      <c r="AE262">
        <v>2</v>
      </c>
      <c r="AF262">
        <v>0</v>
      </c>
      <c r="AG262">
        <v>0</v>
      </c>
      <c r="AH262" s="16">
        <v>1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7">
        <v>0</v>
      </c>
      <c r="AU262" s="16">
        <v>0</v>
      </c>
      <c r="AV262" s="17">
        <v>0</v>
      </c>
      <c r="AW262" s="17">
        <v>0</v>
      </c>
      <c r="AX262" s="16">
        <v>0</v>
      </c>
      <c r="AY262" s="17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1</v>
      </c>
      <c r="BG262" s="16">
        <v>0</v>
      </c>
      <c r="BH262" s="16">
        <v>0</v>
      </c>
      <c r="BI262" s="16">
        <v>0</v>
      </c>
      <c r="BJ262" s="16">
        <v>0</v>
      </c>
      <c r="BK262" s="17">
        <v>0</v>
      </c>
      <c r="BL262" s="17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1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16">
        <v>0</v>
      </c>
      <c r="CM262" s="16">
        <v>0</v>
      </c>
      <c r="CN262" s="16">
        <v>0</v>
      </c>
      <c r="CO262" s="16">
        <v>0</v>
      </c>
      <c r="CP262" s="16">
        <v>0</v>
      </c>
      <c r="CQ262" s="16">
        <v>0</v>
      </c>
      <c r="CR262" s="16">
        <v>0</v>
      </c>
      <c r="CS262" s="16">
        <v>0</v>
      </c>
      <c r="CT262" s="16">
        <v>0</v>
      </c>
      <c r="CU262" s="16">
        <v>0</v>
      </c>
      <c r="CV262" s="16">
        <v>0</v>
      </c>
      <c r="CW262" s="16">
        <v>0</v>
      </c>
      <c r="CX262" s="16">
        <v>1</v>
      </c>
      <c r="CY262" s="16">
        <v>0</v>
      </c>
      <c r="CZ262" s="17">
        <v>0</v>
      </c>
      <c r="DA262" s="17">
        <v>0</v>
      </c>
      <c r="DB262" s="16">
        <v>0</v>
      </c>
      <c r="DC262" s="16">
        <v>0</v>
      </c>
    </row>
    <row r="263" spans="1:107" x14ac:dyDescent="0.25">
      <c r="A263" s="6" t="s">
        <v>360</v>
      </c>
      <c r="B263" s="1" t="s">
        <v>91</v>
      </c>
      <c r="C263" s="26">
        <v>25</v>
      </c>
      <c r="D263" s="2">
        <v>37</v>
      </c>
      <c r="E263" s="6" t="s">
        <v>319</v>
      </c>
      <c r="F263" s="6">
        <v>2020</v>
      </c>
      <c r="G263" s="6" t="s">
        <v>320</v>
      </c>
      <c r="H263" s="2">
        <v>4</v>
      </c>
      <c r="I263" s="2">
        <v>195</v>
      </c>
      <c r="J263" s="33">
        <v>36953</v>
      </c>
      <c r="K263" s="27">
        <v>24</v>
      </c>
      <c r="L263">
        <v>8</v>
      </c>
      <c r="M263" s="2">
        <v>1</v>
      </c>
      <c r="N263" s="27">
        <v>0</v>
      </c>
      <c r="O263" s="27">
        <v>0</v>
      </c>
      <c r="P263">
        <v>0</v>
      </c>
      <c r="Q263" s="27">
        <v>1266</v>
      </c>
      <c r="R263" s="28">
        <v>636</v>
      </c>
      <c r="S263" s="26">
        <v>1</v>
      </c>
      <c r="T263">
        <v>0</v>
      </c>
      <c r="U263">
        <v>1</v>
      </c>
      <c r="V263">
        <v>0</v>
      </c>
      <c r="W263">
        <v>0</v>
      </c>
      <c r="X263" s="9">
        <v>0</v>
      </c>
      <c r="Y263" s="9">
        <v>0</v>
      </c>
      <c r="Z263" s="9">
        <v>1</v>
      </c>
      <c r="AA263" s="9">
        <v>0</v>
      </c>
      <c r="AB263" s="9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7">
        <v>0</v>
      </c>
      <c r="AU263" s="16">
        <v>0</v>
      </c>
      <c r="AV263" s="17">
        <v>0</v>
      </c>
      <c r="AW263" s="17">
        <v>0</v>
      </c>
      <c r="AX263" s="16">
        <v>0</v>
      </c>
      <c r="AY263" s="17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7">
        <v>0</v>
      </c>
      <c r="BL263" s="17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1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16">
        <v>0</v>
      </c>
      <c r="CM263" s="16">
        <v>0</v>
      </c>
      <c r="CN263" s="16">
        <v>0</v>
      </c>
      <c r="CO263" s="16">
        <v>0</v>
      </c>
      <c r="CP263" s="16">
        <v>0</v>
      </c>
      <c r="CQ263" s="16">
        <v>0</v>
      </c>
      <c r="CR263" s="16">
        <v>0</v>
      </c>
      <c r="CS263" s="16">
        <v>0</v>
      </c>
      <c r="CT263" s="16">
        <v>0</v>
      </c>
      <c r="CU263" s="16">
        <v>0</v>
      </c>
      <c r="CV263" s="16">
        <v>0</v>
      </c>
      <c r="CW263" s="16">
        <v>0</v>
      </c>
      <c r="CX263" s="16">
        <v>0</v>
      </c>
      <c r="CY263" s="16">
        <v>0</v>
      </c>
      <c r="CZ263" s="17">
        <v>0</v>
      </c>
      <c r="DA263" s="17">
        <v>0</v>
      </c>
      <c r="DB263" s="16">
        <v>0</v>
      </c>
      <c r="DC263" s="16">
        <v>0</v>
      </c>
    </row>
    <row r="264" spans="1:107" x14ac:dyDescent="0.25">
      <c r="A264" s="6" t="s">
        <v>361</v>
      </c>
      <c r="B264" s="1" t="s">
        <v>96</v>
      </c>
      <c r="C264" s="26">
        <v>125</v>
      </c>
      <c r="D264" s="2">
        <v>119</v>
      </c>
      <c r="E264" s="6" t="s">
        <v>319</v>
      </c>
      <c r="F264" s="6">
        <v>2020</v>
      </c>
      <c r="G264" s="6" t="s">
        <v>320</v>
      </c>
      <c r="H264" s="2">
        <v>3</v>
      </c>
      <c r="I264" s="2">
        <v>194</v>
      </c>
      <c r="J264" s="33">
        <v>36953</v>
      </c>
      <c r="K264" s="27">
        <v>15</v>
      </c>
      <c r="L264">
        <v>4</v>
      </c>
      <c r="M264" s="2">
        <v>1</v>
      </c>
      <c r="N264" s="27">
        <v>0</v>
      </c>
      <c r="O264" s="27">
        <v>0</v>
      </c>
      <c r="P264">
        <v>0</v>
      </c>
      <c r="Q264" s="27">
        <v>1203</v>
      </c>
      <c r="R264" s="28">
        <v>545</v>
      </c>
      <c r="S264" s="26">
        <v>2</v>
      </c>
      <c r="T264">
        <v>0</v>
      </c>
      <c r="U264">
        <v>2</v>
      </c>
      <c r="V264">
        <v>0</v>
      </c>
      <c r="W264">
        <v>0</v>
      </c>
      <c r="X264" s="9">
        <v>1</v>
      </c>
      <c r="Y264" s="9">
        <v>0</v>
      </c>
      <c r="Z264" s="9">
        <v>1</v>
      </c>
      <c r="AA264" s="9">
        <v>0</v>
      </c>
      <c r="AB264" s="9">
        <v>0</v>
      </c>
      <c r="AC264">
        <v>1</v>
      </c>
      <c r="AD264">
        <v>0</v>
      </c>
      <c r="AE264">
        <v>1</v>
      </c>
      <c r="AF264">
        <v>0</v>
      </c>
      <c r="AG264">
        <v>0</v>
      </c>
      <c r="AH264" s="16">
        <v>0</v>
      </c>
      <c r="AI264" s="16">
        <v>0</v>
      </c>
      <c r="AJ264" s="16">
        <v>0</v>
      </c>
      <c r="AK264" s="16">
        <v>1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7">
        <v>0</v>
      </c>
      <c r="AU264" s="16">
        <v>0</v>
      </c>
      <c r="AV264" s="17">
        <v>0</v>
      </c>
      <c r="AW264" s="17">
        <v>0</v>
      </c>
      <c r="AX264" s="16">
        <v>0</v>
      </c>
      <c r="AY264" s="17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7">
        <v>0</v>
      </c>
      <c r="BL264" s="17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1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>
        <v>0</v>
      </c>
      <c r="CM264" s="16">
        <v>0</v>
      </c>
      <c r="CN264" s="16">
        <v>0</v>
      </c>
      <c r="CO264" s="16">
        <v>0</v>
      </c>
      <c r="CP264" s="16">
        <v>0</v>
      </c>
      <c r="CQ264" s="16">
        <v>0</v>
      </c>
      <c r="CR264" s="16">
        <v>0</v>
      </c>
      <c r="CS264" s="16">
        <v>0</v>
      </c>
      <c r="CT264" s="16">
        <v>0</v>
      </c>
      <c r="CU264" s="16">
        <v>0</v>
      </c>
      <c r="CV264" s="16">
        <v>0</v>
      </c>
      <c r="CW264" s="16">
        <v>0</v>
      </c>
      <c r="CX264" s="16">
        <v>0</v>
      </c>
      <c r="CY264" s="16">
        <v>0</v>
      </c>
      <c r="CZ264" s="17">
        <v>0</v>
      </c>
      <c r="DA264" s="17">
        <v>0</v>
      </c>
      <c r="DB264" s="16">
        <v>0</v>
      </c>
      <c r="DC264" s="16">
        <v>0</v>
      </c>
    </row>
    <row r="265" spans="1:107" x14ac:dyDescent="0.25">
      <c r="A265" s="6" t="s">
        <v>362</v>
      </c>
      <c r="B265" s="1" t="s">
        <v>94</v>
      </c>
      <c r="C265" s="26">
        <v>500</v>
      </c>
      <c r="D265" s="2">
        <v>455</v>
      </c>
      <c r="E265" s="6" t="s">
        <v>319</v>
      </c>
      <c r="F265" s="6">
        <v>2020</v>
      </c>
      <c r="G265" s="6" t="s">
        <v>320</v>
      </c>
      <c r="H265" s="2">
        <v>3</v>
      </c>
      <c r="I265" s="2">
        <v>190</v>
      </c>
      <c r="J265" s="33">
        <v>36953</v>
      </c>
      <c r="K265" s="27">
        <v>29</v>
      </c>
      <c r="L265">
        <v>12</v>
      </c>
      <c r="M265" s="2">
        <v>1</v>
      </c>
      <c r="N265" s="27">
        <v>0</v>
      </c>
      <c r="O265" s="27">
        <v>0</v>
      </c>
      <c r="P265">
        <v>1</v>
      </c>
      <c r="Q265" s="27">
        <v>1402</v>
      </c>
      <c r="R265" s="28">
        <v>440</v>
      </c>
      <c r="S265" s="26">
        <v>8</v>
      </c>
      <c r="T265">
        <v>1</v>
      </c>
      <c r="U265">
        <v>6</v>
      </c>
      <c r="V265">
        <v>0</v>
      </c>
      <c r="W265">
        <v>1</v>
      </c>
      <c r="X265" s="9">
        <v>3</v>
      </c>
      <c r="Y265" s="9">
        <v>3</v>
      </c>
      <c r="Z265" s="9">
        <v>1</v>
      </c>
      <c r="AA265" s="9">
        <v>1</v>
      </c>
      <c r="AB265" s="9">
        <v>0</v>
      </c>
      <c r="AC265">
        <v>4</v>
      </c>
      <c r="AD265">
        <v>2</v>
      </c>
      <c r="AE265">
        <v>2</v>
      </c>
      <c r="AF265">
        <v>0</v>
      </c>
      <c r="AG265">
        <v>1</v>
      </c>
      <c r="AH265" s="16">
        <v>0</v>
      </c>
      <c r="AI265" s="16">
        <v>0</v>
      </c>
      <c r="AJ265" s="16">
        <v>0</v>
      </c>
      <c r="AK265" s="16">
        <v>1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7">
        <v>0</v>
      </c>
      <c r="AU265" s="16">
        <v>0</v>
      </c>
      <c r="AV265" s="17">
        <v>0</v>
      </c>
      <c r="AW265" s="17">
        <v>0</v>
      </c>
      <c r="AX265" s="16">
        <v>1</v>
      </c>
      <c r="AY265" s="17">
        <v>0</v>
      </c>
      <c r="AZ265" s="16">
        <v>1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1</v>
      </c>
      <c r="BG265" s="16">
        <v>0</v>
      </c>
      <c r="BH265" s="16">
        <v>0</v>
      </c>
      <c r="BI265" s="16">
        <v>0</v>
      </c>
      <c r="BJ265" s="16">
        <v>0</v>
      </c>
      <c r="BK265" s="17">
        <v>0</v>
      </c>
      <c r="BL265" s="17">
        <v>0</v>
      </c>
      <c r="BM265" s="16">
        <v>0</v>
      </c>
      <c r="BN265" s="16">
        <v>0</v>
      </c>
      <c r="BO265" s="16">
        <v>1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1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1</v>
      </c>
      <c r="CL265" s="16">
        <v>0</v>
      </c>
      <c r="CM265" s="16">
        <v>0</v>
      </c>
      <c r="CN265" s="16">
        <v>0</v>
      </c>
      <c r="CO265" s="16">
        <v>0</v>
      </c>
      <c r="CP265" s="16">
        <v>1</v>
      </c>
      <c r="CQ265" s="16">
        <v>0</v>
      </c>
      <c r="CR265" s="16">
        <v>0</v>
      </c>
      <c r="CS265" s="16">
        <v>0</v>
      </c>
      <c r="CT265" s="16">
        <v>0</v>
      </c>
      <c r="CU265" s="16">
        <v>0</v>
      </c>
      <c r="CV265" s="16">
        <v>0</v>
      </c>
      <c r="CW265" s="16">
        <v>0</v>
      </c>
      <c r="CX265" s="16">
        <v>0</v>
      </c>
      <c r="CY265" s="16">
        <v>0</v>
      </c>
      <c r="CZ265" s="17">
        <v>0</v>
      </c>
      <c r="DA265" s="17">
        <v>0</v>
      </c>
      <c r="DB265" s="16">
        <v>0</v>
      </c>
      <c r="DC265" s="16">
        <v>0</v>
      </c>
    </row>
    <row r="266" spans="1:107" x14ac:dyDescent="0.25">
      <c r="A266" s="6" t="s">
        <v>363</v>
      </c>
      <c r="B266" s="1" t="s">
        <v>99</v>
      </c>
      <c r="C266" s="26">
        <v>1000</v>
      </c>
      <c r="D266" s="2">
        <v>1047</v>
      </c>
      <c r="E266" s="6" t="s">
        <v>319</v>
      </c>
      <c r="F266" s="6">
        <v>2020</v>
      </c>
      <c r="G266" s="6" t="s">
        <v>320</v>
      </c>
      <c r="H266" s="2">
        <v>2</v>
      </c>
      <c r="I266" s="2">
        <v>190</v>
      </c>
      <c r="J266" s="33">
        <v>36953</v>
      </c>
      <c r="K266" s="27">
        <v>3</v>
      </c>
      <c r="L266">
        <v>14</v>
      </c>
      <c r="M266" s="2">
        <v>1</v>
      </c>
      <c r="N266" s="27">
        <v>0</v>
      </c>
      <c r="O266" s="27">
        <v>0</v>
      </c>
      <c r="P266">
        <v>1</v>
      </c>
      <c r="Q266" s="27">
        <v>1990</v>
      </c>
      <c r="R266" s="28">
        <v>581</v>
      </c>
      <c r="S266" s="26">
        <v>4</v>
      </c>
      <c r="T266">
        <v>3</v>
      </c>
      <c r="U266">
        <v>1</v>
      </c>
      <c r="V266">
        <v>0</v>
      </c>
      <c r="W266">
        <v>0</v>
      </c>
      <c r="X266" s="9">
        <v>1</v>
      </c>
      <c r="Y266" s="9">
        <v>2</v>
      </c>
      <c r="Z266" s="9">
        <v>1</v>
      </c>
      <c r="AA266" s="9">
        <v>0</v>
      </c>
      <c r="AB266" s="9">
        <v>0</v>
      </c>
      <c r="AC266">
        <v>2</v>
      </c>
      <c r="AD266">
        <v>0</v>
      </c>
      <c r="AE266">
        <v>1</v>
      </c>
      <c r="AF266">
        <v>1</v>
      </c>
      <c r="AG26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7">
        <v>0</v>
      </c>
      <c r="AU266" s="16">
        <v>0</v>
      </c>
      <c r="AV266" s="17">
        <v>0</v>
      </c>
      <c r="AW266" s="17">
        <v>0</v>
      </c>
      <c r="AX266" s="16">
        <v>0</v>
      </c>
      <c r="AY266" s="17">
        <v>0</v>
      </c>
      <c r="AZ266" s="16">
        <v>0</v>
      </c>
      <c r="BA266" s="16">
        <v>1</v>
      </c>
      <c r="BB266" s="16">
        <v>0</v>
      </c>
      <c r="BC266" s="16">
        <v>0</v>
      </c>
      <c r="BD266" s="16">
        <v>0</v>
      </c>
      <c r="BE266" s="16">
        <v>0</v>
      </c>
      <c r="BF266" s="16">
        <v>1</v>
      </c>
      <c r="BG266" s="16">
        <v>0</v>
      </c>
      <c r="BH266" s="16">
        <v>0</v>
      </c>
      <c r="BI266" s="16">
        <v>0</v>
      </c>
      <c r="BJ266" s="16">
        <v>0</v>
      </c>
      <c r="BK266" s="17">
        <v>0</v>
      </c>
      <c r="BL266" s="17">
        <v>0</v>
      </c>
      <c r="BM266" s="16">
        <v>0</v>
      </c>
      <c r="BN266" s="16">
        <v>0</v>
      </c>
      <c r="BO266" s="16">
        <v>0</v>
      </c>
      <c r="BP266" s="16">
        <v>1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1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>
        <v>0</v>
      </c>
      <c r="CM266" s="16">
        <v>0</v>
      </c>
      <c r="CN266" s="16">
        <v>0</v>
      </c>
      <c r="CO266" s="16">
        <v>0</v>
      </c>
      <c r="CP266" s="16">
        <v>0</v>
      </c>
      <c r="CQ266" s="16">
        <v>0</v>
      </c>
      <c r="CR266" s="16">
        <v>0</v>
      </c>
      <c r="CS266" s="16">
        <v>0</v>
      </c>
      <c r="CT266" s="16">
        <v>0</v>
      </c>
      <c r="CU266" s="16">
        <v>0</v>
      </c>
      <c r="CV266" s="16">
        <v>0</v>
      </c>
      <c r="CW266" s="16">
        <v>0</v>
      </c>
      <c r="CX266" s="16">
        <v>0</v>
      </c>
      <c r="CY266" s="16">
        <v>0</v>
      </c>
      <c r="CZ266" s="17">
        <v>0</v>
      </c>
      <c r="DA266" s="17">
        <v>0</v>
      </c>
      <c r="DB266" s="16">
        <v>0</v>
      </c>
      <c r="DC266" s="16">
        <v>0</v>
      </c>
    </row>
    <row r="267" spans="1:107" x14ac:dyDescent="0.25">
      <c r="A267" s="6" t="s">
        <v>364</v>
      </c>
      <c r="B267" s="1" t="s">
        <v>91</v>
      </c>
      <c r="C267" s="26">
        <v>25</v>
      </c>
      <c r="D267" s="2">
        <v>47</v>
      </c>
      <c r="E267" s="6" t="s">
        <v>319</v>
      </c>
      <c r="F267" s="6">
        <v>2020</v>
      </c>
      <c r="G267" s="6" t="s">
        <v>320</v>
      </c>
      <c r="H267" s="2">
        <v>4</v>
      </c>
      <c r="I267" s="2">
        <v>189</v>
      </c>
      <c r="J267" s="33">
        <v>36953</v>
      </c>
      <c r="K267" s="27">
        <v>38</v>
      </c>
      <c r="L267">
        <v>7</v>
      </c>
      <c r="M267" s="2">
        <v>1</v>
      </c>
      <c r="N267" s="27">
        <v>0</v>
      </c>
      <c r="O267" s="27">
        <v>1</v>
      </c>
      <c r="P267">
        <v>0</v>
      </c>
      <c r="Q267" s="27">
        <v>2089</v>
      </c>
      <c r="R267" s="28">
        <v>775</v>
      </c>
      <c r="S267" s="26">
        <v>5</v>
      </c>
      <c r="T267">
        <v>0</v>
      </c>
      <c r="U267">
        <v>5</v>
      </c>
      <c r="V267">
        <v>0</v>
      </c>
      <c r="W267">
        <v>0</v>
      </c>
      <c r="X267" s="9">
        <v>1</v>
      </c>
      <c r="Y267" s="9">
        <v>1</v>
      </c>
      <c r="Z267" s="9">
        <v>2</v>
      </c>
      <c r="AA267" s="9">
        <v>1</v>
      </c>
      <c r="AB267" s="9">
        <v>0</v>
      </c>
      <c r="AC267">
        <v>3</v>
      </c>
      <c r="AD267">
        <v>1</v>
      </c>
      <c r="AE267">
        <v>1</v>
      </c>
      <c r="AF267">
        <v>0</v>
      </c>
      <c r="AG267">
        <v>0</v>
      </c>
      <c r="AH267" s="16">
        <v>0</v>
      </c>
      <c r="AI267" s="16">
        <v>0</v>
      </c>
      <c r="AJ267" s="16">
        <v>0</v>
      </c>
      <c r="AK267" s="16">
        <v>1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1</v>
      </c>
      <c r="AR267" s="16">
        <v>0</v>
      </c>
      <c r="AS267" s="16">
        <v>0</v>
      </c>
      <c r="AT267" s="17">
        <v>0</v>
      </c>
      <c r="AU267" s="16">
        <v>0</v>
      </c>
      <c r="AV267" s="17">
        <v>0</v>
      </c>
      <c r="AW267" s="17">
        <v>0</v>
      </c>
      <c r="AX267" s="16">
        <v>0</v>
      </c>
      <c r="AY267" s="17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7">
        <v>0</v>
      </c>
      <c r="BL267" s="17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1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1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16">
        <v>0</v>
      </c>
      <c r="CM267" s="16">
        <v>0</v>
      </c>
      <c r="CN267" s="16">
        <v>0</v>
      </c>
      <c r="CO267" s="16">
        <v>0</v>
      </c>
      <c r="CP267" s="16">
        <v>1</v>
      </c>
      <c r="CQ267" s="16">
        <v>0</v>
      </c>
      <c r="CR267" s="16">
        <v>0</v>
      </c>
      <c r="CS267" s="16">
        <v>0</v>
      </c>
      <c r="CT267" s="16">
        <v>0</v>
      </c>
      <c r="CU267" s="16">
        <v>0</v>
      </c>
      <c r="CV267" s="16">
        <v>0</v>
      </c>
      <c r="CW267" s="16">
        <v>0</v>
      </c>
      <c r="CX267" s="16">
        <v>0</v>
      </c>
      <c r="CY267" s="16">
        <v>0</v>
      </c>
      <c r="CZ267" s="17">
        <v>0</v>
      </c>
      <c r="DA267" s="17">
        <v>0</v>
      </c>
      <c r="DB267" s="16">
        <v>0</v>
      </c>
      <c r="DC267" s="16">
        <v>0</v>
      </c>
    </row>
    <row r="268" spans="1:107" x14ac:dyDescent="0.25">
      <c r="A268" s="6" t="s">
        <v>365</v>
      </c>
      <c r="B268" s="1" t="s">
        <v>96</v>
      </c>
      <c r="C268" s="26">
        <v>125</v>
      </c>
      <c r="D268" s="2">
        <v>130</v>
      </c>
      <c r="E268" s="6" t="s">
        <v>319</v>
      </c>
      <c r="F268" s="6">
        <v>2020</v>
      </c>
      <c r="G268" s="6" t="s">
        <v>320</v>
      </c>
      <c r="H268" s="2">
        <v>3</v>
      </c>
      <c r="I268" s="2">
        <v>189</v>
      </c>
      <c r="J268" s="33">
        <v>36953</v>
      </c>
      <c r="K268" s="27">
        <v>37</v>
      </c>
      <c r="L268">
        <v>12</v>
      </c>
      <c r="M268" s="2">
        <v>1</v>
      </c>
      <c r="N268" s="27">
        <v>0</v>
      </c>
      <c r="O268" s="27">
        <v>1</v>
      </c>
      <c r="P268">
        <v>0</v>
      </c>
      <c r="Q268" s="27">
        <v>2188</v>
      </c>
      <c r="R268" s="28">
        <v>860</v>
      </c>
      <c r="S268" s="26">
        <v>8</v>
      </c>
      <c r="T268">
        <v>2</v>
      </c>
      <c r="U268">
        <v>5</v>
      </c>
      <c r="V268">
        <v>1</v>
      </c>
      <c r="W268">
        <v>0</v>
      </c>
      <c r="X268" s="9">
        <v>3</v>
      </c>
      <c r="Y268" s="9">
        <v>4</v>
      </c>
      <c r="Z268" s="9">
        <v>0</v>
      </c>
      <c r="AA268" s="9">
        <v>1</v>
      </c>
      <c r="AB268" s="9">
        <v>0</v>
      </c>
      <c r="AC268">
        <v>6</v>
      </c>
      <c r="AD268">
        <v>1</v>
      </c>
      <c r="AE268">
        <v>1</v>
      </c>
      <c r="AF268">
        <v>0</v>
      </c>
      <c r="AG268">
        <v>0</v>
      </c>
      <c r="AH268" s="16">
        <v>0</v>
      </c>
      <c r="AI268" s="16">
        <v>0</v>
      </c>
      <c r="AJ268" s="16">
        <v>0</v>
      </c>
      <c r="AK268" s="16">
        <v>1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1</v>
      </c>
      <c r="AR268" s="16">
        <v>0</v>
      </c>
      <c r="AS268" s="16">
        <v>0</v>
      </c>
      <c r="AT268" s="17">
        <v>0</v>
      </c>
      <c r="AU268" s="16">
        <v>0</v>
      </c>
      <c r="AV268" s="17">
        <v>0</v>
      </c>
      <c r="AW268" s="17">
        <v>0</v>
      </c>
      <c r="AX268" s="16">
        <v>0</v>
      </c>
      <c r="AY268" s="17">
        <v>0</v>
      </c>
      <c r="AZ268" s="16">
        <v>0</v>
      </c>
      <c r="BA268" s="16">
        <v>0</v>
      </c>
      <c r="BB268" s="16">
        <v>1</v>
      </c>
      <c r="BC268" s="16">
        <v>0</v>
      </c>
      <c r="BD268" s="16">
        <v>0</v>
      </c>
      <c r="BE268" s="16">
        <v>0</v>
      </c>
      <c r="BF268" s="16">
        <v>1</v>
      </c>
      <c r="BG268" s="16">
        <v>0</v>
      </c>
      <c r="BH268" s="16">
        <v>0</v>
      </c>
      <c r="BI268" s="16">
        <v>0</v>
      </c>
      <c r="BJ268" s="16">
        <v>0</v>
      </c>
      <c r="BK268" s="17">
        <v>0</v>
      </c>
      <c r="BL268" s="17">
        <v>0</v>
      </c>
      <c r="BM268" s="16">
        <v>0</v>
      </c>
      <c r="BN268" s="16">
        <v>0</v>
      </c>
      <c r="BO268" s="16">
        <v>1</v>
      </c>
      <c r="BP268" s="16">
        <v>0</v>
      </c>
      <c r="BQ268" s="16">
        <v>1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1</v>
      </c>
      <c r="CL268" s="16">
        <v>0</v>
      </c>
      <c r="CM268" s="16">
        <v>0</v>
      </c>
      <c r="CN268" s="16">
        <v>0</v>
      </c>
      <c r="CO268" s="16">
        <v>0</v>
      </c>
      <c r="CP268" s="16">
        <v>1</v>
      </c>
      <c r="CQ268" s="16">
        <v>0</v>
      </c>
      <c r="CR268" s="16">
        <v>0</v>
      </c>
      <c r="CS268" s="16">
        <v>0</v>
      </c>
      <c r="CT268" s="16">
        <v>0</v>
      </c>
      <c r="CU268" s="16">
        <v>0</v>
      </c>
      <c r="CV268" s="16">
        <v>0</v>
      </c>
      <c r="CW268" s="16">
        <v>0</v>
      </c>
      <c r="CX268" s="16">
        <v>0</v>
      </c>
      <c r="CY268" s="16">
        <v>0</v>
      </c>
      <c r="CZ268" s="17">
        <v>0</v>
      </c>
      <c r="DA268" s="17">
        <v>0</v>
      </c>
      <c r="DB268" s="16">
        <v>0</v>
      </c>
      <c r="DC268" s="16">
        <v>0</v>
      </c>
    </row>
    <row r="269" spans="1:107" x14ac:dyDescent="0.25">
      <c r="A269" s="6" t="s">
        <v>366</v>
      </c>
      <c r="B269" s="1" t="s">
        <v>94</v>
      </c>
      <c r="C269" s="26">
        <v>500</v>
      </c>
      <c r="D269" s="2">
        <v>496</v>
      </c>
      <c r="E269" s="6" t="s">
        <v>319</v>
      </c>
      <c r="F269" s="6">
        <v>2020</v>
      </c>
      <c r="G269" s="6" t="s">
        <v>320</v>
      </c>
      <c r="H269" s="2">
        <v>3</v>
      </c>
      <c r="I269" s="2">
        <v>189</v>
      </c>
      <c r="J269" s="33">
        <v>36953</v>
      </c>
      <c r="K269" s="27">
        <v>22</v>
      </c>
      <c r="L269">
        <v>8</v>
      </c>
      <c r="M269" s="2">
        <v>1</v>
      </c>
      <c r="N269" s="27">
        <v>0</v>
      </c>
      <c r="O269" s="27">
        <v>0</v>
      </c>
      <c r="P269">
        <v>0</v>
      </c>
      <c r="Q269" s="27">
        <v>1318</v>
      </c>
      <c r="R269" s="28">
        <v>634</v>
      </c>
      <c r="S269" s="26">
        <v>6</v>
      </c>
      <c r="T269">
        <v>4</v>
      </c>
      <c r="U269">
        <v>2</v>
      </c>
      <c r="V269">
        <v>0</v>
      </c>
      <c r="W269">
        <v>0</v>
      </c>
      <c r="X269" s="9">
        <v>1</v>
      </c>
      <c r="Y269" s="9">
        <v>1</v>
      </c>
      <c r="Z269" s="9">
        <v>2</v>
      </c>
      <c r="AA269" s="9">
        <v>2</v>
      </c>
      <c r="AB269" s="9">
        <v>0</v>
      </c>
      <c r="AC269">
        <v>2</v>
      </c>
      <c r="AD269">
        <v>3</v>
      </c>
      <c r="AE269">
        <v>0</v>
      </c>
      <c r="AF269">
        <v>1</v>
      </c>
      <c r="AG269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7">
        <v>0</v>
      </c>
      <c r="AU269" s="16">
        <v>0</v>
      </c>
      <c r="AV269" s="17">
        <v>0</v>
      </c>
      <c r="AW269" s="17">
        <v>0</v>
      </c>
      <c r="AX269" s="16">
        <v>1</v>
      </c>
      <c r="AY269" s="17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7">
        <v>0</v>
      </c>
      <c r="BL269" s="17">
        <v>0</v>
      </c>
      <c r="BM269" s="16">
        <v>0</v>
      </c>
      <c r="BN269" s="16">
        <v>0</v>
      </c>
      <c r="BO269" s="16">
        <v>0</v>
      </c>
      <c r="BP269" s="16">
        <v>1</v>
      </c>
      <c r="BQ269" s="16">
        <v>0</v>
      </c>
      <c r="BR269" s="16">
        <v>0</v>
      </c>
      <c r="BS269" s="16">
        <v>0</v>
      </c>
      <c r="BT269" s="16">
        <v>0</v>
      </c>
      <c r="BU269" s="16">
        <v>1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1</v>
      </c>
      <c r="CL269" s="16">
        <v>0</v>
      </c>
      <c r="CM269" s="16">
        <v>0</v>
      </c>
      <c r="CN269" s="16">
        <v>0</v>
      </c>
      <c r="CO269" s="16">
        <v>0</v>
      </c>
      <c r="CP269" s="16">
        <v>1</v>
      </c>
      <c r="CQ269" s="16">
        <v>0</v>
      </c>
      <c r="CR269" s="16">
        <v>0</v>
      </c>
      <c r="CS269" s="16">
        <v>0</v>
      </c>
      <c r="CT269" s="16">
        <v>0</v>
      </c>
      <c r="CU269" s="16">
        <v>0</v>
      </c>
      <c r="CV269" s="16">
        <v>0</v>
      </c>
      <c r="CW269" s="16">
        <v>0</v>
      </c>
      <c r="CX269" s="16">
        <v>0</v>
      </c>
      <c r="CY269" s="16">
        <v>1</v>
      </c>
      <c r="CZ269" s="17">
        <v>0</v>
      </c>
      <c r="DA269" s="17">
        <v>0</v>
      </c>
      <c r="DB269" s="16">
        <v>0</v>
      </c>
      <c r="DC269" s="16">
        <v>0</v>
      </c>
    </row>
    <row r="270" spans="1:107" x14ac:dyDescent="0.25">
      <c r="A270" s="6" t="s">
        <v>367</v>
      </c>
      <c r="B270" s="1" t="s">
        <v>99</v>
      </c>
      <c r="C270" s="26">
        <v>1000</v>
      </c>
      <c r="D270" s="2">
        <v>925</v>
      </c>
      <c r="E270" s="6" t="s">
        <v>319</v>
      </c>
      <c r="F270" s="6">
        <v>2020</v>
      </c>
      <c r="G270" s="6" t="s">
        <v>320</v>
      </c>
      <c r="H270" s="2">
        <v>2</v>
      </c>
      <c r="I270" s="2">
        <v>188</v>
      </c>
      <c r="J270" s="33">
        <v>36953</v>
      </c>
      <c r="K270" s="27">
        <v>3</v>
      </c>
      <c r="L270">
        <v>9</v>
      </c>
      <c r="M270" s="2">
        <v>1</v>
      </c>
      <c r="N270" s="27">
        <v>0</v>
      </c>
      <c r="O270" s="27">
        <v>0</v>
      </c>
      <c r="P270">
        <v>1</v>
      </c>
      <c r="Q270" s="27">
        <v>1829</v>
      </c>
      <c r="R270" s="28">
        <v>560</v>
      </c>
      <c r="S270" s="26">
        <v>7</v>
      </c>
      <c r="T270">
        <v>2</v>
      </c>
      <c r="U270">
        <v>4</v>
      </c>
      <c r="V270">
        <v>0</v>
      </c>
      <c r="W270">
        <v>1</v>
      </c>
      <c r="X270" s="9">
        <v>1</v>
      </c>
      <c r="Y270" s="9">
        <v>2</v>
      </c>
      <c r="Z270" s="9">
        <v>2</v>
      </c>
      <c r="AA270" s="9">
        <v>2</v>
      </c>
      <c r="AB270" s="9">
        <v>0</v>
      </c>
      <c r="AC270">
        <v>3</v>
      </c>
      <c r="AD270">
        <v>2</v>
      </c>
      <c r="AE270">
        <v>2</v>
      </c>
      <c r="AF270">
        <v>0</v>
      </c>
      <c r="AG270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7">
        <v>0</v>
      </c>
      <c r="AU270" s="16">
        <v>0</v>
      </c>
      <c r="AV270" s="17">
        <v>0</v>
      </c>
      <c r="AW270" s="17">
        <v>0</v>
      </c>
      <c r="AX270" s="16">
        <v>1</v>
      </c>
      <c r="AY270" s="17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1</v>
      </c>
      <c r="BG270" s="16">
        <v>0</v>
      </c>
      <c r="BH270" s="16">
        <v>0</v>
      </c>
      <c r="BI270" s="16">
        <v>0</v>
      </c>
      <c r="BJ270" s="16">
        <v>0</v>
      </c>
      <c r="BK270" s="17">
        <v>0</v>
      </c>
      <c r="BL270" s="17">
        <v>0</v>
      </c>
      <c r="BM270" s="16">
        <v>0</v>
      </c>
      <c r="BN270" s="16">
        <v>0</v>
      </c>
      <c r="BO270" s="16">
        <v>0</v>
      </c>
      <c r="BP270" s="16">
        <v>1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1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1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6">
        <v>0</v>
      </c>
      <c r="CN270" s="16">
        <v>0</v>
      </c>
      <c r="CO270" s="16">
        <v>0</v>
      </c>
      <c r="CP270" s="16">
        <v>1</v>
      </c>
      <c r="CQ270" s="16">
        <v>0</v>
      </c>
      <c r="CR270" s="16">
        <v>0</v>
      </c>
      <c r="CS270" s="16">
        <v>0</v>
      </c>
      <c r="CT270" s="16">
        <v>0</v>
      </c>
      <c r="CU270" s="16">
        <v>0</v>
      </c>
      <c r="CV270" s="16">
        <v>0</v>
      </c>
      <c r="CW270" s="16">
        <v>0</v>
      </c>
      <c r="CX270" s="16">
        <v>0</v>
      </c>
      <c r="CY270" s="16">
        <v>1</v>
      </c>
      <c r="CZ270" s="17">
        <v>0</v>
      </c>
      <c r="DA270" s="17">
        <v>0</v>
      </c>
      <c r="DB270" s="16">
        <v>0</v>
      </c>
      <c r="DC270" s="16">
        <v>0</v>
      </c>
    </row>
    <row r="271" spans="1:107" x14ac:dyDescent="0.25">
      <c r="A271" s="6" t="s">
        <v>368</v>
      </c>
      <c r="B271" s="1" t="s">
        <v>91</v>
      </c>
      <c r="C271" s="26">
        <v>25</v>
      </c>
      <c r="D271" s="2">
        <v>34</v>
      </c>
      <c r="E271" s="6" t="s">
        <v>319</v>
      </c>
      <c r="F271" s="6">
        <v>2020</v>
      </c>
      <c r="G271" s="6" t="s">
        <v>320</v>
      </c>
      <c r="H271" s="2">
        <v>4</v>
      </c>
      <c r="I271" s="2">
        <v>186</v>
      </c>
      <c r="J271" s="33">
        <v>36953</v>
      </c>
      <c r="K271" s="27">
        <v>24</v>
      </c>
      <c r="L271">
        <v>14</v>
      </c>
      <c r="M271" s="2">
        <v>1</v>
      </c>
      <c r="N271" s="27">
        <v>0</v>
      </c>
      <c r="O271" s="27">
        <v>1</v>
      </c>
      <c r="P271">
        <v>0</v>
      </c>
      <c r="Q271" s="27">
        <v>184</v>
      </c>
      <c r="R271" s="28">
        <v>300</v>
      </c>
      <c r="S271" s="26">
        <v>7</v>
      </c>
      <c r="T271">
        <v>2</v>
      </c>
      <c r="U271">
        <v>5</v>
      </c>
      <c r="V271">
        <v>0</v>
      </c>
      <c r="W271">
        <v>0</v>
      </c>
      <c r="X271" s="9">
        <v>2</v>
      </c>
      <c r="Y271" s="9">
        <v>3</v>
      </c>
      <c r="Z271" s="9">
        <v>0</v>
      </c>
      <c r="AA271" s="9">
        <v>2</v>
      </c>
      <c r="AB271" s="9">
        <v>0</v>
      </c>
      <c r="AC271">
        <v>5</v>
      </c>
      <c r="AD271">
        <v>1</v>
      </c>
      <c r="AE271">
        <v>1</v>
      </c>
      <c r="AF271">
        <v>0</v>
      </c>
      <c r="AG271">
        <v>0</v>
      </c>
      <c r="AH271" s="16">
        <v>0</v>
      </c>
      <c r="AI271" s="16">
        <v>0</v>
      </c>
      <c r="AJ271" s="16">
        <v>0</v>
      </c>
      <c r="AK271" s="16">
        <v>1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7">
        <v>0</v>
      </c>
      <c r="AU271" s="16">
        <v>0</v>
      </c>
      <c r="AV271" s="17">
        <v>0</v>
      </c>
      <c r="AW271" s="17">
        <v>0</v>
      </c>
      <c r="AX271" s="16">
        <v>0</v>
      </c>
      <c r="AY271" s="17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1</v>
      </c>
      <c r="BG271" s="16">
        <v>0</v>
      </c>
      <c r="BH271" s="16">
        <v>0</v>
      </c>
      <c r="BI271" s="16">
        <v>0</v>
      </c>
      <c r="BJ271" s="16">
        <v>0</v>
      </c>
      <c r="BK271" s="17">
        <v>0</v>
      </c>
      <c r="BL271" s="17">
        <v>0</v>
      </c>
      <c r="BM271" s="16">
        <v>0</v>
      </c>
      <c r="BN271" s="16">
        <v>0</v>
      </c>
      <c r="BO271" s="16">
        <v>1</v>
      </c>
      <c r="BP271" s="16">
        <v>1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1</v>
      </c>
      <c r="CJ271" s="16">
        <v>0</v>
      </c>
      <c r="CK271" s="16">
        <v>1</v>
      </c>
      <c r="CL271" s="16">
        <v>0</v>
      </c>
      <c r="CM271" s="16">
        <v>0</v>
      </c>
      <c r="CN271" s="16">
        <v>0</v>
      </c>
      <c r="CO271" s="16">
        <v>0</v>
      </c>
      <c r="CP271" s="16">
        <v>1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7">
        <v>0</v>
      </c>
      <c r="DA271" s="17">
        <v>0</v>
      </c>
      <c r="DB271" s="16">
        <v>0</v>
      </c>
      <c r="DC271" s="16">
        <v>0</v>
      </c>
    </row>
    <row r="272" spans="1:107" x14ac:dyDescent="0.25">
      <c r="A272" s="6" t="s">
        <v>369</v>
      </c>
      <c r="B272" s="1" t="s">
        <v>96</v>
      </c>
      <c r="C272" s="26">
        <v>125</v>
      </c>
      <c r="D272" s="2">
        <v>122</v>
      </c>
      <c r="E272" s="6" t="s">
        <v>319</v>
      </c>
      <c r="F272" s="6">
        <v>2020</v>
      </c>
      <c r="G272" s="6" t="s">
        <v>320</v>
      </c>
      <c r="H272" s="2">
        <v>3</v>
      </c>
      <c r="I272" s="2">
        <v>187</v>
      </c>
      <c r="J272" s="33">
        <v>36953</v>
      </c>
      <c r="K272" s="27">
        <v>41</v>
      </c>
      <c r="L272">
        <v>11</v>
      </c>
      <c r="M272" s="2">
        <v>1</v>
      </c>
      <c r="N272" s="27">
        <v>0</v>
      </c>
      <c r="O272" s="27">
        <v>0</v>
      </c>
      <c r="P272">
        <v>0</v>
      </c>
      <c r="Q272" s="27">
        <v>269</v>
      </c>
      <c r="R272" s="28">
        <v>386</v>
      </c>
      <c r="S272" s="26">
        <v>8</v>
      </c>
      <c r="T272">
        <v>3</v>
      </c>
      <c r="U272">
        <v>5</v>
      </c>
      <c r="V272">
        <v>0</v>
      </c>
      <c r="W272">
        <v>0</v>
      </c>
      <c r="X272" s="9">
        <v>1</v>
      </c>
      <c r="Y272" s="9">
        <v>2</v>
      </c>
      <c r="Z272" s="9">
        <v>3</v>
      </c>
      <c r="AA272" s="9">
        <v>2</v>
      </c>
      <c r="AB272" s="9">
        <v>0</v>
      </c>
      <c r="AC272">
        <v>4</v>
      </c>
      <c r="AD272">
        <v>2</v>
      </c>
      <c r="AE272">
        <v>1</v>
      </c>
      <c r="AF272">
        <v>1</v>
      </c>
      <c r="AG272">
        <v>0</v>
      </c>
      <c r="AH272" s="16">
        <v>0</v>
      </c>
      <c r="AI272" s="16">
        <v>0</v>
      </c>
      <c r="AJ272" s="16">
        <v>0</v>
      </c>
      <c r="AK272" s="16">
        <v>1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1</v>
      </c>
      <c r="AR272" s="16">
        <v>0</v>
      </c>
      <c r="AS272" s="16">
        <v>0</v>
      </c>
      <c r="AT272" s="17">
        <v>0</v>
      </c>
      <c r="AU272" s="16">
        <v>1</v>
      </c>
      <c r="AV272" s="17">
        <v>0</v>
      </c>
      <c r="AW272" s="17">
        <v>0</v>
      </c>
      <c r="AX272" s="16">
        <v>0</v>
      </c>
      <c r="AY272" s="17">
        <v>0</v>
      </c>
      <c r="AZ272" s="16">
        <v>0</v>
      </c>
      <c r="BA272" s="16">
        <v>1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7">
        <v>0</v>
      </c>
      <c r="BL272" s="17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1</v>
      </c>
      <c r="BR272" s="16">
        <v>0</v>
      </c>
      <c r="BS272" s="16">
        <v>1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6">
        <v>0</v>
      </c>
      <c r="CP272" s="16">
        <v>1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1</v>
      </c>
      <c r="CZ272" s="17">
        <v>0</v>
      </c>
      <c r="DA272" s="17">
        <v>0</v>
      </c>
      <c r="DB272" s="16">
        <v>0</v>
      </c>
      <c r="DC272" s="16">
        <v>0</v>
      </c>
    </row>
    <row r="273" spans="1:107" x14ac:dyDescent="0.25">
      <c r="A273" s="6" t="s">
        <v>370</v>
      </c>
      <c r="B273" s="1" t="s">
        <v>94</v>
      </c>
      <c r="C273" s="26">
        <v>500</v>
      </c>
      <c r="D273" s="2">
        <v>497</v>
      </c>
      <c r="E273" s="6" t="s">
        <v>319</v>
      </c>
      <c r="F273" s="6">
        <v>2020</v>
      </c>
      <c r="G273" s="6" t="s">
        <v>320</v>
      </c>
      <c r="H273" s="2">
        <v>2</v>
      </c>
      <c r="I273" s="2">
        <v>188</v>
      </c>
      <c r="J273" s="33">
        <v>36953</v>
      </c>
      <c r="K273" s="27">
        <v>10</v>
      </c>
      <c r="L273">
        <v>18</v>
      </c>
      <c r="M273" s="2">
        <v>1</v>
      </c>
      <c r="N273" s="27">
        <v>0</v>
      </c>
      <c r="O273" s="27">
        <v>0</v>
      </c>
      <c r="P273">
        <v>0</v>
      </c>
      <c r="Q273" s="27">
        <v>587</v>
      </c>
      <c r="R273" s="28">
        <v>790</v>
      </c>
      <c r="S273" s="26">
        <v>8</v>
      </c>
      <c r="T273">
        <v>1</v>
      </c>
      <c r="U273">
        <v>7</v>
      </c>
      <c r="V273">
        <v>0</v>
      </c>
      <c r="W273">
        <v>0</v>
      </c>
      <c r="X273" s="9">
        <v>1</v>
      </c>
      <c r="Y273" s="9">
        <v>3</v>
      </c>
      <c r="Z273" s="9">
        <v>0</v>
      </c>
      <c r="AA273" s="9">
        <v>4</v>
      </c>
      <c r="AB273" s="9">
        <v>0</v>
      </c>
      <c r="AC273">
        <v>6</v>
      </c>
      <c r="AD273">
        <v>1</v>
      </c>
      <c r="AE273">
        <v>1</v>
      </c>
      <c r="AF273">
        <v>0</v>
      </c>
      <c r="AG273">
        <v>1</v>
      </c>
      <c r="AH273" s="16">
        <v>0</v>
      </c>
      <c r="AI273" s="16">
        <v>0</v>
      </c>
      <c r="AJ273" s="16">
        <v>0</v>
      </c>
      <c r="AK273" s="16">
        <v>1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1</v>
      </c>
      <c r="AR273" s="16">
        <v>0</v>
      </c>
      <c r="AS273" s="16">
        <v>0</v>
      </c>
      <c r="AT273" s="17">
        <v>0</v>
      </c>
      <c r="AU273" s="16">
        <v>0</v>
      </c>
      <c r="AV273" s="17">
        <v>0</v>
      </c>
      <c r="AW273" s="17">
        <v>0</v>
      </c>
      <c r="AX273" s="16">
        <v>0</v>
      </c>
      <c r="AY273" s="17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1</v>
      </c>
      <c r="BG273" s="16">
        <v>0</v>
      </c>
      <c r="BH273" s="16">
        <v>0</v>
      </c>
      <c r="BI273" s="16">
        <v>0</v>
      </c>
      <c r="BJ273" s="16">
        <v>0</v>
      </c>
      <c r="BK273" s="17">
        <v>0</v>
      </c>
      <c r="BL273" s="17">
        <v>0</v>
      </c>
      <c r="BM273" s="16">
        <v>0</v>
      </c>
      <c r="BN273" s="16">
        <v>0</v>
      </c>
      <c r="BO273" s="16">
        <v>1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1</v>
      </c>
      <c r="CI273" s="16">
        <v>1</v>
      </c>
      <c r="CJ273" s="16">
        <v>0</v>
      </c>
      <c r="CK273" s="16">
        <v>0</v>
      </c>
      <c r="CL273" s="16">
        <v>0</v>
      </c>
      <c r="CM273" s="16">
        <v>0</v>
      </c>
      <c r="CN273" s="16">
        <v>0</v>
      </c>
      <c r="CO273" s="16">
        <v>0</v>
      </c>
      <c r="CP273" s="16">
        <v>1</v>
      </c>
      <c r="CQ273" s="16">
        <v>0</v>
      </c>
      <c r="CR273" s="16">
        <v>0</v>
      </c>
      <c r="CS273" s="16">
        <v>0</v>
      </c>
      <c r="CT273" s="16">
        <v>0</v>
      </c>
      <c r="CU273" s="16">
        <v>0</v>
      </c>
      <c r="CV273" s="16">
        <v>0</v>
      </c>
      <c r="CW273" s="16">
        <v>0</v>
      </c>
      <c r="CX273" s="16">
        <v>0</v>
      </c>
      <c r="CY273" s="16">
        <v>1</v>
      </c>
      <c r="CZ273" s="17">
        <v>0</v>
      </c>
      <c r="DA273" s="17">
        <v>0</v>
      </c>
      <c r="DB273" s="16">
        <v>0</v>
      </c>
      <c r="DC273" s="16">
        <v>0</v>
      </c>
    </row>
    <row r="274" spans="1:107" x14ac:dyDescent="0.25">
      <c r="A274" s="6" t="s">
        <v>371</v>
      </c>
      <c r="B274" s="1" t="s">
        <v>99</v>
      </c>
      <c r="C274" s="26">
        <v>1000</v>
      </c>
      <c r="D274" s="2">
        <v>1038</v>
      </c>
      <c r="E274" s="6" t="s">
        <v>319</v>
      </c>
      <c r="F274" s="6">
        <v>2020</v>
      </c>
      <c r="G274" s="6" t="s">
        <v>320</v>
      </c>
      <c r="H274" s="2">
        <v>2</v>
      </c>
      <c r="I274" s="2">
        <v>188</v>
      </c>
      <c r="J274" s="33">
        <v>36953</v>
      </c>
      <c r="K274" s="27">
        <v>11</v>
      </c>
      <c r="L274">
        <v>35</v>
      </c>
      <c r="M274" s="2">
        <v>1</v>
      </c>
      <c r="N274" s="27">
        <v>0</v>
      </c>
      <c r="O274" s="27">
        <v>0</v>
      </c>
      <c r="P274">
        <v>0</v>
      </c>
      <c r="Q274" s="27">
        <v>1146</v>
      </c>
      <c r="R274" s="28">
        <v>1319</v>
      </c>
      <c r="S274" s="26">
        <v>10</v>
      </c>
      <c r="T274">
        <v>6</v>
      </c>
      <c r="U274">
        <v>4</v>
      </c>
      <c r="V274">
        <v>0</v>
      </c>
      <c r="W274">
        <v>0</v>
      </c>
      <c r="X274" s="9">
        <v>2</v>
      </c>
      <c r="Y274" s="9">
        <v>5</v>
      </c>
      <c r="Z274" s="9">
        <v>2</v>
      </c>
      <c r="AA274" s="9">
        <v>1</v>
      </c>
      <c r="AB274" s="9">
        <v>0</v>
      </c>
      <c r="AC274">
        <v>5</v>
      </c>
      <c r="AD274">
        <v>3</v>
      </c>
      <c r="AE274">
        <v>1</v>
      </c>
      <c r="AF274">
        <v>1</v>
      </c>
      <c r="AG274">
        <v>1</v>
      </c>
      <c r="AH274" s="16">
        <v>0</v>
      </c>
      <c r="AI274" s="16">
        <v>0</v>
      </c>
      <c r="AJ274" s="16">
        <v>0</v>
      </c>
      <c r="AK274" s="16">
        <v>1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1</v>
      </c>
      <c r="AR274" s="16">
        <v>0</v>
      </c>
      <c r="AS274" s="16">
        <v>0</v>
      </c>
      <c r="AT274" s="17">
        <v>0</v>
      </c>
      <c r="AU274" s="16">
        <v>0</v>
      </c>
      <c r="AV274" s="17">
        <v>0</v>
      </c>
      <c r="AW274" s="17">
        <v>0</v>
      </c>
      <c r="AX274" s="16">
        <v>1</v>
      </c>
      <c r="AY274" s="17">
        <v>0</v>
      </c>
      <c r="AZ274" s="16">
        <v>0</v>
      </c>
      <c r="BA274" s="16">
        <v>1</v>
      </c>
      <c r="BB274" s="16">
        <v>0</v>
      </c>
      <c r="BC274" s="16">
        <v>0</v>
      </c>
      <c r="BD274" s="16">
        <v>0</v>
      </c>
      <c r="BE274" s="16">
        <v>0</v>
      </c>
      <c r="BF274" s="16">
        <v>1</v>
      </c>
      <c r="BG274" s="16">
        <v>0</v>
      </c>
      <c r="BH274" s="16">
        <v>0</v>
      </c>
      <c r="BI274" s="16">
        <v>0</v>
      </c>
      <c r="BJ274" s="16">
        <v>0</v>
      </c>
      <c r="BK274" s="17">
        <v>0</v>
      </c>
      <c r="BL274" s="17">
        <v>0</v>
      </c>
      <c r="BM274" s="16">
        <v>0</v>
      </c>
      <c r="BN274" s="16">
        <v>0</v>
      </c>
      <c r="BO274" s="16">
        <v>0</v>
      </c>
      <c r="BP274" s="16">
        <v>1</v>
      </c>
      <c r="BQ274" s="16">
        <v>1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1</v>
      </c>
      <c r="CL274" s="16">
        <v>0</v>
      </c>
      <c r="CM274" s="16">
        <v>0</v>
      </c>
      <c r="CN274" s="16">
        <v>0</v>
      </c>
      <c r="CO274" s="16">
        <v>0</v>
      </c>
      <c r="CP274" s="16">
        <v>0</v>
      </c>
      <c r="CQ274" s="16">
        <v>0</v>
      </c>
      <c r="CR274" s="16">
        <v>0</v>
      </c>
      <c r="CS274" s="16">
        <v>0</v>
      </c>
      <c r="CT274" s="16">
        <v>0</v>
      </c>
      <c r="CU274" s="16">
        <v>0</v>
      </c>
      <c r="CV274" s="16">
        <v>1</v>
      </c>
      <c r="CW274" s="16">
        <v>0</v>
      </c>
      <c r="CX274" s="16">
        <v>0</v>
      </c>
      <c r="CY274" s="16">
        <v>1</v>
      </c>
      <c r="CZ274" s="17">
        <v>0</v>
      </c>
      <c r="DA274" s="17">
        <v>0</v>
      </c>
      <c r="DB274" s="16">
        <v>0</v>
      </c>
      <c r="DC274" s="16">
        <v>0</v>
      </c>
    </row>
    <row r="275" spans="1:107" x14ac:dyDescent="0.25">
      <c r="A275" s="6" t="s">
        <v>372</v>
      </c>
      <c r="B275" s="1" t="s">
        <v>91</v>
      </c>
      <c r="C275" s="26">
        <v>25</v>
      </c>
      <c r="D275" s="2">
        <v>29</v>
      </c>
      <c r="E275" s="6" t="s">
        <v>319</v>
      </c>
      <c r="F275" s="6">
        <v>2020</v>
      </c>
      <c r="G275" s="6" t="s">
        <v>320</v>
      </c>
      <c r="H275" s="2">
        <v>4</v>
      </c>
      <c r="I275" s="2">
        <v>188</v>
      </c>
      <c r="J275" s="33">
        <v>32842</v>
      </c>
      <c r="K275" s="27">
        <v>12</v>
      </c>
      <c r="L275">
        <v>7</v>
      </c>
      <c r="M275" s="2">
        <v>0</v>
      </c>
      <c r="N275" s="27">
        <v>1</v>
      </c>
      <c r="O275" s="27">
        <v>0</v>
      </c>
      <c r="P275">
        <v>0</v>
      </c>
      <c r="Q275" s="27">
        <v>299</v>
      </c>
      <c r="R275" s="28">
        <v>1516</v>
      </c>
      <c r="S275" s="26">
        <v>2</v>
      </c>
      <c r="T275">
        <v>0</v>
      </c>
      <c r="U275">
        <v>2</v>
      </c>
      <c r="V275">
        <v>0</v>
      </c>
      <c r="W275">
        <v>0</v>
      </c>
      <c r="X275" s="9">
        <v>0</v>
      </c>
      <c r="Y275" s="9">
        <v>1</v>
      </c>
      <c r="Z275" s="9">
        <v>0</v>
      </c>
      <c r="AA275" s="9">
        <v>1</v>
      </c>
      <c r="AB275" s="9">
        <v>0</v>
      </c>
      <c r="AC275">
        <v>2</v>
      </c>
      <c r="AD275">
        <v>0</v>
      </c>
      <c r="AE275">
        <v>0</v>
      </c>
      <c r="AF275">
        <v>0</v>
      </c>
      <c r="AG275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7">
        <v>0</v>
      </c>
      <c r="AU275" s="16">
        <v>0</v>
      </c>
      <c r="AV275" s="17">
        <v>0</v>
      </c>
      <c r="AW275" s="17">
        <v>0</v>
      </c>
      <c r="AX275" s="16">
        <v>0</v>
      </c>
      <c r="AY275" s="17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7">
        <v>0</v>
      </c>
      <c r="BL275" s="17">
        <v>0</v>
      </c>
      <c r="BM275" s="16">
        <v>0</v>
      </c>
      <c r="BN275" s="16">
        <v>0</v>
      </c>
      <c r="BO275" s="16">
        <v>1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>
        <v>0</v>
      </c>
      <c r="CM275" s="16">
        <v>0</v>
      </c>
      <c r="CN275" s="16">
        <v>0</v>
      </c>
      <c r="CO275" s="16">
        <v>0</v>
      </c>
      <c r="CP275" s="16">
        <v>1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7">
        <v>0</v>
      </c>
      <c r="DA275" s="17">
        <v>0</v>
      </c>
      <c r="DB275" s="16">
        <v>0</v>
      </c>
      <c r="DC275" s="16">
        <v>0</v>
      </c>
    </row>
    <row r="276" spans="1:107" x14ac:dyDescent="0.25">
      <c r="A276" s="6" t="s">
        <v>373</v>
      </c>
      <c r="B276" s="1" t="s">
        <v>96</v>
      </c>
      <c r="C276" s="26">
        <v>125</v>
      </c>
      <c r="D276" s="2">
        <v>131</v>
      </c>
      <c r="E276" s="6" t="s">
        <v>319</v>
      </c>
      <c r="F276" s="6">
        <v>2020</v>
      </c>
      <c r="G276" s="6" t="s">
        <v>320</v>
      </c>
      <c r="H276" s="2">
        <v>3</v>
      </c>
      <c r="I276" s="2">
        <v>189</v>
      </c>
      <c r="J276" s="33">
        <v>32842</v>
      </c>
      <c r="K276" s="27">
        <v>53</v>
      </c>
      <c r="L276">
        <v>9</v>
      </c>
      <c r="M276" s="2">
        <v>0</v>
      </c>
      <c r="N276" s="27">
        <v>1</v>
      </c>
      <c r="O276" s="27">
        <v>0</v>
      </c>
      <c r="P276">
        <v>0</v>
      </c>
      <c r="Q276" s="27">
        <v>227</v>
      </c>
      <c r="R276" s="28">
        <v>1424</v>
      </c>
      <c r="S276" s="26">
        <v>2</v>
      </c>
      <c r="T276">
        <v>0</v>
      </c>
      <c r="U276">
        <v>2</v>
      </c>
      <c r="V276">
        <v>0</v>
      </c>
      <c r="W276">
        <v>0</v>
      </c>
      <c r="X276" s="9">
        <v>1</v>
      </c>
      <c r="Y276" s="9">
        <v>0</v>
      </c>
      <c r="Z276" s="9">
        <v>0</v>
      </c>
      <c r="AA276" s="9">
        <v>1</v>
      </c>
      <c r="AB276" s="9">
        <v>0</v>
      </c>
      <c r="AC276">
        <v>2</v>
      </c>
      <c r="AD276">
        <v>0</v>
      </c>
      <c r="AE276">
        <v>0</v>
      </c>
      <c r="AF276">
        <v>0</v>
      </c>
      <c r="AG276">
        <v>0</v>
      </c>
      <c r="AH276" s="16">
        <v>0</v>
      </c>
      <c r="AI276" s="16">
        <v>0</v>
      </c>
      <c r="AJ276" s="16">
        <v>0</v>
      </c>
      <c r="AK276" s="16">
        <v>1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7">
        <v>0</v>
      </c>
      <c r="AU276" s="16">
        <v>0</v>
      </c>
      <c r="AV276" s="17">
        <v>0</v>
      </c>
      <c r="AW276" s="17">
        <v>0</v>
      </c>
      <c r="AX276" s="16">
        <v>0</v>
      </c>
      <c r="AY276" s="17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7">
        <v>0</v>
      </c>
      <c r="BL276" s="17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1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6">
        <v>0</v>
      </c>
      <c r="CP276" s="16">
        <v>0</v>
      </c>
      <c r="CQ276" s="16">
        <v>0</v>
      </c>
      <c r="CR276" s="16">
        <v>0</v>
      </c>
      <c r="CS276" s="16">
        <v>0</v>
      </c>
      <c r="CT276" s="16">
        <v>0</v>
      </c>
      <c r="CU276" s="16">
        <v>0</v>
      </c>
      <c r="CV276" s="16">
        <v>0</v>
      </c>
      <c r="CW276" s="16">
        <v>0</v>
      </c>
      <c r="CX276" s="16">
        <v>0</v>
      </c>
      <c r="CY276" s="16">
        <v>0</v>
      </c>
      <c r="CZ276" s="17">
        <v>0</v>
      </c>
      <c r="DA276" s="17">
        <v>0</v>
      </c>
      <c r="DB276" s="16">
        <v>0</v>
      </c>
      <c r="DC276" s="16">
        <v>0</v>
      </c>
    </row>
    <row r="277" spans="1:107" x14ac:dyDescent="0.25">
      <c r="A277" s="6" t="s">
        <v>374</v>
      </c>
      <c r="B277" s="1" t="s">
        <v>94</v>
      </c>
      <c r="C277" s="26">
        <v>500</v>
      </c>
      <c r="D277" s="2">
        <v>517</v>
      </c>
      <c r="E277" s="6" t="s">
        <v>319</v>
      </c>
      <c r="F277" s="6">
        <v>2020</v>
      </c>
      <c r="G277" s="6" t="s">
        <v>320</v>
      </c>
      <c r="H277" s="2">
        <v>2</v>
      </c>
      <c r="I277" s="2">
        <v>189</v>
      </c>
      <c r="J277" s="33">
        <v>32842</v>
      </c>
      <c r="K277" s="27">
        <v>51</v>
      </c>
      <c r="L277">
        <v>4</v>
      </c>
      <c r="M277" s="2">
        <v>0</v>
      </c>
      <c r="N277" s="27">
        <v>1</v>
      </c>
      <c r="O277" s="27">
        <v>0</v>
      </c>
      <c r="P277">
        <v>0</v>
      </c>
      <c r="Q277" s="27">
        <v>255</v>
      </c>
      <c r="R277" s="28">
        <v>1009</v>
      </c>
      <c r="S277" s="26">
        <v>7</v>
      </c>
      <c r="T277">
        <v>1</v>
      </c>
      <c r="U277">
        <v>6</v>
      </c>
      <c r="V277">
        <v>0</v>
      </c>
      <c r="W277">
        <v>0</v>
      </c>
      <c r="X277" s="9">
        <v>3</v>
      </c>
      <c r="Y277" s="9">
        <v>3</v>
      </c>
      <c r="Z277" s="9">
        <v>0</v>
      </c>
      <c r="AA277" s="9">
        <v>1</v>
      </c>
      <c r="AB277" s="9">
        <v>0</v>
      </c>
      <c r="AC277">
        <v>5</v>
      </c>
      <c r="AD277">
        <v>0</v>
      </c>
      <c r="AE277">
        <v>2</v>
      </c>
      <c r="AF277">
        <v>0</v>
      </c>
      <c r="AG277">
        <v>0</v>
      </c>
      <c r="AH277" s="16">
        <v>0</v>
      </c>
      <c r="AI277" s="16">
        <v>0</v>
      </c>
      <c r="AJ277" s="16">
        <v>0</v>
      </c>
      <c r="AK277" s="16">
        <v>1</v>
      </c>
      <c r="AL277" s="16">
        <v>1</v>
      </c>
      <c r="AM277" s="16">
        <v>0</v>
      </c>
      <c r="AN277" s="16">
        <v>0</v>
      </c>
      <c r="AO277" s="16">
        <v>0</v>
      </c>
      <c r="AP277" s="16">
        <v>0</v>
      </c>
      <c r="AQ277" s="16">
        <v>1</v>
      </c>
      <c r="AR277" s="16">
        <v>0</v>
      </c>
      <c r="AS277" s="16">
        <v>0</v>
      </c>
      <c r="AT277" s="17">
        <v>0</v>
      </c>
      <c r="AU277" s="16">
        <v>0</v>
      </c>
      <c r="AV277" s="17">
        <v>0</v>
      </c>
      <c r="AW277" s="17">
        <v>0</v>
      </c>
      <c r="AX277" s="16">
        <v>0</v>
      </c>
      <c r="AY277" s="17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1</v>
      </c>
      <c r="BG277" s="16">
        <v>0</v>
      </c>
      <c r="BH277" s="16">
        <v>0</v>
      </c>
      <c r="BI277" s="16">
        <v>0</v>
      </c>
      <c r="BJ277" s="16">
        <v>0</v>
      </c>
      <c r="BK277" s="17">
        <v>0</v>
      </c>
      <c r="BL277" s="17">
        <v>0</v>
      </c>
      <c r="BM277" s="16">
        <v>0</v>
      </c>
      <c r="BN277" s="16">
        <v>0</v>
      </c>
      <c r="BO277" s="16">
        <v>1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1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6">
        <v>0</v>
      </c>
      <c r="CU277" s="16">
        <v>1</v>
      </c>
      <c r="CV277" s="16">
        <v>0</v>
      </c>
      <c r="CW277" s="16">
        <v>0</v>
      </c>
      <c r="CX277" s="16">
        <v>0</v>
      </c>
      <c r="CY277" s="16">
        <v>0</v>
      </c>
      <c r="CZ277" s="17">
        <v>0</v>
      </c>
      <c r="DA277" s="17">
        <v>0</v>
      </c>
      <c r="DB277" s="16">
        <v>0</v>
      </c>
      <c r="DC277" s="16">
        <v>0</v>
      </c>
    </row>
    <row r="278" spans="1:107" x14ac:dyDescent="0.25">
      <c r="A278" s="6" t="s">
        <v>375</v>
      </c>
      <c r="B278" s="1" t="s">
        <v>99</v>
      </c>
      <c r="C278" s="26">
        <v>1000</v>
      </c>
      <c r="D278" s="2">
        <v>972</v>
      </c>
      <c r="E278" s="6" t="s">
        <v>319</v>
      </c>
      <c r="F278" s="6">
        <v>2020</v>
      </c>
      <c r="G278" s="6" t="s">
        <v>320</v>
      </c>
      <c r="H278" s="2">
        <v>2</v>
      </c>
      <c r="I278" s="2">
        <v>190.5</v>
      </c>
      <c r="J278" s="33">
        <v>32842</v>
      </c>
      <c r="K278" s="27">
        <v>8</v>
      </c>
      <c r="L278">
        <v>15</v>
      </c>
      <c r="M278" s="2">
        <v>1</v>
      </c>
      <c r="N278" s="27">
        <v>0</v>
      </c>
      <c r="O278" s="27">
        <v>0</v>
      </c>
      <c r="P278">
        <v>0</v>
      </c>
      <c r="Q278" s="27">
        <v>503</v>
      </c>
      <c r="R278" s="28">
        <v>527</v>
      </c>
      <c r="S278" s="26">
        <v>6</v>
      </c>
      <c r="T278">
        <v>2</v>
      </c>
      <c r="U278">
        <v>4</v>
      </c>
      <c r="V278">
        <v>0</v>
      </c>
      <c r="W278">
        <v>0</v>
      </c>
      <c r="X278" s="9">
        <v>1</v>
      </c>
      <c r="Y278" s="9">
        <v>3</v>
      </c>
      <c r="Z278" s="9">
        <v>1</v>
      </c>
      <c r="AA278" s="9">
        <v>1</v>
      </c>
      <c r="AB278" s="9">
        <v>0</v>
      </c>
      <c r="AC278">
        <v>3</v>
      </c>
      <c r="AD278">
        <v>2</v>
      </c>
      <c r="AE278">
        <v>1</v>
      </c>
      <c r="AF278">
        <v>0</v>
      </c>
      <c r="AG278">
        <v>1</v>
      </c>
      <c r="AH278" s="16">
        <v>1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7">
        <v>0</v>
      </c>
      <c r="AU278" s="16">
        <v>0</v>
      </c>
      <c r="AV278" s="17">
        <v>0</v>
      </c>
      <c r="AW278" s="17">
        <v>0</v>
      </c>
      <c r="AX278" s="16">
        <v>0</v>
      </c>
      <c r="AY278" s="17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1</v>
      </c>
      <c r="BG278" s="16">
        <v>0</v>
      </c>
      <c r="BH278" s="16">
        <v>0</v>
      </c>
      <c r="BI278" s="16">
        <v>0</v>
      </c>
      <c r="BJ278" s="16">
        <v>0</v>
      </c>
      <c r="BK278" s="17">
        <v>0</v>
      </c>
      <c r="BL278" s="17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1</v>
      </c>
      <c r="BR278" s="16">
        <v>0</v>
      </c>
      <c r="BS278" s="16">
        <v>1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1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1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7">
        <v>0</v>
      </c>
      <c r="DA278" s="17">
        <v>0</v>
      </c>
      <c r="DB278" s="16">
        <v>0</v>
      </c>
      <c r="DC278" s="16">
        <v>0</v>
      </c>
    </row>
    <row r="279" spans="1:107" x14ac:dyDescent="0.25">
      <c r="A279" s="6" t="s">
        <v>376</v>
      </c>
      <c r="B279" s="1" t="s">
        <v>91</v>
      </c>
      <c r="C279" s="26">
        <v>25</v>
      </c>
      <c r="D279" s="2">
        <v>29</v>
      </c>
      <c r="E279" s="6" t="s">
        <v>319</v>
      </c>
      <c r="F279" s="6">
        <v>2020</v>
      </c>
      <c r="G279" s="6" t="s">
        <v>320</v>
      </c>
      <c r="H279" s="2">
        <v>3</v>
      </c>
      <c r="I279" s="2">
        <v>209.5</v>
      </c>
      <c r="J279" s="33">
        <v>27151</v>
      </c>
      <c r="K279" s="27">
        <v>21</v>
      </c>
      <c r="L279">
        <v>12</v>
      </c>
      <c r="M279" s="2">
        <v>1</v>
      </c>
      <c r="N279" s="27">
        <v>0</v>
      </c>
      <c r="O279" s="27">
        <v>0</v>
      </c>
      <c r="P279">
        <v>1</v>
      </c>
      <c r="Q279" s="27">
        <v>1826</v>
      </c>
      <c r="R279" s="28">
        <v>336</v>
      </c>
      <c r="S279" s="26">
        <v>6</v>
      </c>
      <c r="T279">
        <v>1</v>
      </c>
      <c r="U279">
        <v>4</v>
      </c>
      <c r="V279">
        <v>0</v>
      </c>
      <c r="W279">
        <v>1</v>
      </c>
      <c r="X279" s="9">
        <v>2</v>
      </c>
      <c r="Y279" s="9">
        <v>1</v>
      </c>
      <c r="Z279" s="9">
        <v>1</v>
      </c>
      <c r="AA279" s="9">
        <v>2</v>
      </c>
      <c r="AB279" s="9">
        <v>0</v>
      </c>
      <c r="AC279">
        <v>3</v>
      </c>
      <c r="AD279">
        <v>2</v>
      </c>
      <c r="AE279">
        <v>1</v>
      </c>
      <c r="AF279">
        <v>0</v>
      </c>
      <c r="AG279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7">
        <v>0</v>
      </c>
      <c r="AU279" s="16">
        <v>0</v>
      </c>
      <c r="AV279" s="17">
        <v>0</v>
      </c>
      <c r="AW279" s="17">
        <v>0</v>
      </c>
      <c r="AX279" s="16">
        <v>0</v>
      </c>
      <c r="AY279" s="17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1</v>
      </c>
      <c r="BG279" s="16">
        <v>0</v>
      </c>
      <c r="BH279" s="16">
        <v>0</v>
      </c>
      <c r="BI279" s="16">
        <v>0</v>
      </c>
      <c r="BJ279" s="16">
        <v>0</v>
      </c>
      <c r="BK279" s="17">
        <v>0</v>
      </c>
      <c r="BL279" s="17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1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1</v>
      </c>
      <c r="BZ279" s="16">
        <v>0</v>
      </c>
      <c r="CA279" s="16">
        <v>1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1</v>
      </c>
      <c r="CL279" s="16">
        <v>0</v>
      </c>
      <c r="CM279" s="16">
        <v>0</v>
      </c>
      <c r="CN279" s="16">
        <v>0</v>
      </c>
      <c r="CO279" s="16">
        <v>0</v>
      </c>
      <c r="CP279" s="16">
        <v>1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7">
        <v>0</v>
      </c>
      <c r="DA279" s="17">
        <v>0</v>
      </c>
      <c r="DB279" s="16">
        <v>0</v>
      </c>
      <c r="DC279" s="16">
        <v>0</v>
      </c>
    </row>
    <row r="280" spans="1:107" x14ac:dyDescent="0.25">
      <c r="A280" s="6" t="s">
        <v>377</v>
      </c>
      <c r="B280" s="1" t="s">
        <v>96</v>
      </c>
      <c r="C280" s="26">
        <v>125</v>
      </c>
      <c r="D280" s="2">
        <v>125</v>
      </c>
      <c r="E280" s="6" t="s">
        <v>319</v>
      </c>
      <c r="F280" s="6">
        <v>2020</v>
      </c>
      <c r="G280" s="6" t="s">
        <v>320</v>
      </c>
      <c r="H280" s="2">
        <v>3</v>
      </c>
      <c r="I280" s="2">
        <v>211.5</v>
      </c>
      <c r="J280" s="33">
        <v>27151</v>
      </c>
      <c r="K280" s="27">
        <v>5</v>
      </c>
      <c r="L280">
        <v>6</v>
      </c>
      <c r="M280" s="2">
        <v>1</v>
      </c>
      <c r="N280" s="27">
        <v>0</v>
      </c>
      <c r="O280" s="27">
        <v>0</v>
      </c>
      <c r="P280">
        <v>1</v>
      </c>
      <c r="Q280" s="27">
        <v>1979</v>
      </c>
      <c r="R280" s="28">
        <v>311</v>
      </c>
      <c r="S280" s="26">
        <v>4</v>
      </c>
      <c r="T280">
        <v>2</v>
      </c>
      <c r="U280">
        <v>2</v>
      </c>
      <c r="V280">
        <v>0</v>
      </c>
      <c r="W280">
        <v>0</v>
      </c>
      <c r="X280" s="9">
        <v>1</v>
      </c>
      <c r="Y280" s="9">
        <v>2</v>
      </c>
      <c r="Z280" s="9">
        <v>1</v>
      </c>
      <c r="AA280" s="9">
        <v>0</v>
      </c>
      <c r="AB280" s="9">
        <v>0</v>
      </c>
      <c r="AC280">
        <v>2</v>
      </c>
      <c r="AD280">
        <v>2</v>
      </c>
      <c r="AE280">
        <v>0</v>
      </c>
      <c r="AF280">
        <v>0</v>
      </c>
      <c r="AG280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7">
        <v>0</v>
      </c>
      <c r="AU280" s="16">
        <v>0</v>
      </c>
      <c r="AV280" s="17">
        <v>0</v>
      </c>
      <c r="AW280" s="17">
        <v>0</v>
      </c>
      <c r="AX280" s="16">
        <v>0</v>
      </c>
      <c r="AY280" s="17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7">
        <v>0</v>
      </c>
      <c r="BL280" s="17">
        <v>0</v>
      </c>
      <c r="BM280" s="16">
        <v>0</v>
      </c>
      <c r="BN280" s="16">
        <v>0</v>
      </c>
      <c r="BO280" s="16">
        <v>1</v>
      </c>
      <c r="BP280" s="16">
        <v>1</v>
      </c>
      <c r="BQ280" s="16">
        <v>0</v>
      </c>
      <c r="BR280" s="16">
        <v>0</v>
      </c>
      <c r="BS280" s="16">
        <v>1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1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7">
        <v>0</v>
      </c>
      <c r="DA280" s="17">
        <v>0</v>
      </c>
      <c r="DB280" s="16">
        <v>0</v>
      </c>
      <c r="DC280" s="16">
        <v>0</v>
      </c>
    </row>
    <row r="281" spans="1:107" x14ac:dyDescent="0.25">
      <c r="A281" s="6" t="s">
        <v>378</v>
      </c>
      <c r="B281" s="1" t="s">
        <v>94</v>
      </c>
      <c r="C281" s="26">
        <v>500</v>
      </c>
      <c r="D281" s="2">
        <v>491</v>
      </c>
      <c r="E281" s="6" t="s">
        <v>319</v>
      </c>
      <c r="F281" s="6">
        <v>2020</v>
      </c>
      <c r="G281" s="6" t="s">
        <v>320</v>
      </c>
      <c r="H281" s="2">
        <v>2</v>
      </c>
      <c r="I281" s="2">
        <v>215</v>
      </c>
      <c r="J281" s="33">
        <v>27151</v>
      </c>
      <c r="K281" s="27">
        <v>2</v>
      </c>
      <c r="L281">
        <v>11</v>
      </c>
      <c r="M281" s="2">
        <v>1</v>
      </c>
      <c r="N281" s="27">
        <v>0</v>
      </c>
      <c r="O281" s="27">
        <v>0</v>
      </c>
      <c r="P281">
        <v>1</v>
      </c>
      <c r="Q281" s="27">
        <v>1521</v>
      </c>
      <c r="R281" s="28">
        <v>487</v>
      </c>
      <c r="S281" s="26">
        <v>6</v>
      </c>
      <c r="T281">
        <v>2</v>
      </c>
      <c r="U281">
        <v>4</v>
      </c>
      <c r="V281">
        <v>0</v>
      </c>
      <c r="W281">
        <v>0</v>
      </c>
      <c r="X281" s="9">
        <v>1</v>
      </c>
      <c r="Y281" s="9">
        <v>2</v>
      </c>
      <c r="Z281" s="9">
        <v>1</v>
      </c>
      <c r="AA281" s="9">
        <v>2</v>
      </c>
      <c r="AB281" s="9">
        <v>0</v>
      </c>
      <c r="AC281">
        <v>3</v>
      </c>
      <c r="AD281">
        <v>2</v>
      </c>
      <c r="AE281">
        <v>1</v>
      </c>
      <c r="AF281">
        <v>0</v>
      </c>
      <c r="AG281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7">
        <v>0</v>
      </c>
      <c r="AU281" s="16">
        <v>0</v>
      </c>
      <c r="AV281" s="17">
        <v>0</v>
      </c>
      <c r="AW281" s="17">
        <v>0</v>
      </c>
      <c r="AX281" s="16">
        <v>0</v>
      </c>
      <c r="AY281" s="17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1</v>
      </c>
      <c r="BG281" s="16">
        <v>0</v>
      </c>
      <c r="BH281" s="16">
        <v>0</v>
      </c>
      <c r="BI281" s="16">
        <v>0</v>
      </c>
      <c r="BJ281" s="16">
        <v>0</v>
      </c>
      <c r="BK281" s="17">
        <v>0</v>
      </c>
      <c r="BL281" s="17">
        <v>0</v>
      </c>
      <c r="BM281" s="16">
        <v>0</v>
      </c>
      <c r="BN281" s="16">
        <v>0</v>
      </c>
      <c r="BO281" s="16">
        <v>0</v>
      </c>
      <c r="BP281" s="16">
        <v>1</v>
      </c>
      <c r="BQ281" s="16">
        <v>0</v>
      </c>
      <c r="BR281" s="16">
        <v>0</v>
      </c>
      <c r="BS281" s="16">
        <v>1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1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1</v>
      </c>
      <c r="CL281" s="16">
        <v>0</v>
      </c>
      <c r="CM281" s="16">
        <v>0</v>
      </c>
      <c r="CN281" s="16">
        <v>0</v>
      </c>
      <c r="CO281" s="16">
        <v>0</v>
      </c>
      <c r="CP281" s="16">
        <v>0</v>
      </c>
      <c r="CQ281" s="16">
        <v>1</v>
      </c>
      <c r="CR281" s="16">
        <v>0</v>
      </c>
      <c r="CS281" s="16">
        <v>0</v>
      </c>
      <c r="CT281" s="16">
        <v>0</v>
      </c>
      <c r="CU281" s="16">
        <v>0</v>
      </c>
      <c r="CV281" s="16">
        <v>0</v>
      </c>
      <c r="CW281" s="16">
        <v>0</v>
      </c>
      <c r="CX281" s="16">
        <v>0</v>
      </c>
      <c r="CY281" s="16">
        <v>0</v>
      </c>
      <c r="CZ281" s="17">
        <v>0</v>
      </c>
      <c r="DA281" s="17">
        <v>0</v>
      </c>
      <c r="DB281" s="16">
        <v>0</v>
      </c>
      <c r="DC281" s="16">
        <v>0</v>
      </c>
    </row>
    <row r="282" spans="1:107" x14ac:dyDescent="0.25">
      <c r="A282" s="6" t="s">
        <v>379</v>
      </c>
      <c r="B282" s="1" t="s">
        <v>99</v>
      </c>
      <c r="C282" s="26">
        <v>1000</v>
      </c>
      <c r="D282" s="2">
        <v>975</v>
      </c>
      <c r="E282" s="6" t="s">
        <v>319</v>
      </c>
      <c r="F282" s="6">
        <v>2020</v>
      </c>
      <c r="G282" s="6" t="s">
        <v>320</v>
      </c>
      <c r="H282" s="2">
        <v>2</v>
      </c>
      <c r="I282" s="2">
        <v>224</v>
      </c>
      <c r="J282" s="33">
        <v>27151</v>
      </c>
      <c r="K282" s="27">
        <v>7</v>
      </c>
      <c r="L282">
        <v>15</v>
      </c>
      <c r="M282" s="2">
        <v>1</v>
      </c>
      <c r="N282" s="27">
        <v>0</v>
      </c>
      <c r="O282" s="27">
        <v>0</v>
      </c>
      <c r="P282">
        <v>0</v>
      </c>
      <c r="Q282" s="27">
        <v>1345</v>
      </c>
      <c r="R282" s="28">
        <v>494</v>
      </c>
      <c r="S282" s="26">
        <v>7</v>
      </c>
      <c r="T282">
        <v>2</v>
      </c>
      <c r="U282">
        <v>4</v>
      </c>
      <c r="V282">
        <v>1</v>
      </c>
      <c r="W282">
        <v>0</v>
      </c>
      <c r="X282" s="9">
        <v>1</v>
      </c>
      <c r="Y282" s="9">
        <v>2</v>
      </c>
      <c r="Z282" s="9">
        <v>2</v>
      </c>
      <c r="AA282" s="9">
        <v>1</v>
      </c>
      <c r="AB282" s="9">
        <v>1</v>
      </c>
      <c r="AC282">
        <v>3</v>
      </c>
      <c r="AD282">
        <v>4</v>
      </c>
      <c r="AE282">
        <v>0</v>
      </c>
      <c r="AF282">
        <v>0</v>
      </c>
      <c r="AG282">
        <v>1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7">
        <v>0</v>
      </c>
      <c r="AU282" s="16">
        <v>0</v>
      </c>
      <c r="AV282" s="17">
        <v>0</v>
      </c>
      <c r="AW282" s="17">
        <v>0</v>
      </c>
      <c r="AX282" s="16">
        <v>1</v>
      </c>
      <c r="AY282" s="17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7">
        <v>0</v>
      </c>
      <c r="BL282" s="17">
        <v>0</v>
      </c>
      <c r="BM282" s="16">
        <v>0</v>
      </c>
      <c r="BN282" s="16">
        <v>0</v>
      </c>
      <c r="BO282" s="16">
        <v>1</v>
      </c>
      <c r="BP282" s="16">
        <v>0</v>
      </c>
      <c r="BQ282" s="16">
        <v>0</v>
      </c>
      <c r="BR282" s="16">
        <v>0</v>
      </c>
      <c r="BS282" s="16">
        <v>1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1</v>
      </c>
      <c r="CL282" s="16">
        <v>0</v>
      </c>
      <c r="CM282" s="16">
        <v>0</v>
      </c>
      <c r="CN282" s="16">
        <v>0</v>
      </c>
      <c r="CO282" s="16">
        <v>0</v>
      </c>
      <c r="CP282" s="16">
        <v>1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1</v>
      </c>
      <c r="CW282" s="16">
        <v>0</v>
      </c>
      <c r="CX282" s="16">
        <v>1</v>
      </c>
      <c r="CY282" s="16">
        <v>0</v>
      </c>
      <c r="CZ282" s="17">
        <v>0</v>
      </c>
      <c r="DA282" s="17">
        <v>0</v>
      </c>
      <c r="DB282" s="16">
        <v>0</v>
      </c>
      <c r="DC282" s="16">
        <v>0</v>
      </c>
    </row>
    <row r="283" spans="1:107" x14ac:dyDescent="0.25">
      <c r="A283" s="6" t="s">
        <v>380</v>
      </c>
      <c r="B283" s="1" t="s">
        <v>91</v>
      </c>
      <c r="C283" s="26">
        <v>25</v>
      </c>
      <c r="D283" s="2">
        <v>32</v>
      </c>
      <c r="E283" s="6" t="s">
        <v>319</v>
      </c>
      <c r="F283" s="6">
        <v>2020</v>
      </c>
      <c r="G283" s="6" t="s">
        <v>320</v>
      </c>
      <c r="H283" s="2">
        <v>4</v>
      </c>
      <c r="I283" s="2">
        <v>219</v>
      </c>
      <c r="J283" s="33">
        <v>27151</v>
      </c>
      <c r="K283" s="27">
        <v>3</v>
      </c>
      <c r="L283">
        <v>8</v>
      </c>
      <c r="M283" s="2">
        <v>1</v>
      </c>
      <c r="N283" s="27">
        <v>0</v>
      </c>
      <c r="O283" s="27">
        <v>1</v>
      </c>
      <c r="P283">
        <v>0</v>
      </c>
      <c r="Q283" s="27">
        <v>1280</v>
      </c>
      <c r="R283" s="28">
        <v>692</v>
      </c>
      <c r="S283" s="26">
        <v>2</v>
      </c>
      <c r="T283">
        <v>0</v>
      </c>
      <c r="U283">
        <v>1</v>
      </c>
      <c r="V283">
        <v>1</v>
      </c>
      <c r="W283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1</v>
      </c>
      <c r="AC283">
        <v>2</v>
      </c>
      <c r="AD283">
        <v>0</v>
      </c>
      <c r="AE283">
        <v>0</v>
      </c>
      <c r="AF283">
        <v>0</v>
      </c>
      <c r="AG283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7">
        <v>0</v>
      </c>
      <c r="AU283" s="16">
        <v>0</v>
      </c>
      <c r="AV283" s="17">
        <v>0</v>
      </c>
      <c r="AW283" s="17">
        <v>0</v>
      </c>
      <c r="AX283" s="16">
        <v>0</v>
      </c>
      <c r="AY283" s="17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7">
        <v>0</v>
      </c>
      <c r="BL283" s="17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1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1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6">
        <v>0</v>
      </c>
      <c r="CR283" s="16">
        <v>0</v>
      </c>
      <c r="CS283" s="16">
        <v>0</v>
      </c>
      <c r="CT283" s="16">
        <v>0</v>
      </c>
      <c r="CU283" s="16">
        <v>0</v>
      </c>
      <c r="CV283" s="16">
        <v>0</v>
      </c>
      <c r="CW283" s="16">
        <v>0</v>
      </c>
      <c r="CX283" s="16">
        <v>0</v>
      </c>
      <c r="CY283" s="16">
        <v>0</v>
      </c>
      <c r="CZ283" s="17">
        <v>0</v>
      </c>
      <c r="DA283" s="17">
        <v>0</v>
      </c>
      <c r="DB283" s="16">
        <v>0</v>
      </c>
      <c r="DC283" s="16">
        <v>0</v>
      </c>
    </row>
    <row r="284" spans="1:107" x14ac:dyDescent="0.25">
      <c r="A284" s="6" t="s">
        <v>381</v>
      </c>
      <c r="B284" s="1" t="s">
        <v>96</v>
      </c>
      <c r="C284" s="26">
        <v>125</v>
      </c>
      <c r="D284" s="2">
        <v>125</v>
      </c>
      <c r="E284" s="6" t="s">
        <v>319</v>
      </c>
      <c r="F284" s="6">
        <v>2020</v>
      </c>
      <c r="G284" s="6" t="s">
        <v>320</v>
      </c>
      <c r="H284" s="2">
        <v>3</v>
      </c>
      <c r="I284" s="2">
        <v>218</v>
      </c>
      <c r="J284" s="33">
        <v>27151</v>
      </c>
      <c r="K284" s="27">
        <v>6</v>
      </c>
      <c r="L284">
        <v>14</v>
      </c>
      <c r="M284" s="2">
        <v>1</v>
      </c>
      <c r="N284" s="27">
        <v>0</v>
      </c>
      <c r="O284" s="27">
        <v>1</v>
      </c>
      <c r="P284">
        <v>1</v>
      </c>
      <c r="Q284" s="27">
        <v>1164</v>
      </c>
      <c r="R284" s="28">
        <v>812</v>
      </c>
      <c r="S284" s="26">
        <v>8</v>
      </c>
      <c r="T284">
        <v>5</v>
      </c>
      <c r="U284">
        <v>3</v>
      </c>
      <c r="V284">
        <v>0</v>
      </c>
      <c r="W284">
        <v>0</v>
      </c>
      <c r="X284" s="9">
        <v>2</v>
      </c>
      <c r="Y284" s="9">
        <v>2</v>
      </c>
      <c r="Z284" s="9">
        <v>2</v>
      </c>
      <c r="AA284" s="9">
        <v>2</v>
      </c>
      <c r="AB284" s="9">
        <v>0</v>
      </c>
      <c r="AC284">
        <v>4</v>
      </c>
      <c r="AD284">
        <v>4</v>
      </c>
      <c r="AE284">
        <v>0</v>
      </c>
      <c r="AF284">
        <v>0</v>
      </c>
      <c r="AG284">
        <v>1</v>
      </c>
      <c r="AH284" s="16">
        <v>0</v>
      </c>
      <c r="AI284" s="16">
        <v>0</v>
      </c>
      <c r="AJ284" s="16">
        <v>0</v>
      </c>
      <c r="AK284" s="16">
        <v>1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7">
        <v>0</v>
      </c>
      <c r="AU284" s="16">
        <v>0</v>
      </c>
      <c r="AV284" s="17">
        <v>0</v>
      </c>
      <c r="AW284" s="17">
        <v>0</v>
      </c>
      <c r="AX284" s="16">
        <v>0</v>
      </c>
      <c r="AY284" s="17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7">
        <v>0</v>
      </c>
      <c r="BL284" s="17">
        <v>0</v>
      </c>
      <c r="BM284" s="16">
        <v>0</v>
      </c>
      <c r="BN284" s="16">
        <v>0</v>
      </c>
      <c r="BO284" s="16">
        <v>0</v>
      </c>
      <c r="BP284" s="16">
        <v>1</v>
      </c>
      <c r="BQ284" s="16">
        <v>0</v>
      </c>
      <c r="BR284" s="16">
        <v>0</v>
      </c>
      <c r="BS284" s="16">
        <v>1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1</v>
      </c>
      <c r="CG284" s="16">
        <v>0</v>
      </c>
      <c r="CH284" s="16">
        <v>0</v>
      </c>
      <c r="CI284" s="16">
        <v>0</v>
      </c>
      <c r="CJ284" s="16">
        <v>0</v>
      </c>
      <c r="CK284" s="16">
        <v>1</v>
      </c>
      <c r="CL284" s="16">
        <v>0</v>
      </c>
      <c r="CM284" s="16">
        <v>0</v>
      </c>
      <c r="CN284" s="16">
        <v>0</v>
      </c>
      <c r="CO284" s="16">
        <v>0</v>
      </c>
      <c r="CP284" s="16">
        <v>1</v>
      </c>
      <c r="CQ284" s="16">
        <v>0</v>
      </c>
      <c r="CR284" s="16">
        <v>0</v>
      </c>
      <c r="CS284" s="16">
        <v>0</v>
      </c>
      <c r="CT284" s="16">
        <v>0</v>
      </c>
      <c r="CU284" s="16">
        <v>0</v>
      </c>
      <c r="CV284" s="16">
        <v>1</v>
      </c>
      <c r="CW284" s="16">
        <v>0</v>
      </c>
      <c r="CX284" s="16">
        <v>0</v>
      </c>
      <c r="CY284" s="16">
        <v>1</v>
      </c>
      <c r="CZ284" s="17">
        <v>0</v>
      </c>
      <c r="DA284" s="17">
        <v>0</v>
      </c>
      <c r="DB284" s="16">
        <v>0</v>
      </c>
      <c r="DC284" s="16">
        <v>0</v>
      </c>
    </row>
    <row r="285" spans="1:107" x14ac:dyDescent="0.25">
      <c r="A285" s="6" t="s">
        <v>382</v>
      </c>
      <c r="B285" s="1" t="s">
        <v>94</v>
      </c>
      <c r="C285" s="26">
        <v>500</v>
      </c>
      <c r="D285" s="2">
        <v>497</v>
      </c>
      <c r="E285" s="6" t="s">
        <v>319</v>
      </c>
      <c r="F285" s="6">
        <v>2020</v>
      </c>
      <c r="G285" s="6" t="s">
        <v>320</v>
      </c>
      <c r="H285" s="2">
        <v>2</v>
      </c>
      <c r="I285" s="2">
        <v>220</v>
      </c>
      <c r="J285" s="33">
        <v>27151</v>
      </c>
      <c r="K285" s="27">
        <v>11</v>
      </c>
      <c r="L285">
        <v>8</v>
      </c>
      <c r="M285" s="2">
        <v>1</v>
      </c>
      <c r="N285" s="27">
        <v>1</v>
      </c>
      <c r="O285" s="27">
        <v>0</v>
      </c>
      <c r="P285">
        <v>0</v>
      </c>
      <c r="Q285" s="27">
        <v>1248</v>
      </c>
      <c r="R285" s="28">
        <v>1018</v>
      </c>
      <c r="S285" s="26">
        <v>6</v>
      </c>
      <c r="T285">
        <v>5</v>
      </c>
      <c r="U285">
        <v>1</v>
      </c>
      <c r="V285">
        <v>0</v>
      </c>
      <c r="W285">
        <v>0</v>
      </c>
      <c r="X285" s="9">
        <v>5</v>
      </c>
      <c r="Y285" s="9">
        <v>0</v>
      </c>
      <c r="Z285" s="9">
        <v>0</v>
      </c>
      <c r="AA285" s="9">
        <v>1</v>
      </c>
      <c r="AB285" s="9">
        <v>0</v>
      </c>
      <c r="AC285">
        <v>2</v>
      </c>
      <c r="AD285">
        <v>3</v>
      </c>
      <c r="AE285">
        <v>1</v>
      </c>
      <c r="AF285">
        <v>0</v>
      </c>
      <c r="AG285">
        <v>3</v>
      </c>
      <c r="AH285" s="16">
        <v>0</v>
      </c>
      <c r="AI285" s="16">
        <v>1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7">
        <v>0</v>
      </c>
      <c r="AU285" s="16">
        <v>0</v>
      </c>
      <c r="AV285" s="17">
        <v>0</v>
      </c>
      <c r="AW285" s="17">
        <v>0</v>
      </c>
      <c r="AX285" s="16">
        <v>0</v>
      </c>
      <c r="AY285" s="17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1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7">
        <v>0</v>
      </c>
      <c r="BL285" s="17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1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1</v>
      </c>
      <c r="CK285" s="16">
        <v>1</v>
      </c>
      <c r="CL285" s="16">
        <v>0</v>
      </c>
      <c r="CM285" s="16">
        <v>0</v>
      </c>
      <c r="CN285" s="16">
        <v>0</v>
      </c>
      <c r="CO285" s="16">
        <v>0</v>
      </c>
      <c r="CP285" s="16">
        <v>0</v>
      </c>
      <c r="CQ285" s="16">
        <v>0</v>
      </c>
      <c r="CR285" s="16">
        <v>0</v>
      </c>
      <c r="CS285" s="16">
        <v>0</v>
      </c>
      <c r="CT285" s="16">
        <v>0</v>
      </c>
      <c r="CU285" s="16">
        <v>1</v>
      </c>
      <c r="CV285" s="16">
        <v>0</v>
      </c>
      <c r="CW285" s="16">
        <v>0</v>
      </c>
      <c r="CX285" s="16">
        <v>0</v>
      </c>
      <c r="CY285" s="16">
        <v>0</v>
      </c>
      <c r="CZ285" s="17">
        <v>0</v>
      </c>
      <c r="DA285" s="17">
        <v>0</v>
      </c>
      <c r="DB285" s="16">
        <v>0</v>
      </c>
      <c r="DC285" s="16">
        <v>0</v>
      </c>
    </row>
    <row r="286" spans="1:107" x14ac:dyDescent="0.25">
      <c r="A286" s="6" t="s">
        <v>383</v>
      </c>
      <c r="B286" s="1" t="s">
        <v>99</v>
      </c>
      <c r="C286" s="26">
        <v>1000</v>
      </c>
      <c r="D286" s="2">
        <v>943</v>
      </c>
      <c r="E286" s="6" t="s">
        <v>319</v>
      </c>
      <c r="F286" s="6">
        <v>2020</v>
      </c>
      <c r="G286" s="6" t="s">
        <v>320</v>
      </c>
      <c r="H286" s="2">
        <v>2</v>
      </c>
      <c r="I286" s="2">
        <v>223</v>
      </c>
      <c r="J286" s="33">
        <v>27151</v>
      </c>
      <c r="K286" s="27">
        <v>12</v>
      </c>
      <c r="L286">
        <v>5</v>
      </c>
      <c r="M286" s="2">
        <v>1</v>
      </c>
      <c r="N286" s="27">
        <v>0</v>
      </c>
      <c r="O286" s="27">
        <v>0</v>
      </c>
      <c r="P286">
        <v>0</v>
      </c>
      <c r="Q286" s="27">
        <v>1302</v>
      </c>
      <c r="R286" s="28">
        <v>1361</v>
      </c>
      <c r="S286" s="26">
        <v>6</v>
      </c>
      <c r="T286">
        <v>1</v>
      </c>
      <c r="U286">
        <v>4</v>
      </c>
      <c r="V286">
        <v>1</v>
      </c>
      <c r="W286">
        <v>0</v>
      </c>
      <c r="X286" s="9">
        <v>1</v>
      </c>
      <c r="Y286" s="9">
        <v>2</v>
      </c>
      <c r="Z286" s="9">
        <v>1</v>
      </c>
      <c r="AA286" s="9">
        <v>2</v>
      </c>
      <c r="AB286" s="9">
        <v>0</v>
      </c>
      <c r="AC286">
        <v>2</v>
      </c>
      <c r="AD286">
        <v>2</v>
      </c>
      <c r="AE286">
        <v>2</v>
      </c>
      <c r="AF286">
        <v>0</v>
      </c>
      <c r="AG28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7">
        <v>0</v>
      </c>
      <c r="AU286" s="16">
        <v>0</v>
      </c>
      <c r="AV286" s="17">
        <v>0</v>
      </c>
      <c r="AW286" s="17">
        <v>0</v>
      </c>
      <c r="AX286" s="16">
        <v>0</v>
      </c>
      <c r="AY286" s="17">
        <v>0</v>
      </c>
      <c r="AZ286" s="16">
        <v>0</v>
      </c>
      <c r="BA286" s="16">
        <v>0</v>
      </c>
      <c r="BB286" s="16">
        <v>1</v>
      </c>
      <c r="BC286" s="16">
        <v>0</v>
      </c>
      <c r="BD286" s="16">
        <v>0</v>
      </c>
      <c r="BE286" s="16">
        <v>0</v>
      </c>
      <c r="BF286" s="16">
        <v>1</v>
      </c>
      <c r="BG286" s="16">
        <v>0</v>
      </c>
      <c r="BH286" s="16">
        <v>0</v>
      </c>
      <c r="BI286" s="16">
        <v>0</v>
      </c>
      <c r="BJ286" s="16">
        <v>0</v>
      </c>
      <c r="BK286" s="17">
        <v>0</v>
      </c>
      <c r="BL286" s="17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1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1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1</v>
      </c>
      <c r="CV286" s="16">
        <v>0</v>
      </c>
      <c r="CW286" s="16">
        <v>0</v>
      </c>
      <c r="CX286" s="16">
        <v>0</v>
      </c>
      <c r="CY286" s="16">
        <v>1</v>
      </c>
      <c r="CZ286" s="17">
        <v>0</v>
      </c>
      <c r="DA286" s="17">
        <v>0</v>
      </c>
      <c r="DB286" s="16">
        <v>0</v>
      </c>
      <c r="DC286" s="16">
        <v>0</v>
      </c>
    </row>
    <row r="287" spans="1:107" x14ac:dyDescent="0.25">
      <c r="A287" s="6" t="s">
        <v>384</v>
      </c>
      <c r="B287" s="1" t="s">
        <v>91</v>
      </c>
      <c r="C287" s="26">
        <v>25</v>
      </c>
      <c r="D287" s="2">
        <v>27</v>
      </c>
      <c r="E287" s="6" t="s">
        <v>319</v>
      </c>
      <c r="F287" s="6">
        <v>2020</v>
      </c>
      <c r="G287" s="6" t="s">
        <v>320</v>
      </c>
      <c r="H287" s="2">
        <v>4</v>
      </c>
      <c r="I287" s="2">
        <v>234</v>
      </c>
      <c r="J287" s="33">
        <v>27151</v>
      </c>
      <c r="K287" s="27">
        <v>2</v>
      </c>
      <c r="L287">
        <v>8</v>
      </c>
      <c r="M287" s="2">
        <v>1</v>
      </c>
      <c r="N287" s="27">
        <v>0</v>
      </c>
      <c r="O287" s="27">
        <v>1</v>
      </c>
      <c r="P287">
        <v>0</v>
      </c>
      <c r="Q287" s="27">
        <v>452</v>
      </c>
      <c r="R287" s="28">
        <v>920</v>
      </c>
      <c r="S287" s="26">
        <v>3</v>
      </c>
      <c r="T287">
        <v>2</v>
      </c>
      <c r="U287">
        <v>0</v>
      </c>
      <c r="V287">
        <v>0</v>
      </c>
      <c r="W287">
        <v>1</v>
      </c>
      <c r="X287" s="9">
        <v>2</v>
      </c>
      <c r="Y287" s="9">
        <v>0</v>
      </c>
      <c r="Z287" s="9">
        <v>0</v>
      </c>
      <c r="AA287" s="9">
        <v>1</v>
      </c>
      <c r="AB287" s="9">
        <v>0</v>
      </c>
      <c r="AC287">
        <v>1</v>
      </c>
      <c r="AD287">
        <v>2</v>
      </c>
      <c r="AE287">
        <v>0</v>
      </c>
      <c r="AF287">
        <v>0</v>
      </c>
      <c r="AG287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7">
        <v>0</v>
      </c>
      <c r="AU287" s="16">
        <v>0</v>
      </c>
      <c r="AV287" s="17">
        <v>0</v>
      </c>
      <c r="AW287" s="17">
        <v>0</v>
      </c>
      <c r="AX287" s="16">
        <v>0</v>
      </c>
      <c r="AY287" s="17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7">
        <v>0</v>
      </c>
      <c r="BL287" s="17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1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1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1</v>
      </c>
      <c r="CZ287" s="17">
        <v>0</v>
      </c>
      <c r="DA287" s="17">
        <v>0</v>
      </c>
      <c r="DB287" s="16">
        <v>0</v>
      </c>
      <c r="DC287" s="16">
        <v>0</v>
      </c>
    </row>
    <row r="288" spans="1:107" x14ac:dyDescent="0.25">
      <c r="A288" s="6" t="s">
        <v>385</v>
      </c>
      <c r="B288" s="1" t="s">
        <v>96</v>
      </c>
      <c r="C288" s="26">
        <v>125</v>
      </c>
      <c r="D288" s="2">
        <v>133</v>
      </c>
      <c r="E288" s="6" t="s">
        <v>319</v>
      </c>
      <c r="F288" s="6">
        <v>2020</v>
      </c>
      <c r="G288" s="6" t="s">
        <v>320</v>
      </c>
      <c r="H288" s="2">
        <v>3</v>
      </c>
      <c r="I288" s="2">
        <v>233</v>
      </c>
      <c r="J288" s="33">
        <v>27151</v>
      </c>
      <c r="K288" s="27">
        <v>1</v>
      </c>
      <c r="L288">
        <v>2</v>
      </c>
      <c r="M288" s="2">
        <v>1</v>
      </c>
      <c r="N288" s="27">
        <v>0</v>
      </c>
      <c r="O288" s="27">
        <v>0</v>
      </c>
      <c r="P288">
        <v>0</v>
      </c>
      <c r="Q288" s="27">
        <v>502</v>
      </c>
      <c r="R288" s="28">
        <v>831</v>
      </c>
      <c r="S288" s="26">
        <v>3</v>
      </c>
      <c r="T288">
        <v>3</v>
      </c>
      <c r="U288">
        <v>0</v>
      </c>
      <c r="V288">
        <v>0</v>
      </c>
      <c r="W288">
        <v>0</v>
      </c>
      <c r="X288" s="9">
        <v>2</v>
      </c>
      <c r="Y288" s="9">
        <v>0</v>
      </c>
      <c r="Z288" s="9">
        <v>0</v>
      </c>
      <c r="AA288" s="9">
        <v>1</v>
      </c>
      <c r="AB288" s="9">
        <v>0</v>
      </c>
      <c r="AC288">
        <v>0</v>
      </c>
      <c r="AD288">
        <v>3</v>
      </c>
      <c r="AE288">
        <v>0</v>
      </c>
      <c r="AF288">
        <v>0</v>
      </c>
      <c r="AG288">
        <v>1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7">
        <v>0</v>
      </c>
      <c r="AU288" s="16">
        <v>0</v>
      </c>
      <c r="AV288" s="17">
        <v>0</v>
      </c>
      <c r="AW288" s="17">
        <v>0</v>
      </c>
      <c r="AX288" s="16">
        <v>0</v>
      </c>
      <c r="AY288" s="17">
        <v>0</v>
      </c>
      <c r="AZ288" s="16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7">
        <v>0</v>
      </c>
      <c r="BL288" s="17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1</v>
      </c>
      <c r="CK288" s="16">
        <v>1</v>
      </c>
      <c r="CL288" s="16">
        <v>0</v>
      </c>
      <c r="CM288" s="16">
        <v>0</v>
      </c>
      <c r="CN288" s="16">
        <v>0</v>
      </c>
      <c r="CO288" s="16">
        <v>0</v>
      </c>
      <c r="CP288" s="16">
        <v>0</v>
      </c>
      <c r="CQ288" s="16">
        <v>0</v>
      </c>
      <c r="CR288" s="16">
        <v>0</v>
      </c>
      <c r="CS288" s="16">
        <v>0</v>
      </c>
      <c r="CT288" s="16">
        <v>0</v>
      </c>
      <c r="CU288" s="16">
        <v>0</v>
      </c>
      <c r="CV288" s="16">
        <v>0</v>
      </c>
      <c r="CW288" s="16">
        <v>0</v>
      </c>
      <c r="CX288" s="16">
        <v>0</v>
      </c>
      <c r="CY288" s="16">
        <v>1</v>
      </c>
      <c r="CZ288" s="17">
        <v>0</v>
      </c>
      <c r="DA288" s="17">
        <v>0</v>
      </c>
      <c r="DB288" s="16">
        <v>0</v>
      </c>
      <c r="DC288" s="16">
        <v>0</v>
      </c>
    </row>
    <row r="289" spans="1:107" x14ac:dyDescent="0.25">
      <c r="A289" s="6" t="s">
        <v>386</v>
      </c>
      <c r="B289" s="1" t="s">
        <v>94</v>
      </c>
      <c r="C289" s="26">
        <v>500</v>
      </c>
      <c r="D289" s="2">
        <v>507</v>
      </c>
      <c r="E289" s="6" t="s">
        <v>319</v>
      </c>
      <c r="F289" s="6">
        <v>2020</v>
      </c>
      <c r="G289" s="6" t="s">
        <v>320</v>
      </c>
      <c r="H289" s="2">
        <v>2</v>
      </c>
      <c r="I289" s="2">
        <v>224</v>
      </c>
      <c r="J289" s="33">
        <v>27151</v>
      </c>
      <c r="K289" s="27">
        <v>2</v>
      </c>
      <c r="L289">
        <v>5</v>
      </c>
      <c r="M289" s="2">
        <v>1</v>
      </c>
      <c r="N289" s="27">
        <v>0</v>
      </c>
      <c r="O289" s="27">
        <v>0</v>
      </c>
      <c r="P289">
        <v>1</v>
      </c>
      <c r="Q289" s="27">
        <v>710</v>
      </c>
      <c r="R289" s="28">
        <v>625</v>
      </c>
      <c r="S289" s="26">
        <v>5</v>
      </c>
      <c r="T289">
        <v>3</v>
      </c>
      <c r="U289">
        <v>0</v>
      </c>
      <c r="V289">
        <v>0</v>
      </c>
      <c r="W289">
        <v>2</v>
      </c>
      <c r="X289" s="9">
        <v>3</v>
      </c>
      <c r="Y289" s="9">
        <v>0</v>
      </c>
      <c r="Z289" s="9">
        <v>2</v>
      </c>
      <c r="AA289" s="9">
        <v>0</v>
      </c>
      <c r="AB289" s="9">
        <v>0</v>
      </c>
      <c r="AC289">
        <v>2</v>
      </c>
      <c r="AD289">
        <v>1</v>
      </c>
      <c r="AE289">
        <v>1</v>
      </c>
      <c r="AF289">
        <v>1</v>
      </c>
      <c r="AG289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1</v>
      </c>
      <c r="AP289" s="16">
        <v>0</v>
      </c>
      <c r="AQ289" s="16">
        <v>0</v>
      </c>
      <c r="AR289" s="16">
        <v>0</v>
      </c>
      <c r="AS289" s="16">
        <v>0</v>
      </c>
      <c r="AT289" s="17">
        <v>0</v>
      </c>
      <c r="AU289" s="16">
        <v>0</v>
      </c>
      <c r="AV289" s="17">
        <v>0</v>
      </c>
      <c r="AW289" s="17">
        <v>0</v>
      </c>
      <c r="AX289" s="16">
        <v>0</v>
      </c>
      <c r="AY289" s="17">
        <v>0</v>
      </c>
      <c r="AZ289" s="16">
        <v>0</v>
      </c>
      <c r="BA289" s="16">
        <v>1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7">
        <v>0</v>
      </c>
      <c r="BL289" s="17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1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1</v>
      </c>
      <c r="CH289" s="16">
        <v>0</v>
      </c>
      <c r="CI289" s="16">
        <v>0</v>
      </c>
      <c r="CJ289" s="16">
        <v>0</v>
      </c>
      <c r="CK289" s="16">
        <v>1</v>
      </c>
      <c r="CL289" s="16">
        <v>0</v>
      </c>
      <c r="CM289" s="16">
        <v>0</v>
      </c>
      <c r="CN289" s="16"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7">
        <v>0</v>
      </c>
      <c r="DA289" s="17">
        <v>0</v>
      </c>
      <c r="DB289" s="16">
        <v>0</v>
      </c>
      <c r="DC289" s="16">
        <v>0</v>
      </c>
    </row>
    <row r="290" spans="1:107" x14ac:dyDescent="0.25">
      <c r="A290" s="6" t="s">
        <v>387</v>
      </c>
      <c r="B290" s="1" t="s">
        <v>99</v>
      </c>
      <c r="C290" s="26">
        <v>1000</v>
      </c>
      <c r="D290" s="2">
        <v>986</v>
      </c>
      <c r="E290" s="6" t="s">
        <v>319</v>
      </c>
      <c r="F290" s="6">
        <v>2020</v>
      </c>
      <c r="G290" s="6" t="s">
        <v>320</v>
      </c>
      <c r="H290" s="2">
        <v>2</v>
      </c>
      <c r="I290" s="2">
        <v>216</v>
      </c>
      <c r="J290" s="33">
        <v>27151</v>
      </c>
      <c r="K290" s="27">
        <v>3</v>
      </c>
      <c r="L290">
        <v>6</v>
      </c>
      <c r="M290" s="2">
        <v>1</v>
      </c>
      <c r="N290" s="27">
        <v>0</v>
      </c>
      <c r="O290" s="27">
        <v>0</v>
      </c>
      <c r="P290">
        <v>1</v>
      </c>
      <c r="Q290" s="27">
        <v>838</v>
      </c>
      <c r="R290" s="28">
        <v>416</v>
      </c>
      <c r="S290" s="26">
        <v>7</v>
      </c>
      <c r="T290">
        <v>5</v>
      </c>
      <c r="U290">
        <v>1</v>
      </c>
      <c r="V290">
        <v>0</v>
      </c>
      <c r="W290">
        <v>1</v>
      </c>
      <c r="X290" s="9">
        <v>4</v>
      </c>
      <c r="Y290" s="9">
        <v>3</v>
      </c>
      <c r="Z290" s="9">
        <v>0</v>
      </c>
      <c r="AA290" s="9">
        <v>0</v>
      </c>
      <c r="AB290" s="9">
        <v>0</v>
      </c>
      <c r="AC290">
        <v>3</v>
      </c>
      <c r="AD290">
        <v>3</v>
      </c>
      <c r="AE290">
        <v>1</v>
      </c>
      <c r="AF290">
        <v>0</v>
      </c>
      <c r="AG290">
        <v>3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7">
        <v>0</v>
      </c>
      <c r="AU290" s="16">
        <v>0</v>
      </c>
      <c r="AV290" s="17">
        <v>0</v>
      </c>
      <c r="AW290" s="17">
        <v>0</v>
      </c>
      <c r="AX290" s="16">
        <v>0</v>
      </c>
      <c r="AY290" s="17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1</v>
      </c>
      <c r="BG290" s="16">
        <v>0</v>
      </c>
      <c r="BH290" s="16">
        <v>1</v>
      </c>
      <c r="BI290" s="16">
        <v>0</v>
      </c>
      <c r="BJ290" s="16">
        <v>0</v>
      </c>
      <c r="BK290" s="17">
        <v>0</v>
      </c>
      <c r="BL290" s="17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1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1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1</v>
      </c>
      <c r="CK290" s="16">
        <v>1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1</v>
      </c>
      <c r="CW290" s="16">
        <v>0</v>
      </c>
      <c r="CX290" s="16">
        <v>0</v>
      </c>
      <c r="CY290" s="16">
        <v>0</v>
      </c>
      <c r="CZ290" s="17">
        <v>0</v>
      </c>
      <c r="DA290" s="17">
        <v>0</v>
      </c>
      <c r="DB290" s="16">
        <v>0</v>
      </c>
      <c r="DC290" s="16">
        <v>0</v>
      </c>
    </row>
    <row r="291" spans="1:107" x14ac:dyDescent="0.25">
      <c r="A291" s="6" t="s">
        <v>388</v>
      </c>
      <c r="B291" s="1" t="s">
        <v>91</v>
      </c>
      <c r="C291" s="26">
        <v>25</v>
      </c>
      <c r="D291" s="2">
        <v>30</v>
      </c>
      <c r="E291" s="6" t="s">
        <v>319</v>
      </c>
      <c r="F291" s="6">
        <v>2020</v>
      </c>
      <c r="G291" s="6" t="s">
        <v>320</v>
      </c>
      <c r="H291" s="2">
        <v>4</v>
      </c>
      <c r="I291" s="2">
        <v>214</v>
      </c>
      <c r="J291" s="33">
        <v>26605</v>
      </c>
      <c r="K291" s="27">
        <v>9</v>
      </c>
      <c r="L291">
        <v>3</v>
      </c>
      <c r="M291" s="2">
        <v>1</v>
      </c>
      <c r="N291" s="27">
        <v>1</v>
      </c>
      <c r="O291" s="27">
        <v>0</v>
      </c>
      <c r="P291">
        <v>0</v>
      </c>
      <c r="Q291" s="27">
        <v>1001</v>
      </c>
      <c r="R291" s="27">
        <v>679</v>
      </c>
      <c r="S291" s="26">
        <v>2</v>
      </c>
      <c r="T291">
        <v>1</v>
      </c>
      <c r="U291">
        <v>1</v>
      </c>
      <c r="V291">
        <v>0</v>
      </c>
      <c r="W291">
        <v>0</v>
      </c>
      <c r="X291" s="9">
        <v>0</v>
      </c>
      <c r="Y291" s="9">
        <v>1</v>
      </c>
      <c r="Z291" s="9">
        <v>1</v>
      </c>
      <c r="AA291" s="9">
        <v>0</v>
      </c>
      <c r="AB291" s="9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7">
        <v>0</v>
      </c>
      <c r="AU291" s="16">
        <v>0</v>
      </c>
      <c r="AV291" s="17">
        <v>0</v>
      </c>
      <c r="AW291" s="17">
        <v>0</v>
      </c>
      <c r="AX291" s="16">
        <v>0</v>
      </c>
      <c r="AY291" s="17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7">
        <v>0</v>
      </c>
      <c r="BL291" s="17">
        <v>0</v>
      </c>
      <c r="BM291" s="16">
        <v>0</v>
      </c>
      <c r="BN291" s="16">
        <v>0</v>
      </c>
      <c r="BO291" s="16">
        <v>1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1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0</v>
      </c>
      <c r="CX291" s="16">
        <v>0</v>
      </c>
      <c r="CY291" s="16">
        <v>0</v>
      </c>
      <c r="CZ291" s="17">
        <v>0</v>
      </c>
      <c r="DA291" s="17">
        <v>0</v>
      </c>
      <c r="DB291" s="16">
        <v>0</v>
      </c>
      <c r="DC291" s="16">
        <v>0</v>
      </c>
    </row>
    <row r="292" spans="1:107" x14ac:dyDescent="0.25">
      <c r="A292" s="6" t="s">
        <v>389</v>
      </c>
      <c r="B292" s="1" t="s">
        <v>96</v>
      </c>
      <c r="C292" s="26">
        <v>125</v>
      </c>
      <c r="D292" s="2">
        <v>140</v>
      </c>
      <c r="E292" s="6" t="s">
        <v>319</v>
      </c>
      <c r="F292" s="6">
        <v>2020</v>
      </c>
      <c r="G292" s="6" t="s">
        <v>320</v>
      </c>
      <c r="H292" s="2">
        <v>3</v>
      </c>
      <c r="I292" s="2">
        <v>212</v>
      </c>
      <c r="J292" s="33">
        <v>26605</v>
      </c>
      <c r="K292" s="27">
        <v>38</v>
      </c>
      <c r="L292">
        <v>5</v>
      </c>
      <c r="M292" s="2">
        <v>1</v>
      </c>
      <c r="N292" s="27">
        <v>1</v>
      </c>
      <c r="O292" s="27">
        <v>0</v>
      </c>
      <c r="P292">
        <v>0</v>
      </c>
      <c r="Q292" s="27">
        <v>897</v>
      </c>
      <c r="R292" s="27">
        <v>555</v>
      </c>
      <c r="S292" s="26">
        <v>11</v>
      </c>
      <c r="T292">
        <v>1</v>
      </c>
      <c r="U292">
        <v>9</v>
      </c>
      <c r="V292">
        <v>0</v>
      </c>
      <c r="W292">
        <v>1</v>
      </c>
      <c r="X292" s="9">
        <v>1</v>
      </c>
      <c r="Y292" s="9">
        <v>5</v>
      </c>
      <c r="Z292" s="9">
        <v>2</v>
      </c>
      <c r="AA292" s="9">
        <v>3</v>
      </c>
      <c r="AB292" s="9">
        <v>0</v>
      </c>
      <c r="AC292">
        <v>8</v>
      </c>
      <c r="AD292">
        <v>2</v>
      </c>
      <c r="AE292">
        <v>1</v>
      </c>
      <c r="AF292">
        <v>0</v>
      </c>
      <c r="AG292">
        <v>2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1</v>
      </c>
      <c r="AO292" s="16">
        <v>0</v>
      </c>
      <c r="AP292" s="16">
        <v>0</v>
      </c>
      <c r="AQ292" s="16">
        <v>1</v>
      </c>
      <c r="AR292" s="16">
        <v>0</v>
      </c>
      <c r="AS292" s="16">
        <v>1</v>
      </c>
      <c r="AT292" s="17">
        <v>0</v>
      </c>
      <c r="AU292" s="16">
        <v>0</v>
      </c>
      <c r="AV292" s="17">
        <v>0</v>
      </c>
      <c r="AW292" s="17">
        <v>0</v>
      </c>
      <c r="AX292" s="16">
        <v>0</v>
      </c>
      <c r="AY292" s="17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1</v>
      </c>
      <c r="BG292" s="16">
        <v>1</v>
      </c>
      <c r="BH292" s="16">
        <v>0</v>
      </c>
      <c r="BI292" s="16">
        <v>0</v>
      </c>
      <c r="BJ292" s="16">
        <v>0</v>
      </c>
      <c r="BK292" s="17">
        <v>0</v>
      </c>
      <c r="BL292" s="17">
        <v>0</v>
      </c>
      <c r="BM292" s="16">
        <v>0</v>
      </c>
      <c r="BN292" s="16">
        <v>0</v>
      </c>
      <c r="BO292" s="16">
        <v>1</v>
      </c>
      <c r="BP292" s="16">
        <v>0</v>
      </c>
      <c r="BQ292" s="16">
        <v>0</v>
      </c>
      <c r="BR292" s="16">
        <v>0</v>
      </c>
      <c r="BS292" s="16">
        <v>1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1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>
        <v>0</v>
      </c>
      <c r="CM292" s="16">
        <v>0</v>
      </c>
      <c r="CN292" s="16">
        <v>0</v>
      </c>
      <c r="CO292" s="16">
        <v>0</v>
      </c>
      <c r="CP292" s="16">
        <v>1</v>
      </c>
      <c r="CQ292" s="16">
        <v>1</v>
      </c>
      <c r="CR292" s="16">
        <v>0</v>
      </c>
      <c r="CS292" s="16">
        <v>0</v>
      </c>
      <c r="CT292" s="16">
        <v>0</v>
      </c>
      <c r="CU292" s="16">
        <v>0</v>
      </c>
      <c r="CV292" s="16">
        <v>0</v>
      </c>
      <c r="CW292" s="16">
        <v>1</v>
      </c>
      <c r="CX292" s="16">
        <v>0</v>
      </c>
      <c r="CY292" s="16">
        <v>0</v>
      </c>
      <c r="CZ292" s="17">
        <v>0</v>
      </c>
      <c r="DA292" s="17">
        <v>0</v>
      </c>
      <c r="DB292" s="16">
        <v>0</v>
      </c>
      <c r="DC292" s="16">
        <v>0</v>
      </c>
    </row>
    <row r="293" spans="1:107" x14ac:dyDescent="0.25">
      <c r="A293" s="6" t="s">
        <v>390</v>
      </c>
      <c r="B293" s="1" t="s">
        <v>94</v>
      </c>
      <c r="C293" s="26">
        <v>500</v>
      </c>
      <c r="D293" s="2">
        <v>522</v>
      </c>
      <c r="E293" s="6" t="s">
        <v>319</v>
      </c>
      <c r="F293" s="6">
        <v>2020</v>
      </c>
      <c r="G293" s="6" t="s">
        <v>320</v>
      </c>
      <c r="H293" s="2">
        <v>2</v>
      </c>
      <c r="I293" s="2">
        <v>216</v>
      </c>
      <c r="J293" s="33">
        <v>26605</v>
      </c>
      <c r="K293" s="27">
        <v>35</v>
      </c>
      <c r="L293">
        <v>23</v>
      </c>
      <c r="M293" s="2">
        <v>1</v>
      </c>
      <c r="N293" s="27">
        <v>1</v>
      </c>
      <c r="O293" s="27">
        <v>0</v>
      </c>
      <c r="P293">
        <v>0</v>
      </c>
      <c r="Q293" s="27">
        <v>789</v>
      </c>
      <c r="R293" s="27">
        <v>605</v>
      </c>
      <c r="S293" s="26">
        <v>9</v>
      </c>
      <c r="T293">
        <v>3</v>
      </c>
      <c r="U293">
        <v>6</v>
      </c>
      <c r="V293">
        <v>0</v>
      </c>
      <c r="W293">
        <v>0</v>
      </c>
      <c r="X293" s="9">
        <v>3</v>
      </c>
      <c r="Y293" s="9">
        <v>2</v>
      </c>
      <c r="Z293" s="9">
        <v>3</v>
      </c>
      <c r="AA293" s="9">
        <v>1</v>
      </c>
      <c r="AB293" s="9">
        <v>0</v>
      </c>
      <c r="AC293">
        <v>2</v>
      </c>
      <c r="AD293">
        <v>5</v>
      </c>
      <c r="AE293">
        <v>2</v>
      </c>
      <c r="AF293">
        <v>0</v>
      </c>
      <c r="AG293">
        <v>1</v>
      </c>
      <c r="AH293" s="16">
        <v>1</v>
      </c>
      <c r="AI293" s="16">
        <v>0</v>
      </c>
      <c r="AJ293" s="16">
        <v>0</v>
      </c>
      <c r="AK293" s="16">
        <v>1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1</v>
      </c>
      <c r="AT293" s="17">
        <v>0</v>
      </c>
      <c r="AU293" s="16">
        <v>1</v>
      </c>
      <c r="AV293" s="17">
        <v>0</v>
      </c>
      <c r="AW293" s="17">
        <v>0</v>
      </c>
      <c r="AX293" s="16">
        <v>0</v>
      </c>
      <c r="AY293" s="17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1</v>
      </c>
      <c r="BG293" s="16">
        <v>0</v>
      </c>
      <c r="BH293" s="16">
        <v>0</v>
      </c>
      <c r="BI293" s="16">
        <v>0</v>
      </c>
      <c r="BJ293" s="16">
        <v>0</v>
      </c>
      <c r="BK293" s="17">
        <v>0</v>
      </c>
      <c r="BL293" s="17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1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1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1</v>
      </c>
      <c r="CL293" s="16">
        <v>0</v>
      </c>
      <c r="CM293" s="16">
        <v>0</v>
      </c>
      <c r="CN293" s="16">
        <v>0</v>
      </c>
      <c r="CO293" s="16">
        <v>0</v>
      </c>
      <c r="CP293" s="16">
        <v>0</v>
      </c>
      <c r="CQ293" s="16">
        <v>0</v>
      </c>
      <c r="CR293" s="16">
        <v>0</v>
      </c>
      <c r="CS293" s="16">
        <v>0</v>
      </c>
      <c r="CT293" s="16">
        <v>0</v>
      </c>
      <c r="CU293" s="16">
        <v>0</v>
      </c>
      <c r="CV293" s="16">
        <v>0</v>
      </c>
      <c r="CW293" s="16">
        <v>0</v>
      </c>
      <c r="CX293" s="16">
        <v>0</v>
      </c>
      <c r="CY293" s="16">
        <v>1</v>
      </c>
      <c r="CZ293" s="17">
        <v>0</v>
      </c>
      <c r="DA293" s="17">
        <v>0</v>
      </c>
      <c r="DB293" s="16">
        <v>0</v>
      </c>
      <c r="DC293" s="16">
        <v>0</v>
      </c>
    </row>
    <row r="294" spans="1:107" x14ac:dyDescent="0.25">
      <c r="A294" s="6" t="s">
        <v>391</v>
      </c>
      <c r="B294" s="1" t="s">
        <v>99</v>
      </c>
      <c r="C294" s="26">
        <v>1000</v>
      </c>
      <c r="D294" s="2">
        <v>1021</v>
      </c>
      <c r="E294" s="6" t="s">
        <v>319</v>
      </c>
      <c r="F294" s="6">
        <v>2020</v>
      </c>
      <c r="G294" s="6" t="s">
        <v>320</v>
      </c>
      <c r="H294" s="2">
        <v>1</v>
      </c>
      <c r="I294" s="2">
        <v>208</v>
      </c>
      <c r="J294" s="33">
        <v>26605</v>
      </c>
      <c r="K294" s="27">
        <v>5</v>
      </c>
      <c r="L294">
        <v>9</v>
      </c>
      <c r="M294" s="2">
        <v>1</v>
      </c>
      <c r="N294" s="27">
        <v>1</v>
      </c>
      <c r="O294" s="27">
        <v>0</v>
      </c>
      <c r="P294">
        <v>1</v>
      </c>
      <c r="Q294" s="27">
        <v>793</v>
      </c>
      <c r="R294" s="27">
        <v>450</v>
      </c>
      <c r="S294" s="26">
        <v>11</v>
      </c>
      <c r="T294">
        <v>3</v>
      </c>
      <c r="U294">
        <v>6</v>
      </c>
      <c r="V294">
        <v>0</v>
      </c>
      <c r="W294">
        <v>1</v>
      </c>
      <c r="X294" s="9">
        <v>3</v>
      </c>
      <c r="Y294" s="9">
        <v>4</v>
      </c>
      <c r="Z294" s="9">
        <v>2</v>
      </c>
      <c r="AA294" s="9">
        <v>1</v>
      </c>
      <c r="AB294" s="9">
        <v>1</v>
      </c>
      <c r="AC294">
        <v>8</v>
      </c>
      <c r="AD294">
        <v>2</v>
      </c>
      <c r="AE294">
        <v>1</v>
      </c>
      <c r="AF294">
        <v>0</v>
      </c>
      <c r="AG294">
        <v>1</v>
      </c>
      <c r="AH294" s="16">
        <v>0</v>
      </c>
      <c r="AI294" s="16">
        <v>0</v>
      </c>
      <c r="AJ294" s="16">
        <v>0</v>
      </c>
      <c r="AK294" s="16">
        <v>0</v>
      </c>
      <c r="AL294" s="16">
        <v>1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7">
        <v>0</v>
      </c>
      <c r="AU294" s="16">
        <v>0</v>
      </c>
      <c r="AV294" s="17">
        <v>0</v>
      </c>
      <c r="AW294" s="17">
        <v>0</v>
      </c>
      <c r="AX294" s="16">
        <v>0</v>
      </c>
      <c r="AY294" s="17">
        <v>0</v>
      </c>
      <c r="AZ294" s="16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1</v>
      </c>
      <c r="BG294" s="16">
        <v>0</v>
      </c>
      <c r="BH294" s="16">
        <v>0</v>
      </c>
      <c r="BI294" s="16">
        <v>1</v>
      </c>
      <c r="BJ294" s="16">
        <v>1</v>
      </c>
      <c r="BK294" s="17">
        <v>0</v>
      </c>
      <c r="BL294" s="17">
        <v>0</v>
      </c>
      <c r="BM294" s="16">
        <v>0</v>
      </c>
      <c r="BN294" s="16">
        <v>0</v>
      </c>
      <c r="BO294" s="16">
        <v>1</v>
      </c>
      <c r="BP294" s="16">
        <v>1</v>
      </c>
      <c r="BQ294" s="16">
        <v>0</v>
      </c>
      <c r="BR294" s="16">
        <v>0</v>
      </c>
      <c r="BS294" s="16">
        <v>1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1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1</v>
      </c>
      <c r="CL294" s="16">
        <v>0</v>
      </c>
      <c r="CM294" s="16">
        <v>0</v>
      </c>
      <c r="CN294" s="16">
        <v>0</v>
      </c>
      <c r="CO294" s="16">
        <v>0</v>
      </c>
      <c r="CP294" s="16">
        <v>0</v>
      </c>
      <c r="CQ294" s="16">
        <v>1</v>
      </c>
      <c r="CR294" s="16">
        <v>0</v>
      </c>
      <c r="CS294" s="16">
        <v>0</v>
      </c>
      <c r="CT294" s="16">
        <v>0</v>
      </c>
      <c r="CU294" s="16">
        <v>0</v>
      </c>
      <c r="CV294" s="16">
        <v>0</v>
      </c>
      <c r="CW294" s="16">
        <v>1</v>
      </c>
      <c r="CX294" s="16">
        <v>0</v>
      </c>
      <c r="CY294" s="16">
        <v>0</v>
      </c>
      <c r="CZ294" s="17">
        <v>0</v>
      </c>
      <c r="DA294" s="17">
        <v>0</v>
      </c>
      <c r="DB294" s="16">
        <v>0</v>
      </c>
      <c r="DC294" s="16">
        <v>0</v>
      </c>
    </row>
    <row r="295" spans="1:107" x14ac:dyDescent="0.25">
      <c r="A295" s="6" t="s">
        <v>392</v>
      </c>
      <c r="B295" s="1" t="s">
        <v>91</v>
      </c>
      <c r="C295" s="26">
        <v>25</v>
      </c>
      <c r="D295" s="2">
        <v>24</v>
      </c>
      <c r="E295" s="6" t="s">
        <v>319</v>
      </c>
      <c r="F295" s="6">
        <v>2020</v>
      </c>
      <c r="G295" s="6" t="s">
        <v>320</v>
      </c>
      <c r="H295" s="2">
        <v>4</v>
      </c>
      <c r="I295" s="2">
        <v>232</v>
      </c>
      <c r="J295" s="33">
        <v>26605</v>
      </c>
      <c r="K295" s="27">
        <v>3</v>
      </c>
      <c r="L295">
        <v>11</v>
      </c>
      <c r="M295" s="2">
        <v>1</v>
      </c>
      <c r="N295" s="27">
        <v>0</v>
      </c>
      <c r="O295" s="27">
        <v>1</v>
      </c>
      <c r="P295">
        <v>0</v>
      </c>
      <c r="Q295" s="27">
        <v>760</v>
      </c>
      <c r="R295" s="28">
        <v>503</v>
      </c>
      <c r="S295" s="26">
        <v>1</v>
      </c>
      <c r="T295">
        <v>1</v>
      </c>
      <c r="U295">
        <v>0</v>
      </c>
      <c r="V295">
        <v>0</v>
      </c>
      <c r="W295">
        <v>0</v>
      </c>
      <c r="X295" s="9">
        <v>1</v>
      </c>
      <c r="Y295" s="9">
        <v>0</v>
      </c>
      <c r="Z295" s="9">
        <v>0</v>
      </c>
      <c r="AA295" s="9">
        <v>0</v>
      </c>
      <c r="AB295" s="9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7">
        <v>0</v>
      </c>
      <c r="AU295" s="16">
        <v>0</v>
      </c>
      <c r="AV295" s="17">
        <v>0</v>
      </c>
      <c r="AW295" s="17">
        <v>0</v>
      </c>
      <c r="AX295" s="16">
        <v>0</v>
      </c>
      <c r="AY295" s="17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7">
        <v>0</v>
      </c>
      <c r="BL295" s="17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1</v>
      </c>
      <c r="CL295" s="16">
        <v>0</v>
      </c>
      <c r="CM295" s="16"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6">
        <v>0</v>
      </c>
      <c r="CV295" s="16">
        <v>0</v>
      </c>
      <c r="CW295" s="16">
        <v>0</v>
      </c>
      <c r="CX295" s="16">
        <v>0</v>
      </c>
      <c r="CY295" s="16">
        <v>0</v>
      </c>
      <c r="CZ295" s="17">
        <v>0</v>
      </c>
      <c r="DA295" s="17">
        <v>0</v>
      </c>
      <c r="DB295" s="16">
        <v>0</v>
      </c>
      <c r="DC295" s="16">
        <v>0</v>
      </c>
    </row>
    <row r="296" spans="1:107" x14ac:dyDescent="0.25">
      <c r="A296" s="6" t="s">
        <v>393</v>
      </c>
      <c r="B296" s="1" t="s">
        <v>96</v>
      </c>
      <c r="C296" s="26">
        <v>125</v>
      </c>
      <c r="D296" s="2">
        <v>130</v>
      </c>
      <c r="E296" s="6" t="s">
        <v>319</v>
      </c>
      <c r="F296" s="6">
        <v>2020</v>
      </c>
      <c r="G296" s="6" t="s">
        <v>320</v>
      </c>
      <c r="H296" s="2">
        <v>3</v>
      </c>
      <c r="I296" s="2">
        <v>232</v>
      </c>
      <c r="J296" s="33">
        <v>26605</v>
      </c>
      <c r="K296" s="27">
        <v>35</v>
      </c>
      <c r="L296">
        <v>9</v>
      </c>
      <c r="M296" s="2">
        <v>1</v>
      </c>
      <c r="N296" s="27">
        <v>1</v>
      </c>
      <c r="O296" s="27">
        <v>0</v>
      </c>
      <c r="P296">
        <v>0</v>
      </c>
      <c r="Q296" s="27">
        <v>942</v>
      </c>
      <c r="R296" s="28">
        <v>585</v>
      </c>
      <c r="S296" s="26">
        <v>5</v>
      </c>
      <c r="T296">
        <v>1</v>
      </c>
      <c r="U296">
        <v>3</v>
      </c>
      <c r="V296">
        <v>0</v>
      </c>
      <c r="W296">
        <v>1</v>
      </c>
      <c r="X296" s="9">
        <v>1</v>
      </c>
      <c r="Y296" s="9">
        <v>2</v>
      </c>
      <c r="Z296" s="9">
        <v>1</v>
      </c>
      <c r="AA296" s="9">
        <v>1</v>
      </c>
      <c r="AB296" s="9">
        <v>0</v>
      </c>
      <c r="AC296">
        <v>4</v>
      </c>
      <c r="AD296">
        <v>1</v>
      </c>
      <c r="AE296">
        <v>0</v>
      </c>
      <c r="AF296">
        <v>0</v>
      </c>
      <c r="AG29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7">
        <v>0</v>
      </c>
      <c r="AU296" s="16">
        <v>0</v>
      </c>
      <c r="AV296" s="17">
        <v>0</v>
      </c>
      <c r="AW296" s="17">
        <v>0</v>
      </c>
      <c r="AX296" s="16">
        <v>0</v>
      </c>
      <c r="AY296" s="17">
        <v>0</v>
      </c>
      <c r="AZ296" s="16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7">
        <v>0</v>
      </c>
      <c r="BL296" s="17">
        <v>0</v>
      </c>
      <c r="BM296" s="16">
        <v>0</v>
      </c>
      <c r="BN296" s="16">
        <v>0</v>
      </c>
      <c r="BO296" s="16">
        <v>1</v>
      </c>
      <c r="BP296" s="16">
        <v>0</v>
      </c>
      <c r="BQ296" s="16">
        <v>1</v>
      </c>
      <c r="BR296" s="16">
        <v>0</v>
      </c>
      <c r="BS296" s="16">
        <v>1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1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>
        <v>0</v>
      </c>
      <c r="CM296" s="16">
        <v>0</v>
      </c>
      <c r="CN296" s="16">
        <v>0</v>
      </c>
      <c r="CO296" s="16">
        <v>0</v>
      </c>
      <c r="CP296" s="16">
        <v>0</v>
      </c>
      <c r="CQ296" s="16">
        <v>1</v>
      </c>
      <c r="CR296" s="16">
        <v>0</v>
      </c>
      <c r="CS296" s="16">
        <v>0</v>
      </c>
      <c r="CT296" s="16">
        <v>0</v>
      </c>
      <c r="CU296" s="16">
        <v>0</v>
      </c>
      <c r="CV296" s="16">
        <v>0</v>
      </c>
      <c r="CW296" s="16">
        <v>0</v>
      </c>
      <c r="CX296" s="16">
        <v>0</v>
      </c>
      <c r="CY296" s="16">
        <v>0</v>
      </c>
      <c r="CZ296" s="17">
        <v>0</v>
      </c>
      <c r="DA296" s="17">
        <v>0</v>
      </c>
      <c r="DB296" s="16">
        <v>0</v>
      </c>
      <c r="DC296" s="16">
        <v>0</v>
      </c>
    </row>
    <row r="297" spans="1:107" x14ac:dyDescent="0.25">
      <c r="A297" s="6" t="s">
        <v>394</v>
      </c>
      <c r="B297" s="1" t="s">
        <v>94</v>
      </c>
      <c r="C297" s="26">
        <v>500</v>
      </c>
      <c r="D297" s="2">
        <v>532</v>
      </c>
      <c r="E297" s="6" t="s">
        <v>319</v>
      </c>
      <c r="F297" s="6">
        <v>2020</v>
      </c>
      <c r="G297" s="6" t="s">
        <v>320</v>
      </c>
      <c r="H297" s="2">
        <v>2</v>
      </c>
      <c r="I297" s="2">
        <v>220</v>
      </c>
      <c r="J297" s="33">
        <v>26605</v>
      </c>
      <c r="K297" s="27">
        <v>1</v>
      </c>
      <c r="L297">
        <v>11</v>
      </c>
      <c r="M297" s="2">
        <v>1</v>
      </c>
      <c r="N297" s="27">
        <v>0</v>
      </c>
      <c r="O297" s="27">
        <v>0</v>
      </c>
      <c r="P297">
        <v>1</v>
      </c>
      <c r="Q297" s="27">
        <v>1237</v>
      </c>
      <c r="R297" s="28">
        <v>1081</v>
      </c>
      <c r="S297" s="26">
        <v>8</v>
      </c>
      <c r="T297">
        <v>4</v>
      </c>
      <c r="U297">
        <v>1</v>
      </c>
      <c r="V297">
        <v>0</v>
      </c>
      <c r="W297">
        <v>3</v>
      </c>
      <c r="X297" s="9">
        <v>3</v>
      </c>
      <c r="Y297" s="9">
        <v>3</v>
      </c>
      <c r="Z297" s="9">
        <v>0</v>
      </c>
      <c r="AA297" s="9">
        <v>2</v>
      </c>
      <c r="AB297" s="9">
        <v>0</v>
      </c>
      <c r="AC297">
        <v>7</v>
      </c>
      <c r="AD297">
        <v>1</v>
      </c>
      <c r="AE297">
        <v>0</v>
      </c>
      <c r="AF297">
        <v>0</v>
      </c>
      <c r="AG297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7">
        <v>0</v>
      </c>
      <c r="AU297" s="16">
        <v>0</v>
      </c>
      <c r="AV297" s="17">
        <v>0</v>
      </c>
      <c r="AW297" s="17">
        <v>0</v>
      </c>
      <c r="AX297" s="16">
        <v>0</v>
      </c>
      <c r="AY297" s="17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7">
        <v>0</v>
      </c>
      <c r="BL297" s="17">
        <v>0</v>
      </c>
      <c r="BM297" s="16">
        <v>0</v>
      </c>
      <c r="BN297" s="16">
        <v>0</v>
      </c>
      <c r="BO297" s="16">
        <v>0</v>
      </c>
      <c r="BP297" s="16">
        <v>1</v>
      </c>
      <c r="BQ297" s="16">
        <v>1</v>
      </c>
      <c r="BR297" s="16">
        <v>1</v>
      </c>
      <c r="BS297" s="16">
        <v>0</v>
      </c>
      <c r="BT297" s="16">
        <v>0</v>
      </c>
      <c r="BU297" s="16">
        <v>0</v>
      </c>
      <c r="BV297" s="16">
        <v>0</v>
      </c>
      <c r="BW297" s="16">
        <v>1</v>
      </c>
      <c r="BX297" s="16">
        <v>0</v>
      </c>
      <c r="BY297" s="16">
        <v>1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>
        <v>1</v>
      </c>
      <c r="CM297" s="16">
        <v>0</v>
      </c>
      <c r="CN297" s="16">
        <v>0</v>
      </c>
      <c r="CO297" s="16">
        <v>0</v>
      </c>
      <c r="CP297" s="16">
        <v>0</v>
      </c>
      <c r="CQ297" s="16">
        <v>1</v>
      </c>
      <c r="CR297" s="16">
        <v>0</v>
      </c>
      <c r="CS297" s="16">
        <v>0</v>
      </c>
      <c r="CT297" s="16">
        <v>0</v>
      </c>
      <c r="CU297" s="16">
        <v>0</v>
      </c>
      <c r="CV297" s="16">
        <v>0</v>
      </c>
      <c r="CW297" s="16">
        <v>0</v>
      </c>
      <c r="CX297" s="16">
        <v>0</v>
      </c>
      <c r="CY297" s="16">
        <v>1</v>
      </c>
      <c r="CZ297" s="17">
        <v>0</v>
      </c>
      <c r="DA297" s="17">
        <v>0</v>
      </c>
      <c r="DB297" s="16">
        <v>0</v>
      </c>
      <c r="DC297" s="16">
        <v>0</v>
      </c>
    </row>
    <row r="298" spans="1:107" x14ac:dyDescent="0.25">
      <c r="A298" s="6" t="s">
        <v>395</v>
      </c>
      <c r="B298" s="1" t="s">
        <v>99</v>
      </c>
      <c r="C298" s="26">
        <v>1000</v>
      </c>
      <c r="D298" s="2">
        <v>962</v>
      </c>
      <c r="E298" s="6" t="s">
        <v>319</v>
      </c>
      <c r="F298" s="6">
        <v>2020</v>
      </c>
      <c r="G298" s="6" t="s">
        <v>320</v>
      </c>
      <c r="H298" s="2">
        <v>2</v>
      </c>
      <c r="I298" s="2">
        <v>227</v>
      </c>
      <c r="J298" s="33">
        <v>26605</v>
      </c>
      <c r="K298" s="27">
        <v>10</v>
      </c>
      <c r="L298">
        <v>6</v>
      </c>
      <c r="M298" s="2">
        <v>1</v>
      </c>
      <c r="N298" s="27">
        <v>0</v>
      </c>
      <c r="O298" s="27">
        <v>0</v>
      </c>
      <c r="P298">
        <v>0</v>
      </c>
      <c r="Q298" s="27">
        <v>1673</v>
      </c>
      <c r="R298" s="28">
        <v>724</v>
      </c>
      <c r="S298" s="26">
        <v>7</v>
      </c>
      <c r="T298">
        <v>1</v>
      </c>
      <c r="U298">
        <v>4</v>
      </c>
      <c r="V298">
        <v>0</v>
      </c>
      <c r="W298">
        <v>1</v>
      </c>
      <c r="X298" s="9">
        <v>1</v>
      </c>
      <c r="Y298" s="9">
        <v>3</v>
      </c>
      <c r="Z298" s="9">
        <v>0</v>
      </c>
      <c r="AA298" s="9">
        <v>2</v>
      </c>
      <c r="AB298" s="9">
        <v>1</v>
      </c>
      <c r="AC298">
        <v>7</v>
      </c>
      <c r="AD298">
        <v>0</v>
      </c>
      <c r="AE298">
        <v>0</v>
      </c>
      <c r="AF298">
        <v>0</v>
      </c>
      <c r="AG298">
        <v>1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7">
        <v>0</v>
      </c>
      <c r="AU298" s="16">
        <v>0</v>
      </c>
      <c r="AV298" s="17">
        <v>0</v>
      </c>
      <c r="AW298" s="17">
        <v>0</v>
      </c>
      <c r="AX298" s="16">
        <v>0</v>
      </c>
      <c r="AY298" s="17">
        <v>0</v>
      </c>
      <c r="AZ298" s="16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0</v>
      </c>
      <c r="BI298" s="16">
        <v>1</v>
      </c>
      <c r="BJ298" s="16">
        <v>0</v>
      </c>
      <c r="BK298" s="17">
        <v>0</v>
      </c>
      <c r="BL298" s="17">
        <v>0</v>
      </c>
      <c r="BM298" s="16">
        <v>0</v>
      </c>
      <c r="BN298" s="16">
        <v>0</v>
      </c>
      <c r="BO298" s="16">
        <v>1</v>
      </c>
      <c r="BP298" s="16">
        <v>1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1</v>
      </c>
      <c r="BZ298" s="16">
        <v>0</v>
      </c>
      <c r="CA298" s="16">
        <v>0</v>
      </c>
      <c r="CB298" s="16">
        <v>0</v>
      </c>
      <c r="CC298" s="16">
        <v>0</v>
      </c>
      <c r="CD298" s="16">
        <v>1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>
        <v>0</v>
      </c>
      <c r="CM298" s="16">
        <v>0</v>
      </c>
      <c r="CN298" s="16">
        <v>0</v>
      </c>
      <c r="CO298" s="16">
        <v>0</v>
      </c>
      <c r="CP298" s="16">
        <v>1</v>
      </c>
      <c r="CQ298" s="16">
        <v>1</v>
      </c>
      <c r="CR298" s="16">
        <v>0</v>
      </c>
      <c r="CS298" s="16">
        <v>0</v>
      </c>
      <c r="CT298" s="16">
        <v>0</v>
      </c>
      <c r="CU298" s="16">
        <v>0</v>
      </c>
      <c r="CV298" s="16">
        <v>0</v>
      </c>
      <c r="CW298" s="16">
        <v>0</v>
      </c>
      <c r="CX298" s="16">
        <v>0</v>
      </c>
      <c r="CY298" s="16">
        <v>0</v>
      </c>
      <c r="CZ298" s="17">
        <v>0</v>
      </c>
      <c r="DA298" s="17">
        <v>0</v>
      </c>
      <c r="DB298" s="16">
        <v>0</v>
      </c>
      <c r="DC298" s="16">
        <v>0</v>
      </c>
    </row>
    <row r="299" spans="1:107" x14ac:dyDescent="0.25">
      <c r="A299" s="6" t="s">
        <v>396</v>
      </c>
      <c r="B299" s="1" t="s">
        <v>91</v>
      </c>
      <c r="C299" s="26">
        <v>25</v>
      </c>
      <c r="D299" s="2">
        <v>26</v>
      </c>
      <c r="E299" s="6" t="s">
        <v>319</v>
      </c>
      <c r="F299" s="6">
        <v>2020</v>
      </c>
      <c r="G299" s="6" t="s">
        <v>320</v>
      </c>
      <c r="H299" s="2">
        <v>3</v>
      </c>
      <c r="I299" s="2">
        <v>242</v>
      </c>
      <c r="J299" s="33">
        <v>26605</v>
      </c>
      <c r="K299" s="27">
        <v>8</v>
      </c>
      <c r="L299">
        <v>19</v>
      </c>
      <c r="M299" s="2">
        <v>0</v>
      </c>
      <c r="N299" s="27">
        <v>1</v>
      </c>
      <c r="O299" s="27">
        <v>1</v>
      </c>
      <c r="P299">
        <v>0</v>
      </c>
      <c r="Q299" s="27">
        <v>1086</v>
      </c>
      <c r="R299" s="28">
        <v>1107</v>
      </c>
      <c r="S299" s="26">
        <v>3</v>
      </c>
      <c r="T299">
        <v>2</v>
      </c>
      <c r="U299">
        <v>1</v>
      </c>
      <c r="V299">
        <v>0</v>
      </c>
      <c r="W299">
        <v>0</v>
      </c>
      <c r="X299" s="9">
        <v>0</v>
      </c>
      <c r="Y299" s="9">
        <v>1</v>
      </c>
      <c r="Z299" s="9">
        <v>1</v>
      </c>
      <c r="AA299" s="9">
        <v>1</v>
      </c>
      <c r="AB299" s="9">
        <v>0</v>
      </c>
      <c r="AC299">
        <v>1</v>
      </c>
      <c r="AD299">
        <v>2</v>
      </c>
      <c r="AE299">
        <v>0</v>
      </c>
      <c r="AF299">
        <v>0</v>
      </c>
      <c r="AG299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7">
        <v>0</v>
      </c>
      <c r="AU299" s="16">
        <v>0</v>
      </c>
      <c r="AV299" s="17">
        <v>0</v>
      </c>
      <c r="AW299" s="17">
        <v>0</v>
      </c>
      <c r="AX299" s="16">
        <v>0</v>
      </c>
      <c r="AY299" s="17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7">
        <v>0</v>
      </c>
      <c r="BL299" s="17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1</v>
      </c>
      <c r="BR299" s="16">
        <v>0</v>
      </c>
      <c r="BS299" s="16">
        <v>1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>
        <v>0</v>
      </c>
      <c r="CM299" s="16">
        <v>0</v>
      </c>
      <c r="CN299" s="16">
        <v>0</v>
      </c>
      <c r="CO299" s="16">
        <v>0</v>
      </c>
      <c r="CP299" s="16">
        <v>0</v>
      </c>
      <c r="CQ299" s="16">
        <v>0</v>
      </c>
      <c r="CR299" s="16">
        <v>0</v>
      </c>
      <c r="CS299" s="16">
        <v>0</v>
      </c>
      <c r="CT299" s="16">
        <v>0</v>
      </c>
      <c r="CU299" s="16">
        <v>0</v>
      </c>
      <c r="CV299" s="16">
        <v>0</v>
      </c>
      <c r="CW299" s="16">
        <v>0</v>
      </c>
      <c r="CX299" s="16">
        <v>0</v>
      </c>
      <c r="CY299" s="16">
        <v>1</v>
      </c>
      <c r="CZ299" s="17">
        <v>0</v>
      </c>
      <c r="DA299" s="17">
        <v>0</v>
      </c>
      <c r="DB299" s="16">
        <v>0</v>
      </c>
      <c r="DC299" s="16">
        <v>0</v>
      </c>
    </row>
    <row r="300" spans="1:107" x14ac:dyDescent="0.25">
      <c r="A300" s="6" t="s">
        <v>397</v>
      </c>
      <c r="B300" s="1" t="s">
        <v>96</v>
      </c>
      <c r="C300" s="26">
        <v>125</v>
      </c>
      <c r="D300" s="2">
        <v>122</v>
      </c>
      <c r="E300" s="6" t="s">
        <v>319</v>
      </c>
      <c r="F300" s="6">
        <v>2020</v>
      </c>
      <c r="G300" s="6" t="s">
        <v>320</v>
      </c>
      <c r="H300" s="2">
        <v>3</v>
      </c>
      <c r="I300" s="2">
        <v>240</v>
      </c>
      <c r="J300" s="33">
        <v>26605</v>
      </c>
      <c r="K300" s="27">
        <v>4</v>
      </c>
      <c r="L300">
        <v>22</v>
      </c>
      <c r="M300" s="2">
        <v>1</v>
      </c>
      <c r="N300" s="27">
        <v>1</v>
      </c>
      <c r="O300" s="27">
        <v>0</v>
      </c>
      <c r="P300">
        <v>0</v>
      </c>
      <c r="Q300" s="27">
        <v>1140</v>
      </c>
      <c r="R300" s="28">
        <v>1080</v>
      </c>
      <c r="S300" s="26">
        <v>4</v>
      </c>
      <c r="T300">
        <v>2</v>
      </c>
      <c r="U300">
        <v>2</v>
      </c>
      <c r="V300">
        <v>0</v>
      </c>
      <c r="W300">
        <v>0</v>
      </c>
      <c r="X300" s="9">
        <v>1</v>
      </c>
      <c r="Y300" s="9">
        <v>1</v>
      </c>
      <c r="Z300" s="9">
        <v>1</v>
      </c>
      <c r="AA300" s="9">
        <v>1</v>
      </c>
      <c r="AB300" s="9">
        <v>0</v>
      </c>
      <c r="AC300">
        <v>2</v>
      </c>
      <c r="AD300">
        <v>2</v>
      </c>
      <c r="AE300">
        <v>0</v>
      </c>
      <c r="AF300">
        <v>0</v>
      </c>
      <c r="AG300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7">
        <v>0</v>
      </c>
      <c r="AU300" s="16">
        <v>0</v>
      </c>
      <c r="AV300" s="17">
        <v>0</v>
      </c>
      <c r="AW300" s="17">
        <v>0</v>
      </c>
      <c r="AX300" s="16">
        <v>0</v>
      </c>
      <c r="AY300" s="17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7">
        <v>0</v>
      </c>
      <c r="BL300" s="17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1</v>
      </c>
      <c r="BR300" s="16">
        <v>0</v>
      </c>
      <c r="BS300" s="16">
        <v>1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1</v>
      </c>
      <c r="CL300" s="16">
        <v>0</v>
      </c>
      <c r="CM300" s="16">
        <v>0</v>
      </c>
      <c r="CN300" s="16">
        <v>0</v>
      </c>
      <c r="CO300" s="16">
        <v>0</v>
      </c>
      <c r="CP300" s="16">
        <v>1</v>
      </c>
      <c r="CQ300" s="16">
        <v>0</v>
      </c>
      <c r="CR300" s="16">
        <v>0</v>
      </c>
      <c r="CS300" s="16">
        <v>0</v>
      </c>
      <c r="CT300" s="16">
        <v>0</v>
      </c>
      <c r="CU300" s="16">
        <v>0</v>
      </c>
      <c r="CV300" s="16">
        <v>0</v>
      </c>
      <c r="CW300" s="16">
        <v>0</v>
      </c>
      <c r="CX300" s="16">
        <v>0</v>
      </c>
      <c r="CY300" s="16">
        <v>0</v>
      </c>
      <c r="CZ300" s="17">
        <v>0</v>
      </c>
      <c r="DA300" s="17">
        <v>0</v>
      </c>
      <c r="DB300" s="16">
        <v>0</v>
      </c>
      <c r="DC300" s="16">
        <v>0</v>
      </c>
    </row>
    <row r="301" spans="1:107" x14ac:dyDescent="0.25">
      <c r="A301" s="6" t="s">
        <v>398</v>
      </c>
      <c r="B301" s="1" t="s">
        <v>94</v>
      </c>
      <c r="C301" s="26">
        <v>500</v>
      </c>
      <c r="D301" s="2">
        <v>425</v>
      </c>
      <c r="E301" s="6" t="s">
        <v>319</v>
      </c>
      <c r="F301" s="6">
        <v>2020</v>
      </c>
      <c r="G301" s="6" t="s">
        <v>320</v>
      </c>
      <c r="H301" s="2">
        <v>2</v>
      </c>
      <c r="I301" s="2">
        <v>237</v>
      </c>
      <c r="J301" s="33">
        <v>26605</v>
      </c>
      <c r="K301" s="27">
        <v>36</v>
      </c>
      <c r="L301">
        <v>9</v>
      </c>
      <c r="M301" s="2">
        <v>1</v>
      </c>
      <c r="N301" s="27">
        <v>0</v>
      </c>
      <c r="O301" s="27">
        <v>0</v>
      </c>
      <c r="P301">
        <v>0</v>
      </c>
      <c r="Q301" s="27">
        <v>978</v>
      </c>
      <c r="R301" s="28">
        <v>984</v>
      </c>
      <c r="S301" s="26">
        <v>5</v>
      </c>
      <c r="T301">
        <v>2</v>
      </c>
      <c r="U301">
        <v>2</v>
      </c>
      <c r="V301">
        <v>0</v>
      </c>
      <c r="W301">
        <v>1</v>
      </c>
      <c r="X301" s="9">
        <v>1</v>
      </c>
      <c r="Y301" s="9">
        <v>3</v>
      </c>
      <c r="Z301" s="9">
        <v>1</v>
      </c>
      <c r="AA301" s="9">
        <v>0</v>
      </c>
      <c r="AB301" s="9">
        <v>0</v>
      </c>
      <c r="AC301">
        <v>4</v>
      </c>
      <c r="AD301">
        <v>1</v>
      </c>
      <c r="AE301">
        <v>0</v>
      </c>
      <c r="AF301">
        <v>0</v>
      </c>
      <c r="AG301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7">
        <v>0</v>
      </c>
      <c r="AU301" s="16">
        <v>0</v>
      </c>
      <c r="AV301" s="17">
        <v>0</v>
      </c>
      <c r="AW301" s="17">
        <v>0</v>
      </c>
      <c r="AX301" s="16">
        <v>0</v>
      </c>
      <c r="AY301" s="17">
        <v>0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7">
        <v>0</v>
      </c>
      <c r="BL301" s="17">
        <v>0</v>
      </c>
      <c r="BM301" s="16">
        <v>0</v>
      </c>
      <c r="BN301" s="16">
        <v>0</v>
      </c>
      <c r="BO301" s="16">
        <v>1</v>
      </c>
      <c r="BP301" s="16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1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>
        <v>0</v>
      </c>
      <c r="CM301" s="16">
        <v>0</v>
      </c>
      <c r="CN301" s="16">
        <v>0</v>
      </c>
      <c r="CO301" s="16">
        <v>0</v>
      </c>
      <c r="CP301" s="16">
        <v>0</v>
      </c>
      <c r="CQ301" s="16">
        <v>0</v>
      </c>
      <c r="CR301" s="16">
        <v>0</v>
      </c>
      <c r="CS301" s="16">
        <v>0</v>
      </c>
      <c r="CT301" s="16">
        <v>0</v>
      </c>
      <c r="CU301" s="16">
        <v>0</v>
      </c>
      <c r="CV301" s="16">
        <v>0</v>
      </c>
      <c r="CW301" s="16">
        <v>0</v>
      </c>
      <c r="CX301" s="16">
        <v>0</v>
      </c>
      <c r="CY301" s="16">
        <v>0</v>
      </c>
      <c r="CZ301" s="17">
        <v>0</v>
      </c>
      <c r="DA301" s="17">
        <v>0</v>
      </c>
      <c r="DB301" s="16">
        <v>0</v>
      </c>
      <c r="DC301" s="16">
        <v>0</v>
      </c>
    </row>
    <row r="302" spans="1:107" x14ac:dyDescent="0.25">
      <c r="A302" s="6" t="s">
        <v>399</v>
      </c>
      <c r="B302" s="1" t="s">
        <v>99</v>
      </c>
      <c r="C302" s="26">
        <v>1000</v>
      </c>
      <c r="D302" s="2">
        <v>1012</v>
      </c>
      <c r="E302" s="6" t="s">
        <v>319</v>
      </c>
      <c r="F302" s="6">
        <v>2020</v>
      </c>
      <c r="G302" s="6" t="s">
        <v>320</v>
      </c>
      <c r="H302" s="2">
        <v>2</v>
      </c>
      <c r="I302" s="2">
        <v>228</v>
      </c>
      <c r="J302" s="33">
        <v>26605</v>
      </c>
      <c r="K302" s="27">
        <v>5</v>
      </c>
      <c r="L302">
        <v>16</v>
      </c>
      <c r="M302" s="2">
        <v>1</v>
      </c>
      <c r="N302" s="27">
        <v>0</v>
      </c>
      <c r="O302" s="27">
        <v>0</v>
      </c>
      <c r="P302">
        <v>1</v>
      </c>
      <c r="Q302" s="27">
        <v>1788</v>
      </c>
      <c r="R302" s="28">
        <v>796</v>
      </c>
      <c r="S302" s="26">
        <v>11</v>
      </c>
      <c r="T302">
        <v>6</v>
      </c>
      <c r="U302">
        <v>5</v>
      </c>
      <c r="V302">
        <v>0</v>
      </c>
      <c r="W302">
        <v>0</v>
      </c>
      <c r="X302" s="9">
        <v>2</v>
      </c>
      <c r="Y302" s="9">
        <v>3</v>
      </c>
      <c r="Z302" s="9">
        <v>4</v>
      </c>
      <c r="AA302" s="9">
        <v>2</v>
      </c>
      <c r="AB302" s="9">
        <v>0</v>
      </c>
      <c r="AC302">
        <v>4</v>
      </c>
      <c r="AD302">
        <v>4</v>
      </c>
      <c r="AE302">
        <v>2</v>
      </c>
      <c r="AF302">
        <v>1</v>
      </c>
      <c r="AG302">
        <v>1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1</v>
      </c>
      <c r="AQ302" s="16">
        <v>0</v>
      </c>
      <c r="AR302" s="16">
        <v>0</v>
      </c>
      <c r="AS302" s="16">
        <v>0</v>
      </c>
      <c r="AT302" s="17">
        <v>0</v>
      </c>
      <c r="AU302" s="16">
        <v>0</v>
      </c>
      <c r="AV302" s="17">
        <v>0</v>
      </c>
      <c r="AW302" s="17">
        <v>0</v>
      </c>
      <c r="AX302" s="16">
        <v>1</v>
      </c>
      <c r="AY302" s="17">
        <v>0</v>
      </c>
      <c r="AZ302" s="16">
        <v>0</v>
      </c>
      <c r="BA302" s="16">
        <v>1</v>
      </c>
      <c r="BB302" s="16">
        <v>0</v>
      </c>
      <c r="BC302" s="16">
        <v>0</v>
      </c>
      <c r="BD302" s="16">
        <v>0</v>
      </c>
      <c r="BE302" s="16">
        <v>0</v>
      </c>
      <c r="BF302" s="16">
        <v>1</v>
      </c>
      <c r="BG302" s="16">
        <v>0</v>
      </c>
      <c r="BH302" s="16">
        <v>0</v>
      </c>
      <c r="BI302" s="16">
        <v>0</v>
      </c>
      <c r="BJ302" s="16">
        <v>0</v>
      </c>
      <c r="BK302" s="17">
        <v>0</v>
      </c>
      <c r="BL302" s="17">
        <v>0</v>
      </c>
      <c r="BM302" s="16">
        <v>0</v>
      </c>
      <c r="BN302" s="16">
        <v>0</v>
      </c>
      <c r="BO302" s="16">
        <v>1</v>
      </c>
      <c r="BP302" s="16">
        <v>1</v>
      </c>
      <c r="BQ302" s="16">
        <v>0</v>
      </c>
      <c r="BR302" s="16">
        <v>0</v>
      </c>
      <c r="BS302" s="16">
        <v>1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1</v>
      </c>
      <c r="CH302" s="16">
        <v>0</v>
      </c>
      <c r="CI302" s="16">
        <v>0</v>
      </c>
      <c r="CJ302" s="16">
        <v>0</v>
      </c>
      <c r="CK302" s="16">
        <v>1</v>
      </c>
      <c r="CL302" s="16">
        <v>0</v>
      </c>
      <c r="CM302" s="16">
        <v>0</v>
      </c>
      <c r="CN302" s="16">
        <v>0</v>
      </c>
      <c r="CO302" s="16">
        <v>0</v>
      </c>
      <c r="CP302" s="16">
        <v>1</v>
      </c>
      <c r="CQ302" s="16">
        <v>0</v>
      </c>
      <c r="CR302" s="16">
        <v>0</v>
      </c>
      <c r="CS302" s="16">
        <v>0</v>
      </c>
      <c r="CT302" s="16">
        <v>0</v>
      </c>
      <c r="CU302" s="16">
        <v>0</v>
      </c>
      <c r="CV302" s="16">
        <v>0</v>
      </c>
      <c r="CW302" s="16">
        <v>0</v>
      </c>
      <c r="CX302" s="16">
        <v>0</v>
      </c>
      <c r="CY302" s="16">
        <v>1</v>
      </c>
      <c r="CZ302" s="17">
        <v>0</v>
      </c>
      <c r="DA302" s="17">
        <v>0</v>
      </c>
      <c r="DB302" s="16">
        <v>0</v>
      </c>
      <c r="DC302" s="16">
        <v>0</v>
      </c>
    </row>
    <row r="304" spans="1:107" x14ac:dyDescent="0.25"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</row>
    <row r="305" spans="3:107" x14ac:dyDescent="0.25">
      <c r="G305" s="6"/>
      <c r="K305" s="30"/>
      <c r="L305" s="30"/>
      <c r="BO305" s="30"/>
    </row>
    <row r="306" spans="3:107" x14ac:dyDescent="0.25">
      <c r="G306" s="6"/>
      <c r="K306" s="30"/>
      <c r="L306" s="30"/>
    </row>
    <row r="307" spans="3:107" x14ac:dyDescent="0.25">
      <c r="G307" s="6"/>
      <c r="K307" s="30"/>
      <c r="L307" s="30"/>
    </row>
    <row r="308" spans="3:107" x14ac:dyDescent="0.25">
      <c r="G308" s="6"/>
      <c r="L308" s="30"/>
    </row>
    <row r="309" spans="3:107" x14ac:dyDescent="0.25"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</row>
    <row r="310" spans="3:107" x14ac:dyDescent="0.25">
      <c r="C310" s="30"/>
    </row>
  </sheetData>
  <autoFilter ref="A4:DC302" xr:uid="{43670441-7BE7-4876-891C-C560C6DCB2CF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349C-E2DD-4DDD-9742-509C4D163A46}">
  <dimension ref="B1:E35"/>
  <sheetViews>
    <sheetView workbookViewId="0">
      <selection activeCell="C31" sqref="C31"/>
    </sheetView>
  </sheetViews>
  <sheetFormatPr defaultRowHeight="15" x14ac:dyDescent="0.25"/>
  <cols>
    <col min="2" max="2" width="18.85546875" customWidth="1"/>
    <col min="3" max="3" width="61.5703125" customWidth="1"/>
    <col min="4" max="4" width="32.5703125" bestFit="1" customWidth="1"/>
    <col min="5" max="5" width="49.28515625" style="71" customWidth="1"/>
  </cols>
  <sheetData>
    <row r="1" spans="2:4" x14ac:dyDescent="0.25">
      <c r="C1" s="57"/>
    </row>
    <row r="2" spans="2:4" x14ac:dyDescent="0.25">
      <c r="C2" s="57"/>
    </row>
    <row r="3" spans="2:4" x14ac:dyDescent="0.25">
      <c r="B3" s="69" t="s">
        <v>593</v>
      </c>
      <c r="C3" s="57" t="s">
        <v>565</v>
      </c>
    </row>
    <row r="4" spans="2:4" x14ac:dyDescent="0.25">
      <c r="B4" s="69" t="s">
        <v>592</v>
      </c>
      <c r="C4" s="57"/>
    </row>
    <row r="5" spans="2:4" x14ac:dyDescent="0.25">
      <c r="B5" s="69" t="s">
        <v>542</v>
      </c>
      <c r="C5" s="57" t="s">
        <v>564</v>
      </c>
    </row>
    <row r="6" spans="2:4" ht="30" x14ac:dyDescent="0.25">
      <c r="B6" s="69" t="s">
        <v>579</v>
      </c>
      <c r="C6" s="58" t="s">
        <v>591</v>
      </c>
      <c r="D6" s="63" t="s">
        <v>574</v>
      </c>
    </row>
    <row r="7" spans="2:4" x14ac:dyDescent="0.25">
      <c r="B7" s="69" t="s">
        <v>535</v>
      </c>
      <c r="C7" s="58" t="s">
        <v>573</v>
      </c>
    </row>
    <row r="8" spans="2:4" x14ac:dyDescent="0.25">
      <c r="B8" s="69" t="s">
        <v>536</v>
      </c>
      <c r="C8" s="58" t="s">
        <v>546</v>
      </c>
    </row>
    <row r="9" spans="2:4" x14ac:dyDescent="0.25">
      <c r="B9" s="69" t="s">
        <v>529</v>
      </c>
      <c r="C9" s="58" t="s">
        <v>547</v>
      </c>
    </row>
    <row r="10" spans="2:4" ht="30" x14ac:dyDescent="0.25">
      <c r="B10" s="69" t="s">
        <v>528</v>
      </c>
      <c r="C10" s="58" t="s">
        <v>572</v>
      </c>
      <c r="D10" s="63"/>
    </row>
    <row r="11" spans="2:4" x14ac:dyDescent="0.25">
      <c r="B11" s="69" t="s">
        <v>530</v>
      </c>
      <c r="C11" s="58" t="s">
        <v>589</v>
      </c>
      <c r="D11" t="s">
        <v>575</v>
      </c>
    </row>
    <row r="12" spans="2:4" ht="30" x14ac:dyDescent="0.25">
      <c r="B12" s="69" t="s">
        <v>577</v>
      </c>
      <c r="C12" s="58" t="s">
        <v>590</v>
      </c>
      <c r="D12" s="63" t="s">
        <v>576</v>
      </c>
    </row>
    <row r="13" spans="2:4" x14ac:dyDescent="0.25">
      <c r="B13" s="69" t="s">
        <v>581</v>
      </c>
      <c r="C13" s="58" t="s">
        <v>550</v>
      </c>
      <c r="D13" t="s">
        <v>488</v>
      </c>
    </row>
    <row r="14" spans="2:4" x14ac:dyDescent="0.25">
      <c r="B14" s="69" t="s">
        <v>580</v>
      </c>
      <c r="C14" s="58" t="s">
        <v>551</v>
      </c>
      <c r="D14" t="s">
        <v>488</v>
      </c>
    </row>
    <row r="15" spans="2:4" x14ac:dyDescent="0.25">
      <c r="B15" s="69" t="s">
        <v>587</v>
      </c>
      <c r="C15" s="58" t="s">
        <v>549</v>
      </c>
      <c r="D15" s="81" t="s">
        <v>586</v>
      </c>
    </row>
    <row r="16" spans="2:4" x14ac:dyDescent="0.25">
      <c r="B16" s="69" t="s">
        <v>533</v>
      </c>
      <c r="C16" s="58" t="s">
        <v>566</v>
      </c>
      <c r="D16" s="81" t="s">
        <v>586</v>
      </c>
    </row>
    <row r="17" spans="2:4" x14ac:dyDescent="0.25">
      <c r="B17" s="69" t="s">
        <v>532</v>
      </c>
      <c r="C17" s="58" t="s">
        <v>578</v>
      </c>
      <c r="D17" s="81" t="s">
        <v>586</v>
      </c>
    </row>
    <row r="18" spans="2:4" x14ac:dyDescent="0.25">
      <c r="B18" s="69" t="s">
        <v>534</v>
      </c>
      <c r="C18" s="58" t="s">
        <v>567</v>
      </c>
      <c r="D18" s="81" t="s">
        <v>586</v>
      </c>
    </row>
    <row r="19" spans="2:4" x14ac:dyDescent="0.25">
      <c r="B19" s="69" t="s">
        <v>582</v>
      </c>
      <c r="C19" s="58" t="s">
        <v>553</v>
      </c>
      <c r="D19" t="s">
        <v>574</v>
      </c>
    </row>
    <row r="20" spans="2:4" x14ac:dyDescent="0.25">
      <c r="B20" s="69" t="s">
        <v>602</v>
      </c>
      <c r="C20" s="58" t="s">
        <v>552</v>
      </c>
      <c r="D20" t="s">
        <v>574</v>
      </c>
    </row>
    <row r="21" spans="2:4" x14ac:dyDescent="0.25">
      <c r="B21" s="82" t="s">
        <v>588</v>
      </c>
      <c r="C21" s="58" t="s">
        <v>571</v>
      </c>
    </row>
    <row r="22" spans="2:4" x14ac:dyDescent="0.25">
      <c r="B22" s="69" t="s">
        <v>13</v>
      </c>
      <c r="C22" s="58" t="s">
        <v>570</v>
      </c>
    </row>
    <row r="23" spans="2:4" x14ac:dyDescent="0.25">
      <c r="B23" s="69" t="s">
        <v>15</v>
      </c>
      <c r="C23" s="58" t="s">
        <v>569</v>
      </c>
    </row>
    <row r="24" spans="2:4" x14ac:dyDescent="0.25">
      <c r="B24" s="69" t="s">
        <v>543</v>
      </c>
      <c r="C24" s="58" t="s">
        <v>568</v>
      </c>
    </row>
    <row r="25" spans="2:4" x14ac:dyDescent="0.25">
      <c r="B25" s="69" t="s">
        <v>14</v>
      </c>
      <c r="C25" s="58" t="s">
        <v>554</v>
      </c>
    </row>
    <row r="26" spans="2:4" ht="30" x14ac:dyDescent="0.25">
      <c r="B26" s="69" t="s">
        <v>0</v>
      </c>
      <c r="C26" s="58" t="s">
        <v>555</v>
      </c>
    </row>
    <row r="27" spans="2:4" x14ac:dyDescent="0.25">
      <c r="B27" s="69" t="s">
        <v>2</v>
      </c>
      <c r="C27" s="57" t="s">
        <v>556</v>
      </c>
    </row>
    <row r="28" spans="2:4" ht="15.75" customHeight="1" x14ac:dyDescent="0.25">
      <c r="B28" s="69" t="s">
        <v>3</v>
      </c>
      <c r="C28" s="57" t="s">
        <v>557</v>
      </c>
    </row>
    <row r="29" spans="2:4" x14ac:dyDescent="0.25">
      <c r="B29" s="69" t="s">
        <v>1</v>
      </c>
      <c r="C29" s="57" t="s">
        <v>558</v>
      </c>
    </row>
    <row r="30" spans="2:4" x14ac:dyDescent="0.25">
      <c r="B30" s="69" t="s">
        <v>5</v>
      </c>
      <c r="C30" s="57" t="s">
        <v>559</v>
      </c>
    </row>
    <row r="31" spans="2:4" ht="30" x14ac:dyDescent="0.25">
      <c r="B31" s="69" t="s">
        <v>4</v>
      </c>
      <c r="C31" s="57" t="s">
        <v>560</v>
      </c>
    </row>
    <row r="32" spans="2:4" ht="30" x14ac:dyDescent="0.25">
      <c r="B32" s="69" t="s">
        <v>6</v>
      </c>
      <c r="C32" s="57" t="s">
        <v>561</v>
      </c>
    </row>
    <row r="33" spans="2:3" ht="30" x14ac:dyDescent="0.25">
      <c r="B33" s="69" t="s">
        <v>7</v>
      </c>
      <c r="C33" s="57" t="s">
        <v>562</v>
      </c>
    </row>
    <row r="34" spans="2:3" x14ac:dyDescent="0.25">
      <c r="B34" s="81" t="s">
        <v>501</v>
      </c>
      <c r="C34" s="57" t="s">
        <v>603</v>
      </c>
    </row>
    <row r="35" spans="2:3" x14ac:dyDescent="0.25">
      <c r="B35" s="81" t="s">
        <v>500</v>
      </c>
      <c r="C35" s="57" t="s">
        <v>563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DF70-3E9A-4DC8-A61A-8DAFCC030BE0}">
  <dimension ref="A1:O76"/>
  <sheetViews>
    <sheetView workbookViewId="0">
      <selection activeCell="F1" sqref="F1"/>
    </sheetView>
  </sheetViews>
  <sheetFormatPr defaultRowHeight="15" x14ac:dyDescent="0.25"/>
  <cols>
    <col min="1" max="1" width="23.7109375" style="57" customWidth="1"/>
    <col min="2" max="2" width="14" customWidth="1"/>
    <col min="3" max="3" width="10.5703125" customWidth="1"/>
    <col min="4" max="4" width="7.5703125" hidden="1" customWidth="1"/>
    <col min="5" max="5" width="12.85546875" bestFit="1" customWidth="1"/>
    <col min="6" max="6" width="12.7109375" customWidth="1"/>
    <col min="7" max="7" width="10.5703125" bestFit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5" max="15" width="13.7109375" customWidth="1"/>
  </cols>
  <sheetData>
    <row r="1" spans="1:15" ht="31.5" customHeight="1" x14ac:dyDescent="0.25">
      <c r="A1" s="61" t="s">
        <v>583</v>
      </c>
      <c r="B1" s="59" t="s">
        <v>537</v>
      </c>
      <c r="C1" s="59" t="s">
        <v>501</v>
      </c>
      <c r="D1" s="59" t="s">
        <v>11</v>
      </c>
      <c r="E1" s="59" t="s">
        <v>500</v>
      </c>
      <c r="F1" s="70" t="s">
        <v>584</v>
      </c>
      <c r="G1" s="64" t="s">
        <v>538</v>
      </c>
      <c r="H1" s="29" t="s">
        <v>91</v>
      </c>
      <c r="I1" s="65" t="s">
        <v>539</v>
      </c>
      <c r="J1" s="29" t="s">
        <v>96</v>
      </c>
      <c r="K1" s="65" t="s">
        <v>540</v>
      </c>
      <c r="L1" s="68" t="s">
        <v>94</v>
      </c>
      <c r="M1" s="65" t="s">
        <v>541</v>
      </c>
      <c r="N1" s="29" t="s">
        <v>99</v>
      </c>
      <c r="O1" s="70" t="s">
        <v>585</v>
      </c>
    </row>
    <row r="2" spans="1:15" x14ac:dyDescent="0.25">
      <c r="A2" s="58" t="s">
        <v>456</v>
      </c>
      <c r="B2" s="60" t="s">
        <v>13</v>
      </c>
      <c r="C2" s="60" t="s">
        <v>0</v>
      </c>
      <c r="D2" s="60"/>
      <c r="E2" s="60" t="s">
        <v>4</v>
      </c>
      <c r="F2" s="29">
        <v>145</v>
      </c>
      <c r="G2" s="66">
        <f t="shared" ref="G2:G33" si="0">(H2/79)*100</f>
        <v>34.177215189873415</v>
      </c>
      <c r="H2" s="29">
        <v>27</v>
      </c>
      <c r="I2" s="62">
        <f t="shared" ref="I2:I33" si="1">(J2/61)*100</f>
        <v>50.819672131147541</v>
      </c>
      <c r="J2" s="29">
        <v>31</v>
      </c>
      <c r="K2" s="62">
        <f t="shared" ref="K2:K33" si="2">(L2/79)*100</f>
        <v>54.430379746835442</v>
      </c>
      <c r="L2" s="29">
        <v>43</v>
      </c>
      <c r="M2" s="62">
        <f t="shared" ref="M2:M33" si="3">(N2/79)*100</f>
        <v>55.696202531645568</v>
      </c>
      <c r="N2" s="29">
        <v>44</v>
      </c>
      <c r="O2" s="62">
        <f t="shared" ref="O2:O33" si="4">(F2/298)*100</f>
        <v>48.65771812080537</v>
      </c>
    </row>
    <row r="3" spans="1:15" x14ac:dyDescent="0.25">
      <c r="A3" s="58" t="s">
        <v>461</v>
      </c>
      <c r="B3" s="60" t="s">
        <v>15</v>
      </c>
      <c r="C3" s="60" t="s">
        <v>1</v>
      </c>
      <c r="D3" s="60"/>
      <c r="E3" s="60" t="s">
        <v>5</v>
      </c>
      <c r="F3" s="29">
        <v>120</v>
      </c>
      <c r="G3" s="66">
        <f t="shared" si="0"/>
        <v>31.645569620253166</v>
      </c>
      <c r="H3" s="29">
        <v>25</v>
      </c>
      <c r="I3" s="62">
        <f t="shared" si="1"/>
        <v>44.26229508196721</v>
      </c>
      <c r="J3" s="29">
        <v>27</v>
      </c>
      <c r="K3" s="62">
        <f t="shared" si="2"/>
        <v>32.911392405063289</v>
      </c>
      <c r="L3" s="29">
        <v>26</v>
      </c>
      <c r="M3" s="62">
        <f t="shared" si="3"/>
        <v>53.164556962025308</v>
      </c>
      <c r="N3" s="29">
        <v>42</v>
      </c>
      <c r="O3" s="62">
        <f t="shared" si="4"/>
        <v>40.268456375838923</v>
      </c>
    </row>
    <row r="4" spans="1:15" x14ac:dyDescent="0.25">
      <c r="A4" s="58" t="s">
        <v>404</v>
      </c>
      <c r="B4" s="42" t="s">
        <v>15</v>
      </c>
      <c r="C4" s="60" t="s">
        <v>0</v>
      </c>
      <c r="D4" s="60"/>
      <c r="E4" s="60" t="s">
        <v>5</v>
      </c>
      <c r="F4" s="29">
        <v>86</v>
      </c>
      <c r="G4" s="66">
        <f t="shared" si="0"/>
        <v>26.582278481012654</v>
      </c>
      <c r="H4" s="29">
        <v>21</v>
      </c>
      <c r="I4" s="62">
        <f t="shared" si="1"/>
        <v>47.540983606557376</v>
      </c>
      <c r="J4" s="29">
        <v>29</v>
      </c>
      <c r="K4" s="62">
        <f t="shared" si="2"/>
        <v>25.316455696202532</v>
      </c>
      <c r="L4" s="29">
        <v>20</v>
      </c>
      <c r="M4" s="62">
        <f t="shared" si="3"/>
        <v>20.253164556962027</v>
      </c>
      <c r="N4" s="29">
        <v>16</v>
      </c>
      <c r="O4" s="62">
        <f t="shared" si="4"/>
        <v>28.859060402684566</v>
      </c>
    </row>
    <row r="5" spans="1:15" x14ac:dyDescent="0.25">
      <c r="A5" s="58" t="s">
        <v>434</v>
      </c>
      <c r="B5" s="60" t="s">
        <v>15</v>
      </c>
      <c r="C5" s="60" t="s">
        <v>2</v>
      </c>
      <c r="D5" s="60"/>
      <c r="E5" s="60" t="s">
        <v>5</v>
      </c>
      <c r="F5" s="29">
        <v>86</v>
      </c>
      <c r="G5" s="66">
        <f t="shared" si="0"/>
        <v>20.253164556962027</v>
      </c>
      <c r="H5" s="29">
        <v>16</v>
      </c>
      <c r="I5" s="62">
        <f t="shared" si="1"/>
        <v>27.868852459016392</v>
      </c>
      <c r="J5" s="29">
        <v>17</v>
      </c>
      <c r="K5" s="62">
        <f t="shared" si="2"/>
        <v>34.177215189873415</v>
      </c>
      <c r="L5" s="29">
        <v>27</v>
      </c>
      <c r="M5" s="62">
        <f t="shared" si="3"/>
        <v>32.911392405063289</v>
      </c>
      <c r="N5" s="29">
        <v>26</v>
      </c>
      <c r="O5" s="62">
        <f t="shared" si="4"/>
        <v>28.859060402684566</v>
      </c>
    </row>
    <row r="6" spans="1:15" x14ac:dyDescent="0.25">
      <c r="A6" s="58" t="s">
        <v>438</v>
      </c>
      <c r="B6" s="60" t="s">
        <v>15</v>
      </c>
      <c r="C6" s="60" t="s">
        <v>3</v>
      </c>
      <c r="D6" s="60"/>
      <c r="E6" s="60" t="s">
        <v>4</v>
      </c>
      <c r="F6" s="29">
        <v>77</v>
      </c>
      <c r="G6" s="66">
        <f t="shared" si="0"/>
        <v>13.924050632911392</v>
      </c>
      <c r="H6" s="29">
        <v>11</v>
      </c>
      <c r="I6" s="62">
        <f t="shared" si="1"/>
        <v>31.147540983606557</v>
      </c>
      <c r="J6" s="29">
        <v>19</v>
      </c>
      <c r="K6" s="62">
        <f t="shared" si="2"/>
        <v>30.37974683544304</v>
      </c>
      <c r="L6" s="29">
        <v>24</v>
      </c>
      <c r="M6" s="62">
        <f t="shared" si="3"/>
        <v>29.11392405063291</v>
      </c>
      <c r="N6" s="29">
        <v>23</v>
      </c>
      <c r="O6" s="62">
        <f t="shared" si="4"/>
        <v>25.838926174496645</v>
      </c>
    </row>
    <row r="7" spans="1:15" x14ac:dyDescent="0.25">
      <c r="A7" s="58" t="s">
        <v>448</v>
      </c>
      <c r="B7" s="60" t="s">
        <v>13</v>
      </c>
      <c r="C7" s="60" t="s">
        <v>0</v>
      </c>
      <c r="D7" s="60"/>
      <c r="E7" s="60" t="s">
        <v>5</v>
      </c>
      <c r="F7" s="29">
        <v>68</v>
      </c>
      <c r="G7" s="66">
        <f t="shared" si="0"/>
        <v>6.3291139240506329</v>
      </c>
      <c r="H7" s="29">
        <v>5</v>
      </c>
      <c r="I7" s="62">
        <f t="shared" si="1"/>
        <v>19.672131147540984</v>
      </c>
      <c r="J7" s="29">
        <v>12</v>
      </c>
      <c r="K7" s="62">
        <f t="shared" si="2"/>
        <v>31.645569620253166</v>
      </c>
      <c r="L7" s="29">
        <v>25</v>
      </c>
      <c r="M7" s="62">
        <f t="shared" si="3"/>
        <v>32.911392405063289</v>
      </c>
      <c r="N7" s="29">
        <v>26</v>
      </c>
      <c r="O7" s="62">
        <f t="shared" si="4"/>
        <v>22.818791946308725</v>
      </c>
    </row>
    <row r="8" spans="1:15" x14ac:dyDescent="0.25">
      <c r="A8" s="58" t="s">
        <v>435</v>
      </c>
      <c r="B8" s="60" t="s">
        <v>13</v>
      </c>
      <c r="C8" s="60" t="s">
        <v>2</v>
      </c>
      <c r="D8" s="60"/>
      <c r="E8" s="60" t="s">
        <v>5</v>
      </c>
      <c r="F8" s="29">
        <v>60</v>
      </c>
      <c r="G8" s="66">
        <f t="shared" si="0"/>
        <v>6.3291139240506329</v>
      </c>
      <c r="H8" s="29">
        <v>5</v>
      </c>
      <c r="I8" s="62">
        <f t="shared" si="1"/>
        <v>14.754098360655737</v>
      </c>
      <c r="J8" s="29">
        <v>9</v>
      </c>
      <c r="K8" s="62">
        <f t="shared" si="2"/>
        <v>27.848101265822784</v>
      </c>
      <c r="L8" s="29">
        <v>22</v>
      </c>
      <c r="M8" s="62">
        <f t="shared" si="3"/>
        <v>30.37974683544304</v>
      </c>
      <c r="N8" s="29">
        <v>24</v>
      </c>
      <c r="O8" s="62">
        <f t="shared" si="4"/>
        <v>20.134228187919462</v>
      </c>
    </row>
    <row r="9" spans="1:15" x14ac:dyDescent="0.25">
      <c r="A9" s="58" t="s">
        <v>425</v>
      </c>
      <c r="B9" s="60" t="s">
        <v>15</v>
      </c>
      <c r="C9" s="60" t="s">
        <v>2</v>
      </c>
      <c r="D9" s="60"/>
      <c r="E9" s="60" t="s">
        <v>6</v>
      </c>
      <c r="F9" s="29">
        <v>56</v>
      </c>
      <c r="G9" s="66">
        <f t="shared" si="0"/>
        <v>12.658227848101266</v>
      </c>
      <c r="H9" s="29">
        <v>10</v>
      </c>
      <c r="I9" s="62">
        <f t="shared" si="1"/>
        <v>14.754098360655737</v>
      </c>
      <c r="J9" s="29">
        <v>9</v>
      </c>
      <c r="K9" s="62">
        <f t="shared" si="2"/>
        <v>20.253164556962027</v>
      </c>
      <c r="L9" s="29">
        <v>16</v>
      </c>
      <c r="M9" s="62">
        <f t="shared" si="3"/>
        <v>26.582278481012654</v>
      </c>
      <c r="N9" s="29">
        <v>21</v>
      </c>
      <c r="O9" s="62">
        <f t="shared" si="4"/>
        <v>18.791946308724832</v>
      </c>
    </row>
    <row r="10" spans="1:15" x14ac:dyDescent="0.25">
      <c r="A10" s="58" t="s">
        <v>462</v>
      </c>
      <c r="B10" s="60" t="s">
        <v>15</v>
      </c>
      <c r="C10" s="60" t="s">
        <v>1</v>
      </c>
      <c r="D10" s="60"/>
      <c r="E10" s="60" t="s">
        <v>5</v>
      </c>
      <c r="F10" s="29">
        <v>38</v>
      </c>
      <c r="G10" s="66">
        <f t="shared" si="0"/>
        <v>2.5316455696202533</v>
      </c>
      <c r="H10" s="29">
        <v>2</v>
      </c>
      <c r="I10" s="62">
        <f t="shared" si="1"/>
        <v>8.1967213114754092</v>
      </c>
      <c r="J10" s="29">
        <v>5</v>
      </c>
      <c r="K10" s="62">
        <f t="shared" si="2"/>
        <v>15.18987341772152</v>
      </c>
      <c r="L10" s="29">
        <v>12</v>
      </c>
      <c r="M10" s="62">
        <f t="shared" si="3"/>
        <v>24.050632911392405</v>
      </c>
      <c r="N10" s="29">
        <v>19</v>
      </c>
      <c r="O10" s="62">
        <f t="shared" si="4"/>
        <v>12.751677852348994</v>
      </c>
    </row>
    <row r="11" spans="1:15" x14ac:dyDescent="0.25">
      <c r="A11" s="58" t="s">
        <v>470</v>
      </c>
      <c r="B11" s="42" t="s">
        <v>13</v>
      </c>
      <c r="C11" s="60" t="s">
        <v>1</v>
      </c>
      <c r="D11" s="60"/>
      <c r="E11" s="60" t="s">
        <v>4</v>
      </c>
      <c r="F11" s="29">
        <v>36</v>
      </c>
      <c r="G11" s="66">
        <f t="shared" si="0"/>
        <v>7.59493670886076</v>
      </c>
      <c r="H11" s="29">
        <v>6</v>
      </c>
      <c r="I11" s="62">
        <f t="shared" si="1"/>
        <v>14.754098360655737</v>
      </c>
      <c r="J11" s="29">
        <v>9</v>
      </c>
      <c r="K11" s="62">
        <f t="shared" si="2"/>
        <v>8.8607594936708853</v>
      </c>
      <c r="L11" s="29">
        <v>7</v>
      </c>
      <c r="M11" s="62">
        <f t="shared" si="3"/>
        <v>17.721518987341771</v>
      </c>
      <c r="N11" s="29">
        <v>14</v>
      </c>
      <c r="O11" s="62">
        <f t="shared" si="4"/>
        <v>12.080536912751679</v>
      </c>
    </row>
    <row r="12" spans="1:15" x14ac:dyDescent="0.25">
      <c r="A12" s="58" t="s">
        <v>436</v>
      </c>
      <c r="B12" s="60" t="s">
        <v>13</v>
      </c>
      <c r="C12" s="60" t="s">
        <v>2</v>
      </c>
      <c r="D12" s="60"/>
      <c r="E12" s="60" t="s">
        <v>5</v>
      </c>
      <c r="F12" s="29">
        <v>34</v>
      </c>
      <c r="G12" s="66">
        <f t="shared" si="0"/>
        <v>2.5316455696202533</v>
      </c>
      <c r="H12" s="29">
        <v>2</v>
      </c>
      <c r="I12" s="62">
        <f t="shared" si="1"/>
        <v>11.475409836065573</v>
      </c>
      <c r="J12" s="29">
        <v>7</v>
      </c>
      <c r="K12" s="62">
        <f t="shared" si="2"/>
        <v>12.658227848101266</v>
      </c>
      <c r="L12" s="29">
        <v>10</v>
      </c>
      <c r="M12" s="62">
        <f t="shared" si="3"/>
        <v>18.9873417721519</v>
      </c>
      <c r="N12" s="29">
        <v>15</v>
      </c>
      <c r="O12" s="62">
        <f t="shared" si="4"/>
        <v>11.409395973154362</v>
      </c>
    </row>
    <row r="13" spans="1:15" x14ac:dyDescent="0.25">
      <c r="A13" s="58" t="s">
        <v>444</v>
      </c>
      <c r="B13" s="60" t="s">
        <v>14</v>
      </c>
      <c r="C13" s="60" t="s">
        <v>0</v>
      </c>
      <c r="D13" s="60"/>
      <c r="E13" s="60" t="s">
        <v>5</v>
      </c>
      <c r="F13" s="29">
        <v>32</v>
      </c>
      <c r="G13" s="66">
        <f t="shared" si="0"/>
        <v>5.0632911392405067</v>
      </c>
      <c r="H13" s="29">
        <v>4</v>
      </c>
      <c r="I13" s="62">
        <f t="shared" si="1"/>
        <v>9.8360655737704921</v>
      </c>
      <c r="J13" s="29">
        <v>6</v>
      </c>
      <c r="K13" s="62">
        <f t="shared" si="2"/>
        <v>13.924050632911392</v>
      </c>
      <c r="L13" s="29">
        <v>11</v>
      </c>
      <c r="M13" s="62">
        <f t="shared" si="3"/>
        <v>13.924050632911392</v>
      </c>
      <c r="N13" s="29">
        <v>11</v>
      </c>
      <c r="O13" s="62">
        <f t="shared" si="4"/>
        <v>10.738255033557047</v>
      </c>
    </row>
    <row r="14" spans="1:15" x14ac:dyDescent="0.25">
      <c r="A14" s="58" t="s">
        <v>413</v>
      </c>
      <c r="B14" s="60" t="s">
        <v>15</v>
      </c>
      <c r="C14" s="60" t="s">
        <v>3</v>
      </c>
      <c r="D14" s="60"/>
      <c r="E14" s="60" t="s">
        <v>6</v>
      </c>
      <c r="F14" s="29">
        <v>24</v>
      </c>
      <c r="G14" s="66">
        <f t="shared" si="0"/>
        <v>1.2658227848101267</v>
      </c>
      <c r="H14" s="29">
        <v>1</v>
      </c>
      <c r="I14" s="62">
        <f t="shared" si="1"/>
        <v>3.278688524590164</v>
      </c>
      <c r="J14" s="29">
        <v>2</v>
      </c>
      <c r="K14" s="62">
        <f t="shared" si="2"/>
        <v>18.9873417721519</v>
      </c>
      <c r="L14" s="29">
        <v>15</v>
      </c>
      <c r="M14" s="62">
        <f t="shared" si="3"/>
        <v>7.59493670886076</v>
      </c>
      <c r="N14" s="29">
        <v>6</v>
      </c>
      <c r="O14" s="62">
        <f t="shared" si="4"/>
        <v>8.0536912751677843</v>
      </c>
    </row>
    <row r="15" spans="1:15" x14ac:dyDescent="0.25">
      <c r="A15" s="58" t="s">
        <v>466</v>
      </c>
      <c r="B15" s="60" t="s">
        <v>15</v>
      </c>
      <c r="C15" s="60" t="s">
        <v>1</v>
      </c>
      <c r="D15" s="60"/>
      <c r="E15" s="60" t="s">
        <v>6</v>
      </c>
      <c r="F15" s="29">
        <v>22</v>
      </c>
      <c r="G15" s="66">
        <f t="shared" si="0"/>
        <v>2.5316455696202533</v>
      </c>
      <c r="H15" s="29">
        <v>2</v>
      </c>
      <c r="I15" s="62">
        <f t="shared" si="1"/>
        <v>3.278688524590164</v>
      </c>
      <c r="J15" s="29">
        <v>2</v>
      </c>
      <c r="K15" s="62">
        <f t="shared" si="2"/>
        <v>11.39240506329114</v>
      </c>
      <c r="L15" s="29">
        <v>9</v>
      </c>
      <c r="M15" s="62">
        <f t="shared" si="3"/>
        <v>11.39240506329114</v>
      </c>
      <c r="N15" s="29">
        <v>9</v>
      </c>
      <c r="O15" s="62">
        <f t="shared" si="4"/>
        <v>7.3825503355704702</v>
      </c>
    </row>
    <row r="16" spans="1:15" x14ac:dyDescent="0.25">
      <c r="A16" s="58" t="s">
        <v>467</v>
      </c>
      <c r="B16" s="42" t="s">
        <v>13</v>
      </c>
      <c r="C16" s="60" t="s">
        <v>2</v>
      </c>
      <c r="D16" s="60" t="s">
        <v>506</v>
      </c>
      <c r="E16" s="60" t="s">
        <v>5</v>
      </c>
      <c r="F16" s="29">
        <v>22</v>
      </c>
      <c r="G16" s="66">
        <f t="shared" si="0"/>
        <v>1.2658227848101267</v>
      </c>
      <c r="H16" s="29">
        <v>1</v>
      </c>
      <c r="I16" s="62">
        <f t="shared" si="1"/>
        <v>6.557377049180328</v>
      </c>
      <c r="J16" s="29">
        <v>4</v>
      </c>
      <c r="K16" s="62">
        <f t="shared" si="2"/>
        <v>5.0632911392405067</v>
      </c>
      <c r="L16" s="29">
        <v>4</v>
      </c>
      <c r="M16" s="62">
        <f t="shared" si="3"/>
        <v>16.455696202531644</v>
      </c>
      <c r="N16" s="29">
        <v>13</v>
      </c>
      <c r="O16" s="62">
        <f t="shared" si="4"/>
        <v>7.3825503355704702</v>
      </c>
    </row>
    <row r="17" spans="1:15" x14ac:dyDescent="0.25">
      <c r="A17" s="58" t="s">
        <v>449</v>
      </c>
      <c r="B17" s="60" t="s">
        <v>15</v>
      </c>
      <c r="C17" s="60" t="s">
        <v>2</v>
      </c>
      <c r="D17" s="60" t="s">
        <v>502</v>
      </c>
      <c r="E17" s="60" t="s">
        <v>5</v>
      </c>
      <c r="F17" s="29">
        <v>21</v>
      </c>
      <c r="G17" s="66">
        <f t="shared" si="0"/>
        <v>3.79746835443038</v>
      </c>
      <c r="H17" s="29">
        <v>3</v>
      </c>
      <c r="I17" s="62">
        <f t="shared" si="1"/>
        <v>4.918032786885246</v>
      </c>
      <c r="J17" s="29">
        <v>3</v>
      </c>
      <c r="K17" s="62">
        <f t="shared" si="2"/>
        <v>6.3291139240506329</v>
      </c>
      <c r="L17" s="29">
        <v>5</v>
      </c>
      <c r="M17" s="62">
        <f t="shared" si="3"/>
        <v>12.658227848101266</v>
      </c>
      <c r="N17" s="29">
        <v>10</v>
      </c>
      <c r="O17" s="62">
        <f t="shared" si="4"/>
        <v>7.0469798657718119</v>
      </c>
    </row>
    <row r="18" spans="1:15" x14ac:dyDescent="0.25">
      <c r="A18" s="58" t="s">
        <v>410</v>
      </c>
      <c r="B18" s="60" t="s">
        <v>15</v>
      </c>
      <c r="C18" s="60" t="s">
        <v>2</v>
      </c>
      <c r="D18" s="60"/>
      <c r="E18" s="60" t="s">
        <v>5</v>
      </c>
      <c r="F18" s="29">
        <v>19</v>
      </c>
      <c r="G18" s="66">
        <f t="shared" si="0"/>
        <v>2.5316455696202533</v>
      </c>
      <c r="H18" s="29">
        <v>2</v>
      </c>
      <c r="I18" s="62">
        <f t="shared" si="1"/>
        <v>8.1967213114754092</v>
      </c>
      <c r="J18" s="29">
        <v>5</v>
      </c>
      <c r="K18" s="62">
        <f t="shared" si="2"/>
        <v>7.59493670886076</v>
      </c>
      <c r="L18" s="29">
        <v>6</v>
      </c>
      <c r="M18" s="62">
        <f t="shared" si="3"/>
        <v>7.59493670886076</v>
      </c>
      <c r="N18" s="29">
        <v>6</v>
      </c>
      <c r="O18" s="62">
        <f t="shared" si="4"/>
        <v>6.375838926174497</v>
      </c>
    </row>
    <row r="19" spans="1:15" x14ac:dyDescent="0.25">
      <c r="A19" s="58" t="s">
        <v>402</v>
      </c>
      <c r="B19" s="60" t="s">
        <v>13</v>
      </c>
      <c r="C19" s="60" t="s">
        <v>0</v>
      </c>
      <c r="D19" s="60" t="s">
        <v>502</v>
      </c>
      <c r="E19" s="60" t="s">
        <v>5</v>
      </c>
      <c r="F19" s="29">
        <v>18</v>
      </c>
      <c r="G19" s="66">
        <f t="shared" si="0"/>
        <v>1.2658227848101267</v>
      </c>
      <c r="H19" s="29">
        <v>1</v>
      </c>
      <c r="I19" s="62">
        <f t="shared" si="1"/>
        <v>3.278688524590164</v>
      </c>
      <c r="J19" s="29">
        <v>2</v>
      </c>
      <c r="K19" s="62">
        <f t="shared" si="2"/>
        <v>8.8607594936708853</v>
      </c>
      <c r="L19" s="29">
        <v>7</v>
      </c>
      <c r="M19" s="62">
        <f t="shared" si="3"/>
        <v>10.126582278481013</v>
      </c>
      <c r="N19" s="29">
        <v>8</v>
      </c>
      <c r="O19" s="62">
        <f t="shared" si="4"/>
        <v>6.0402684563758395</v>
      </c>
    </row>
    <row r="20" spans="1:15" x14ac:dyDescent="0.25">
      <c r="A20" s="58" t="s">
        <v>414</v>
      </c>
      <c r="B20" s="60" t="s">
        <v>15</v>
      </c>
      <c r="C20" s="60" t="s">
        <v>3</v>
      </c>
      <c r="D20" s="60"/>
      <c r="E20" s="60" t="s">
        <v>6</v>
      </c>
      <c r="F20" s="29">
        <v>17</v>
      </c>
      <c r="G20" s="66">
        <f t="shared" si="0"/>
        <v>2.5316455696202533</v>
      </c>
      <c r="H20" s="29">
        <v>2</v>
      </c>
      <c r="I20" s="62">
        <f t="shared" si="1"/>
        <v>6.557377049180328</v>
      </c>
      <c r="J20" s="29">
        <v>4</v>
      </c>
      <c r="K20" s="62">
        <f t="shared" si="2"/>
        <v>5.0632911392405067</v>
      </c>
      <c r="L20" s="29">
        <v>4</v>
      </c>
      <c r="M20" s="62">
        <f t="shared" si="3"/>
        <v>8.8607594936708853</v>
      </c>
      <c r="N20" s="29">
        <v>7</v>
      </c>
      <c r="O20" s="62">
        <f t="shared" si="4"/>
        <v>5.7046979865771812</v>
      </c>
    </row>
    <row r="21" spans="1:15" x14ac:dyDescent="0.25">
      <c r="A21" s="58" t="s">
        <v>430</v>
      </c>
      <c r="B21" s="60" t="s">
        <v>15</v>
      </c>
      <c r="C21" s="60" t="s">
        <v>0</v>
      </c>
      <c r="D21" s="60"/>
      <c r="E21" s="60" t="s">
        <v>5</v>
      </c>
      <c r="F21" s="29">
        <v>15</v>
      </c>
      <c r="G21" s="66">
        <f t="shared" si="0"/>
        <v>0</v>
      </c>
      <c r="H21" s="29">
        <v>0</v>
      </c>
      <c r="I21" s="62">
        <f t="shared" si="1"/>
        <v>6.557377049180328</v>
      </c>
      <c r="J21" s="29">
        <v>4</v>
      </c>
      <c r="K21" s="62">
        <f t="shared" si="2"/>
        <v>10.126582278481013</v>
      </c>
      <c r="L21" s="29">
        <v>8</v>
      </c>
      <c r="M21" s="62">
        <f t="shared" si="3"/>
        <v>3.79746835443038</v>
      </c>
      <c r="N21" s="29">
        <v>3</v>
      </c>
      <c r="O21" s="62">
        <f t="shared" si="4"/>
        <v>5.0335570469798654</v>
      </c>
    </row>
    <row r="22" spans="1:15" x14ac:dyDescent="0.25">
      <c r="A22" s="58" t="s">
        <v>440</v>
      </c>
      <c r="B22" s="60" t="s">
        <v>13</v>
      </c>
      <c r="C22" s="60" t="s">
        <v>3</v>
      </c>
      <c r="D22" s="60"/>
      <c r="E22" s="60" t="s">
        <v>7</v>
      </c>
      <c r="F22" s="29">
        <v>15</v>
      </c>
      <c r="G22" s="66">
        <f t="shared" si="0"/>
        <v>0</v>
      </c>
      <c r="H22" s="29">
        <v>0</v>
      </c>
      <c r="I22" s="62">
        <f t="shared" si="1"/>
        <v>3.278688524590164</v>
      </c>
      <c r="J22" s="29">
        <v>2</v>
      </c>
      <c r="K22" s="62">
        <f t="shared" si="2"/>
        <v>11.39240506329114</v>
      </c>
      <c r="L22" s="29">
        <v>9</v>
      </c>
      <c r="M22" s="62">
        <f t="shared" si="3"/>
        <v>5.0632911392405067</v>
      </c>
      <c r="N22" s="29">
        <v>4</v>
      </c>
      <c r="O22" s="62">
        <f t="shared" si="4"/>
        <v>5.0335570469798654</v>
      </c>
    </row>
    <row r="23" spans="1:15" x14ac:dyDescent="0.25">
      <c r="A23" s="58" t="s">
        <v>421</v>
      </c>
      <c r="B23" s="42" t="s">
        <v>505</v>
      </c>
      <c r="C23" s="60" t="s">
        <v>0</v>
      </c>
      <c r="D23" s="60"/>
      <c r="E23" s="60" t="s">
        <v>5</v>
      </c>
      <c r="F23" s="29">
        <v>14</v>
      </c>
      <c r="G23" s="66">
        <f t="shared" si="0"/>
        <v>2.5316455696202533</v>
      </c>
      <c r="H23" s="29">
        <v>2</v>
      </c>
      <c r="I23" s="62">
        <f t="shared" si="1"/>
        <v>3.278688524590164</v>
      </c>
      <c r="J23" s="29">
        <v>2</v>
      </c>
      <c r="K23" s="62">
        <f t="shared" si="2"/>
        <v>3.79746835443038</v>
      </c>
      <c r="L23" s="29">
        <v>3</v>
      </c>
      <c r="M23" s="62">
        <f t="shared" si="3"/>
        <v>8.8607594936708853</v>
      </c>
      <c r="N23" s="29">
        <v>7</v>
      </c>
      <c r="O23" s="62">
        <f t="shared" si="4"/>
        <v>4.6979865771812079</v>
      </c>
    </row>
    <row r="24" spans="1:15" x14ac:dyDescent="0.25">
      <c r="A24" s="58" t="s">
        <v>424</v>
      </c>
      <c r="B24" s="60" t="s">
        <v>13</v>
      </c>
      <c r="C24" s="60" t="s">
        <v>0</v>
      </c>
      <c r="D24" s="60" t="s">
        <v>506</v>
      </c>
      <c r="E24" s="60" t="s">
        <v>4</v>
      </c>
      <c r="F24" s="29">
        <v>14</v>
      </c>
      <c r="G24" s="66">
        <f t="shared" si="0"/>
        <v>0</v>
      </c>
      <c r="H24" s="29">
        <v>0</v>
      </c>
      <c r="I24" s="62">
        <f t="shared" si="1"/>
        <v>0</v>
      </c>
      <c r="J24" s="29">
        <v>0</v>
      </c>
      <c r="K24" s="62">
        <f t="shared" si="2"/>
        <v>7.59493670886076</v>
      </c>
      <c r="L24" s="29">
        <v>6</v>
      </c>
      <c r="M24" s="62">
        <f t="shared" si="3"/>
        <v>10.126582278481013</v>
      </c>
      <c r="N24" s="29">
        <v>8</v>
      </c>
      <c r="O24" s="62">
        <f t="shared" si="4"/>
        <v>4.6979865771812079</v>
      </c>
    </row>
    <row r="25" spans="1:15" x14ac:dyDescent="0.25">
      <c r="A25" s="58" t="s">
        <v>428</v>
      </c>
      <c r="B25" s="60" t="s">
        <v>507</v>
      </c>
      <c r="C25" s="60" t="s">
        <v>508</v>
      </c>
      <c r="D25" s="60"/>
      <c r="E25" s="60" t="s">
        <v>5</v>
      </c>
      <c r="F25" s="29">
        <v>14</v>
      </c>
      <c r="G25" s="66">
        <f t="shared" si="0"/>
        <v>0</v>
      </c>
      <c r="H25" s="29">
        <v>0</v>
      </c>
      <c r="I25" s="62">
        <f t="shared" si="1"/>
        <v>0</v>
      </c>
      <c r="J25" s="29">
        <v>0</v>
      </c>
      <c r="K25" s="62">
        <f t="shared" si="2"/>
        <v>6.3291139240506329</v>
      </c>
      <c r="L25" s="29">
        <v>5</v>
      </c>
      <c r="M25" s="62">
        <f t="shared" si="3"/>
        <v>11.39240506329114</v>
      </c>
      <c r="N25" s="29">
        <v>9</v>
      </c>
      <c r="O25" s="62">
        <f t="shared" si="4"/>
        <v>4.6979865771812079</v>
      </c>
    </row>
    <row r="26" spans="1:15" x14ac:dyDescent="0.25">
      <c r="A26" s="58" t="s">
        <v>401</v>
      </c>
      <c r="B26" s="60" t="s">
        <v>13</v>
      </c>
      <c r="C26" s="60" t="s">
        <v>0</v>
      </c>
      <c r="D26" s="60"/>
      <c r="E26" s="60" t="s">
        <v>4</v>
      </c>
      <c r="F26" s="29">
        <v>13</v>
      </c>
      <c r="G26" s="66">
        <f t="shared" si="0"/>
        <v>0</v>
      </c>
      <c r="H26" s="29">
        <v>0</v>
      </c>
      <c r="I26" s="62">
        <f t="shared" si="1"/>
        <v>3.278688524590164</v>
      </c>
      <c r="J26" s="29">
        <v>2</v>
      </c>
      <c r="K26" s="62">
        <f t="shared" si="2"/>
        <v>8.8607594936708853</v>
      </c>
      <c r="L26" s="29">
        <v>7</v>
      </c>
      <c r="M26" s="62">
        <f t="shared" si="3"/>
        <v>5.0632911392405067</v>
      </c>
      <c r="N26" s="29">
        <v>4</v>
      </c>
      <c r="O26" s="62">
        <f t="shared" si="4"/>
        <v>4.3624161073825505</v>
      </c>
    </row>
    <row r="27" spans="1:15" x14ac:dyDescent="0.25">
      <c r="A27" s="58" t="s">
        <v>417</v>
      </c>
      <c r="B27" s="60" t="s">
        <v>15</v>
      </c>
      <c r="C27" s="60" t="s">
        <v>3</v>
      </c>
      <c r="D27" s="60"/>
      <c r="E27" s="60" t="s">
        <v>4</v>
      </c>
      <c r="F27" s="29">
        <v>13</v>
      </c>
      <c r="G27" s="66">
        <f t="shared" si="0"/>
        <v>1.2658227848101267</v>
      </c>
      <c r="H27" s="29">
        <v>1</v>
      </c>
      <c r="I27" s="62">
        <f t="shared" si="1"/>
        <v>1.639344262295082</v>
      </c>
      <c r="J27" s="29">
        <v>1</v>
      </c>
      <c r="K27" s="62">
        <f t="shared" si="2"/>
        <v>6.3291139240506329</v>
      </c>
      <c r="L27" s="29">
        <v>5</v>
      </c>
      <c r="M27" s="62">
        <f t="shared" si="3"/>
        <v>7.59493670886076</v>
      </c>
      <c r="N27" s="29">
        <v>6</v>
      </c>
      <c r="O27" s="62">
        <f t="shared" si="4"/>
        <v>4.3624161073825505</v>
      </c>
    </row>
    <row r="28" spans="1:15" x14ac:dyDescent="0.25">
      <c r="A28" s="58" t="s">
        <v>459</v>
      </c>
      <c r="B28" s="60" t="s">
        <v>15</v>
      </c>
      <c r="C28" s="60" t="s">
        <v>1</v>
      </c>
      <c r="D28" s="60"/>
      <c r="E28" s="60" t="s">
        <v>5</v>
      </c>
      <c r="F28" s="29">
        <v>12</v>
      </c>
      <c r="G28" s="66">
        <f t="shared" si="0"/>
        <v>1.2658227848101267</v>
      </c>
      <c r="H28" s="29">
        <v>1</v>
      </c>
      <c r="I28" s="62">
        <f t="shared" si="1"/>
        <v>4.918032786885246</v>
      </c>
      <c r="J28" s="29">
        <v>3</v>
      </c>
      <c r="K28" s="62">
        <f t="shared" si="2"/>
        <v>6.3291139240506329</v>
      </c>
      <c r="L28" s="29">
        <v>5</v>
      </c>
      <c r="M28" s="62">
        <f t="shared" si="3"/>
        <v>3.79746835443038</v>
      </c>
      <c r="N28" s="29">
        <v>3</v>
      </c>
      <c r="O28" s="62">
        <f t="shared" si="4"/>
        <v>4.0268456375838921</v>
      </c>
    </row>
    <row r="29" spans="1:15" ht="30" x14ac:dyDescent="0.25">
      <c r="A29" s="58" t="s">
        <v>446</v>
      </c>
      <c r="B29" s="42" t="s">
        <v>15</v>
      </c>
      <c r="C29" s="60" t="s">
        <v>1</v>
      </c>
      <c r="D29" s="60"/>
      <c r="E29" s="60" t="s">
        <v>5</v>
      </c>
      <c r="F29" s="29">
        <v>10</v>
      </c>
      <c r="G29" s="66">
        <f t="shared" si="0"/>
        <v>1.2658227848101267</v>
      </c>
      <c r="H29" s="29">
        <v>1</v>
      </c>
      <c r="I29" s="67">
        <f t="shared" si="1"/>
        <v>1.639344262295082</v>
      </c>
      <c r="J29" s="68">
        <v>1</v>
      </c>
      <c r="K29" s="67">
        <f t="shared" si="2"/>
        <v>1.2658227848101267</v>
      </c>
      <c r="L29" s="68">
        <v>1</v>
      </c>
      <c r="M29" s="67">
        <f t="shared" si="3"/>
        <v>8.8607594936708853</v>
      </c>
      <c r="N29" s="68">
        <v>7</v>
      </c>
      <c r="O29" s="67">
        <f t="shared" si="4"/>
        <v>3.3557046979865772</v>
      </c>
    </row>
    <row r="30" spans="1:15" x14ac:dyDescent="0.25">
      <c r="A30" s="58" t="s">
        <v>451</v>
      </c>
      <c r="B30" s="60" t="s">
        <v>13</v>
      </c>
      <c r="C30" s="60" t="s">
        <v>3</v>
      </c>
      <c r="D30" s="60"/>
      <c r="E30" s="60" t="s">
        <v>4</v>
      </c>
      <c r="F30" s="29">
        <v>10</v>
      </c>
      <c r="G30" s="66">
        <f t="shared" si="0"/>
        <v>3.79746835443038</v>
      </c>
      <c r="H30" s="29">
        <v>3</v>
      </c>
      <c r="I30" s="62">
        <f t="shared" si="1"/>
        <v>3.278688524590164</v>
      </c>
      <c r="J30" s="29">
        <v>2</v>
      </c>
      <c r="K30" s="62">
        <f t="shared" si="2"/>
        <v>1.2658227848101267</v>
      </c>
      <c r="L30" s="29">
        <v>1</v>
      </c>
      <c r="M30" s="62">
        <f t="shared" si="3"/>
        <v>5.0632911392405067</v>
      </c>
      <c r="N30" s="29">
        <v>4</v>
      </c>
      <c r="O30" s="62">
        <f t="shared" si="4"/>
        <v>3.3557046979865772</v>
      </c>
    </row>
    <row r="31" spans="1:15" x14ac:dyDescent="0.25">
      <c r="A31" s="58" t="s">
        <v>452</v>
      </c>
      <c r="B31" s="60" t="s">
        <v>13</v>
      </c>
      <c r="C31" s="60" t="s">
        <v>3</v>
      </c>
      <c r="D31" s="60"/>
      <c r="E31" s="60" t="s">
        <v>6</v>
      </c>
      <c r="F31" s="29">
        <v>9</v>
      </c>
      <c r="G31" s="66">
        <f t="shared" si="0"/>
        <v>2.5316455696202533</v>
      </c>
      <c r="H31" s="29">
        <v>2</v>
      </c>
      <c r="I31" s="62">
        <f t="shared" si="1"/>
        <v>0</v>
      </c>
      <c r="J31" s="29">
        <v>0</v>
      </c>
      <c r="K31" s="62">
        <f t="shared" si="2"/>
        <v>3.79746835443038</v>
      </c>
      <c r="L31" s="29">
        <v>3</v>
      </c>
      <c r="M31" s="62">
        <f t="shared" si="3"/>
        <v>5.0632911392405067</v>
      </c>
      <c r="N31" s="29">
        <v>4</v>
      </c>
      <c r="O31" s="62">
        <f t="shared" si="4"/>
        <v>3.0201342281879198</v>
      </c>
    </row>
    <row r="32" spans="1:15" x14ac:dyDescent="0.25">
      <c r="A32" s="58" t="s">
        <v>455</v>
      </c>
      <c r="B32" s="60" t="s">
        <v>13</v>
      </c>
      <c r="C32" s="60" t="s">
        <v>0</v>
      </c>
      <c r="D32" s="60" t="s">
        <v>503</v>
      </c>
      <c r="E32" s="60" t="s">
        <v>4</v>
      </c>
      <c r="F32" s="29">
        <v>9</v>
      </c>
      <c r="G32" s="66">
        <f t="shared" si="0"/>
        <v>0</v>
      </c>
      <c r="H32" s="29">
        <v>0</v>
      </c>
      <c r="I32" s="62">
        <f t="shared" si="1"/>
        <v>3.278688524590164</v>
      </c>
      <c r="J32" s="29">
        <v>2</v>
      </c>
      <c r="K32" s="62">
        <f t="shared" si="2"/>
        <v>3.79746835443038</v>
      </c>
      <c r="L32" s="29">
        <v>3</v>
      </c>
      <c r="M32" s="62">
        <f t="shared" si="3"/>
        <v>5.0632911392405067</v>
      </c>
      <c r="N32" s="29">
        <v>4</v>
      </c>
      <c r="O32" s="62">
        <f t="shared" si="4"/>
        <v>3.0201342281879198</v>
      </c>
    </row>
    <row r="33" spans="1:15" x14ac:dyDescent="0.25">
      <c r="A33" s="58" t="s">
        <v>454</v>
      </c>
      <c r="B33" s="60" t="s">
        <v>15</v>
      </c>
      <c r="C33" s="60" t="s">
        <v>1</v>
      </c>
      <c r="D33" s="60"/>
      <c r="E33" s="60" t="s">
        <v>5</v>
      </c>
      <c r="F33" s="29">
        <v>8</v>
      </c>
      <c r="G33" s="66">
        <f t="shared" si="0"/>
        <v>3.79746835443038</v>
      </c>
      <c r="H33" s="29">
        <v>3</v>
      </c>
      <c r="I33" s="62">
        <f t="shared" si="1"/>
        <v>3.278688524590164</v>
      </c>
      <c r="J33" s="29">
        <v>2</v>
      </c>
      <c r="K33" s="62">
        <f t="shared" si="2"/>
        <v>1.2658227848101267</v>
      </c>
      <c r="L33" s="29">
        <v>1</v>
      </c>
      <c r="M33" s="62">
        <f t="shared" si="3"/>
        <v>2.5316455696202533</v>
      </c>
      <c r="N33" s="29">
        <v>2</v>
      </c>
      <c r="O33" s="62">
        <f t="shared" si="4"/>
        <v>2.6845637583892619</v>
      </c>
    </row>
    <row r="34" spans="1:15" x14ac:dyDescent="0.25">
      <c r="A34" s="58" t="s">
        <v>472</v>
      </c>
      <c r="B34" s="42" t="s">
        <v>13</v>
      </c>
      <c r="C34" s="60" t="s">
        <v>3</v>
      </c>
      <c r="D34" s="60"/>
      <c r="E34" s="60" t="s">
        <v>4</v>
      </c>
      <c r="F34" s="29">
        <v>8</v>
      </c>
      <c r="G34" s="66">
        <f t="shared" ref="G34:G65" si="5">(H34/79)*100</f>
        <v>2.5316455696202533</v>
      </c>
      <c r="H34" s="29">
        <v>2</v>
      </c>
      <c r="I34" s="62">
        <f t="shared" ref="I34:I65" si="6">(J34/61)*100</f>
        <v>3.278688524590164</v>
      </c>
      <c r="J34" s="29">
        <v>2</v>
      </c>
      <c r="K34" s="62">
        <f t="shared" ref="K34:K65" si="7">(L34/79)*100</f>
        <v>2.5316455696202533</v>
      </c>
      <c r="L34" s="29">
        <v>2</v>
      </c>
      <c r="M34" s="62">
        <f t="shared" ref="M34:M65" si="8">(N34/79)*100</f>
        <v>2.5316455696202533</v>
      </c>
      <c r="N34" s="29">
        <v>2</v>
      </c>
      <c r="O34" s="62">
        <f t="shared" ref="O34:O65" si="9">(F34/298)*100</f>
        <v>2.6845637583892619</v>
      </c>
    </row>
    <row r="35" spans="1:15" x14ac:dyDescent="0.25">
      <c r="A35" s="58" t="s">
        <v>406</v>
      </c>
      <c r="B35" s="42" t="s">
        <v>15</v>
      </c>
      <c r="C35" s="60" t="s">
        <v>0</v>
      </c>
      <c r="D35" s="60"/>
      <c r="E35" s="60" t="s">
        <v>5</v>
      </c>
      <c r="F35" s="29">
        <v>7</v>
      </c>
      <c r="G35" s="66">
        <f t="shared" si="5"/>
        <v>1.2658227848101267</v>
      </c>
      <c r="H35" s="29">
        <v>1</v>
      </c>
      <c r="I35" s="62">
        <f t="shared" si="6"/>
        <v>0</v>
      </c>
      <c r="J35" s="29">
        <v>0</v>
      </c>
      <c r="K35" s="62">
        <f t="shared" si="7"/>
        <v>0</v>
      </c>
      <c r="L35" s="29">
        <v>0</v>
      </c>
      <c r="M35" s="62">
        <f t="shared" si="8"/>
        <v>7.59493670886076</v>
      </c>
      <c r="N35" s="29">
        <v>6</v>
      </c>
      <c r="O35" s="62">
        <f t="shared" si="9"/>
        <v>2.348993288590604</v>
      </c>
    </row>
    <row r="36" spans="1:15" x14ac:dyDescent="0.25">
      <c r="A36" s="58" t="s">
        <v>408</v>
      </c>
      <c r="B36" s="60" t="s">
        <v>14</v>
      </c>
      <c r="C36" s="60" t="s">
        <v>0</v>
      </c>
      <c r="D36" s="60"/>
      <c r="E36" s="60" t="s">
        <v>5</v>
      </c>
      <c r="F36" s="29">
        <v>7</v>
      </c>
      <c r="G36" s="66">
        <f t="shared" si="5"/>
        <v>0</v>
      </c>
      <c r="H36" s="29">
        <v>0</v>
      </c>
      <c r="I36" s="62">
        <f t="shared" si="6"/>
        <v>3.278688524590164</v>
      </c>
      <c r="J36" s="29">
        <v>2</v>
      </c>
      <c r="K36" s="62">
        <f t="shared" si="7"/>
        <v>3.79746835443038</v>
      </c>
      <c r="L36" s="29">
        <v>3</v>
      </c>
      <c r="M36" s="62">
        <f t="shared" si="8"/>
        <v>2.5316455696202533</v>
      </c>
      <c r="N36" s="29">
        <v>2</v>
      </c>
      <c r="O36" s="62">
        <f t="shared" si="9"/>
        <v>2.348993288590604</v>
      </c>
    </row>
    <row r="37" spans="1:15" x14ac:dyDescent="0.25">
      <c r="A37" s="58" t="s">
        <v>420</v>
      </c>
      <c r="B37" s="42" t="s">
        <v>13</v>
      </c>
      <c r="C37" s="60" t="s">
        <v>3</v>
      </c>
      <c r="D37" s="60"/>
      <c r="E37" s="60" t="s">
        <v>7</v>
      </c>
      <c r="F37" s="29">
        <v>7</v>
      </c>
      <c r="G37" s="66">
        <f t="shared" si="5"/>
        <v>0</v>
      </c>
      <c r="H37" s="29">
        <v>0</v>
      </c>
      <c r="I37" s="62">
        <f t="shared" si="6"/>
        <v>3.278688524590164</v>
      </c>
      <c r="J37" s="29">
        <v>2</v>
      </c>
      <c r="K37" s="62">
        <f t="shared" si="7"/>
        <v>1.2658227848101267</v>
      </c>
      <c r="L37" s="29">
        <v>1</v>
      </c>
      <c r="M37" s="62">
        <f t="shared" si="8"/>
        <v>5.0632911392405067</v>
      </c>
      <c r="N37" s="29">
        <v>4</v>
      </c>
      <c r="O37" s="62">
        <f t="shared" si="9"/>
        <v>2.348993288590604</v>
      </c>
    </row>
    <row r="38" spans="1:15" ht="30" x14ac:dyDescent="0.25">
      <c r="A38" s="58" t="s">
        <v>412</v>
      </c>
      <c r="B38" s="60" t="s">
        <v>15</v>
      </c>
      <c r="C38" s="60" t="s">
        <v>3</v>
      </c>
      <c r="D38" s="60"/>
      <c r="E38" s="60" t="s">
        <v>4</v>
      </c>
      <c r="F38" s="29">
        <v>6</v>
      </c>
      <c r="G38" s="66">
        <f t="shared" si="5"/>
        <v>1.2658227848101267</v>
      </c>
      <c r="H38" s="29">
        <v>1</v>
      </c>
      <c r="I38" s="67">
        <f t="shared" si="6"/>
        <v>1.639344262295082</v>
      </c>
      <c r="J38" s="68">
        <v>1</v>
      </c>
      <c r="K38" s="67">
        <f t="shared" si="7"/>
        <v>2.5316455696202533</v>
      </c>
      <c r="L38" s="68">
        <v>2</v>
      </c>
      <c r="M38" s="67">
        <f t="shared" si="8"/>
        <v>2.5316455696202533</v>
      </c>
      <c r="N38" s="68">
        <v>2</v>
      </c>
      <c r="O38" s="67">
        <f t="shared" si="9"/>
        <v>2.0134228187919461</v>
      </c>
    </row>
    <row r="39" spans="1:15" x14ac:dyDescent="0.25">
      <c r="A39" s="58" t="s">
        <v>422</v>
      </c>
      <c r="B39" s="42" t="s">
        <v>13</v>
      </c>
      <c r="C39" s="60" t="s">
        <v>0</v>
      </c>
      <c r="D39" s="60" t="s">
        <v>503</v>
      </c>
      <c r="E39" s="60" t="s">
        <v>5</v>
      </c>
      <c r="F39" s="29">
        <v>6</v>
      </c>
      <c r="G39" s="66">
        <f t="shared" si="5"/>
        <v>0</v>
      </c>
      <c r="H39" s="29">
        <v>0</v>
      </c>
      <c r="I39" s="62">
        <f t="shared" si="6"/>
        <v>1.639344262295082</v>
      </c>
      <c r="J39" s="29">
        <v>1</v>
      </c>
      <c r="K39" s="62">
        <f t="shared" si="7"/>
        <v>3.79746835443038</v>
      </c>
      <c r="L39" s="29">
        <v>3</v>
      </c>
      <c r="M39" s="62">
        <f t="shared" si="8"/>
        <v>2.5316455696202533</v>
      </c>
      <c r="N39" s="29">
        <v>2</v>
      </c>
      <c r="O39" s="62">
        <f t="shared" si="9"/>
        <v>2.0134228187919461</v>
      </c>
    </row>
    <row r="40" spans="1:15" x14ac:dyDescent="0.25">
      <c r="A40" s="58" t="s">
        <v>445</v>
      </c>
      <c r="B40" s="42" t="s">
        <v>505</v>
      </c>
      <c r="C40" s="60" t="s">
        <v>508</v>
      </c>
      <c r="D40" s="60"/>
      <c r="E40" s="60" t="s">
        <v>5</v>
      </c>
      <c r="F40" s="29">
        <v>6</v>
      </c>
      <c r="G40" s="66">
        <f t="shared" si="5"/>
        <v>3.79746835443038</v>
      </c>
      <c r="H40" s="29">
        <v>3</v>
      </c>
      <c r="I40" s="62">
        <f t="shared" si="6"/>
        <v>0</v>
      </c>
      <c r="J40" s="29">
        <v>0</v>
      </c>
      <c r="K40" s="62">
        <f t="shared" si="7"/>
        <v>2.5316455696202533</v>
      </c>
      <c r="L40" s="29">
        <v>2</v>
      </c>
      <c r="M40" s="62">
        <f t="shared" si="8"/>
        <v>1.2658227848101267</v>
      </c>
      <c r="N40" s="29">
        <v>1</v>
      </c>
      <c r="O40" s="62">
        <f t="shared" si="9"/>
        <v>2.0134228187919461</v>
      </c>
    </row>
    <row r="41" spans="1:15" x14ac:dyDescent="0.25">
      <c r="A41" s="58" t="s">
        <v>473</v>
      </c>
      <c r="B41" s="42" t="s">
        <v>505</v>
      </c>
      <c r="C41" s="60" t="s">
        <v>3</v>
      </c>
      <c r="D41" s="60"/>
      <c r="E41" s="60" t="s">
        <v>4</v>
      </c>
      <c r="F41" s="29">
        <v>6</v>
      </c>
      <c r="G41" s="66">
        <f t="shared" si="5"/>
        <v>1.2658227848101267</v>
      </c>
      <c r="H41" s="29">
        <v>1</v>
      </c>
      <c r="I41" s="62">
        <f t="shared" si="6"/>
        <v>3.278688524590164</v>
      </c>
      <c r="J41" s="29">
        <v>2</v>
      </c>
      <c r="K41" s="62">
        <f t="shared" si="7"/>
        <v>1.2658227848101267</v>
      </c>
      <c r="L41" s="29">
        <v>1</v>
      </c>
      <c r="M41" s="62">
        <f t="shared" si="8"/>
        <v>2.5316455696202533</v>
      </c>
      <c r="N41" s="29">
        <v>2</v>
      </c>
      <c r="O41" s="62">
        <f t="shared" si="9"/>
        <v>2.0134228187919461</v>
      </c>
    </row>
    <row r="42" spans="1:15" x14ac:dyDescent="0.25">
      <c r="A42" s="58" t="s">
        <v>447</v>
      </c>
      <c r="B42" s="42" t="s">
        <v>15</v>
      </c>
      <c r="C42" s="60" t="s">
        <v>2</v>
      </c>
      <c r="D42" s="60"/>
      <c r="E42" s="60" t="s">
        <v>5</v>
      </c>
      <c r="F42" s="29">
        <v>5</v>
      </c>
      <c r="G42" s="66">
        <f t="shared" si="5"/>
        <v>0</v>
      </c>
      <c r="H42" s="29">
        <v>0</v>
      </c>
      <c r="I42" s="62">
        <f t="shared" si="6"/>
        <v>4.918032786885246</v>
      </c>
      <c r="J42" s="29">
        <v>3</v>
      </c>
      <c r="K42" s="62">
        <f t="shared" si="7"/>
        <v>1.2658227848101267</v>
      </c>
      <c r="L42" s="29">
        <v>1</v>
      </c>
      <c r="M42" s="62">
        <f t="shared" si="8"/>
        <v>1.2658227848101267</v>
      </c>
      <c r="N42" s="29">
        <v>1</v>
      </c>
      <c r="O42" s="62">
        <f t="shared" si="9"/>
        <v>1.6778523489932886</v>
      </c>
    </row>
    <row r="43" spans="1:15" x14ac:dyDescent="0.25">
      <c r="A43" s="58" t="s">
        <v>450</v>
      </c>
      <c r="B43" s="60" t="s">
        <v>15</v>
      </c>
      <c r="C43" s="60" t="s">
        <v>3</v>
      </c>
      <c r="D43" s="60"/>
      <c r="E43" s="60" t="s">
        <v>6</v>
      </c>
      <c r="F43" s="29">
        <v>5</v>
      </c>
      <c r="G43" s="66">
        <f t="shared" si="5"/>
        <v>1.2658227848101267</v>
      </c>
      <c r="H43" s="29">
        <v>1</v>
      </c>
      <c r="I43" s="62">
        <f t="shared" si="6"/>
        <v>3.278688524590164</v>
      </c>
      <c r="J43" s="29">
        <v>2</v>
      </c>
      <c r="K43" s="62">
        <f t="shared" si="7"/>
        <v>0</v>
      </c>
      <c r="L43" s="29">
        <v>0</v>
      </c>
      <c r="M43" s="62">
        <f t="shared" si="8"/>
        <v>2.5316455696202533</v>
      </c>
      <c r="N43" s="29">
        <v>2</v>
      </c>
      <c r="O43" s="62">
        <f t="shared" si="9"/>
        <v>1.6778523489932886</v>
      </c>
    </row>
    <row r="44" spans="1:15" x14ac:dyDescent="0.25">
      <c r="A44" s="58" t="s">
        <v>463</v>
      </c>
      <c r="B44" s="60" t="s">
        <v>15</v>
      </c>
      <c r="C44" s="60" t="s">
        <v>1</v>
      </c>
      <c r="D44" s="60"/>
      <c r="E44" s="60" t="s">
        <v>5</v>
      </c>
      <c r="F44" s="29">
        <v>5</v>
      </c>
      <c r="G44" s="66">
        <f t="shared" si="5"/>
        <v>1.2658227848101267</v>
      </c>
      <c r="H44" s="29">
        <v>1</v>
      </c>
      <c r="I44" s="62">
        <f t="shared" si="6"/>
        <v>0</v>
      </c>
      <c r="J44" s="29">
        <v>0</v>
      </c>
      <c r="K44" s="62">
        <f t="shared" si="7"/>
        <v>1.2658227848101267</v>
      </c>
      <c r="L44" s="29">
        <v>1</v>
      </c>
      <c r="M44" s="62">
        <f t="shared" si="8"/>
        <v>3.79746835443038</v>
      </c>
      <c r="N44" s="29">
        <v>3</v>
      </c>
      <c r="O44" s="62">
        <f t="shared" si="9"/>
        <v>1.6778523489932886</v>
      </c>
    </row>
    <row r="45" spans="1:15" x14ac:dyDescent="0.25">
      <c r="A45" s="58" t="s">
        <v>465</v>
      </c>
      <c r="B45" s="60" t="s">
        <v>15</v>
      </c>
      <c r="C45" s="60" t="s">
        <v>1</v>
      </c>
      <c r="D45" s="60"/>
      <c r="E45" s="60" t="s">
        <v>5</v>
      </c>
      <c r="F45" s="29">
        <v>5</v>
      </c>
      <c r="G45" s="66">
        <f t="shared" si="5"/>
        <v>0</v>
      </c>
      <c r="H45" s="29">
        <v>0</v>
      </c>
      <c r="I45" s="62">
        <f t="shared" si="6"/>
        <v>0</v>
      </c>
      <c r="J45" s="29">
        <v>0</v>
      </c>
      <c r="K45" s="62">
        <f t="shared" si="7"/>
        <v>1.2658227848101267</v>
      </c>
      <c r="L45" s="29">
        <v>1</v>
      </c>
      <c r="M45" s="62">
        <f t="shared" si="8"/>
        <v>5.0632911392405067</v>
      </c>
      <c r="N45" s="29">
        <v>4</v>
      </c>
      <c r="O45" s="62">
        <f t="shared" si="9"/>
        <v>1.6778523489932886</v>
      </c>
    </row>
    <row r="46" spans="1:15" x14ac:dyDescent="0.25">
      <c r="A46" s="58" t="s">
        <v>418</v>
      </c>
      <c r="B46" s="42" t="s">
        <v>13</v>
      </c>
      <c r="C46" s="60" t="s">
        <v>3</v>
      </c>
      <c r="D46" s="60"/>
      <c r="E46" s="60" t="s">
        <v>4</v>
      </c>
      <c r="F46" s="29">
        <v>4</v>
      </c>
      <c r="G46" s="66">
        <f t="shared" si="5"/>
        <v>0</v>
      </c>
      <c r="H46" s="29">
        <v>0</v>
      </c>
      <c r="I46" s="62">
        <f t="shared" si="6"/>
        <v>0</v>
      </c>
      <c r="J46" s="29">
        <v>0</v>
      </c>
      <c r="K46" s="62">
        <f t="shared" si="7"/>
        <v>3.79746835443038</v>
      </c>
      <c r="L46" s="29">
        <v>3</v>
      </c>
      <c r="M46" s="62">
        <f t="shared" si="8"/>
        <v>1.2658227848101267</v>
      </c>
      <c r="N46" s="29">
        <v>1</v>
      </c>
      <c r="O46" s="62">
        <f t="shared" si="9"/>
        <v>1.3422818791946309</v>
      </c>
    </row>
    <row r="47" spans="1:15" x14ac:dyDescent="0.25">
      <c r="A47" s="58" t="s">
        <v>405</v>
      </c>
      <c r="B47" s="42" t="s">
        <v>15</v>
      </c>
      <c r="C47" s="60" t="s">
        <v>0</v>
      </c>
      <c r="D47" s="60"/>
      <c r="E47" s="60" t="s">
        <v>5</v>
      </c>
      <c r="F47" s="29">
        <v>3</v>
      </c>
      <c r="G47" s="66">
        <f t="shared" si="5"/>
        <v>0</v>
      </c>
      <c r="H47" s="29">
        <v>0</v>
      </c>
      <c r="I47" s="62">
        <f t="shared" si="6"/>
        <v>0</v>
      </c>
      <c r="J47" s="29">
        <v>0</v>
      </c>
      <c r="K47" s="62">
        <f t="shared" si="7"/>
        <v>2.5316455696202533</v>
      </c>
      <c r="L47" s="29">
        <v>2</v>
      </c>
      <c r="M47" s="62">
        <f t="shared" si="8"/>
        <v>1.2658227848101267</v>
      </c>
      <c r="N47" s="29">
        <v>1</v>
      </c>
      <c r="O47" s="62">
        <f t="shared" si="9"/>
        <v>1.006711409395973</v>
      </c>
    </row>
    <row r="48" spans="1:15" x14ac:dyDescent="0.25">
      <c r="A48" s="58" t="s">
        <v>409</v>
      </c>
      <c r="B48" s="60" t="s">
        <v>14</v>
      </c>
      <c r="C48" s="60" t="s">
        <v>0</v>
      </c>
      <c r="D48" s="60" t="s">
        <v>503</v>
      </c>
      <c r="E48" s="60" t="s">
        <v>5</v>
      </c>
      <c r="F48" s="29">
        <v>3</v>
      </c>
      <c r="G48" s="66">
        <f t="shared" si="5"/>
        <v>0</v>
      </c>
      <c r="H48" s="29">
        <v>0</v>
      </c>
      <c r="I48" s="62">
        <f t="shared" si="6"/>
        <v>0</v>
      </c>
      <c r="J48" s="29">
        <v>0</v>
      </c>
      <c r="K48" s="62">
        <f t="shared" si="7"/>
        <v>1.2658227848101267</v>
      </c>
      <c r="L48" s="29">
        <v>1</v>
      </c>
      <c r="M48" s="62">
        <f t="shared" si="8"/>
        <v>2.5316455696202533</v>
      </c>
      <c r="N48" s="29">
        <v>2</v>
      </c>
      <c r="O48" s="62">
        <f t="shared" si="9"/>
        <v>1.006711409395973</v>
      </c>
    </row>
    <row r="49" spans="1:15" x14ac:dyDescent="0.25">
      <c r="A49" s="58" t="s">
        <v>423</v>
      </c>
      <c r="B49" s="42" t="s">
        <v>13</v>
      </c>
      <c r="C49" s="60" t="s">
        <v>3</v>
      </c>
      <c r="D49" s="60"/>
      <c r="E49" s="60" t="s">
        <v>4</v>
      </c>
      <c r="F49" s="29">
        <v>3</v>
      </c>
      <c r="G49" s="66">
        <f t="shared" si="5"/>
        <v>0</v>
      </c>
      <c r="H49" s="29">
        <v>0</v>
      </c>
      <c r="I49" s="62">
        <f t="shared" si="6"/>
        <v>0</v>
      </c>
      <c r="J49" s="29">
        <v>0</v>
      </c>
      <c r="K49" s="62">
        <f t="shared" si="7"/>
        <v>2.5316455696202533</v>
      </c>
      <c r="L49" s="29">
        <v>2</v>
      </c>
      <c r="M49" s="62">
        <f t="shared" si="8"/>
        <v>1.2658227848101267</v>
      </c>
      <c r="N49" s="29">
        <v>1</v>
      </c>
      <c r="O49" s="62">
        <f t="shared" si="9"/>
        <v>1.006711409395973</v>
      </c>
    </row>
    <row r="50" spans="1:15" x14ac:dyDescent="0.25">
      <c r="A50" s="58" t="s">
        <v>431</v>
      </c>
      <c r="B50" s="60" t="s">
        <v>13</v>
      </c>
      <c r="C50" s="60" t="s">
        <v>0</v>
      </c>
      <c r="D50" s="60" t="s">
        <v>502</v>
      </c>
      <c r="E50" s="60" t="s">
        <v>5</v>
      </c>
      <c r="F50" s="29">
        <v>3</v>
      </c>
      <c r="G50" s="66">
        <f t="shared" si="5"/>
        <v>0</v>
      </c>
      <c r="H50" s="29">
        <v>0</v>
      </c>
      <c r="I50" s="62">
        <f t="shared" si="6"/>
        <v>1.639344262295082</v>
      </c>
      <c r="J50" s="29">
        <v>1</v>
      </c>
      <c r="K50" s="62">
        <f t="shared" si="7"/>
        <v>2.5316455696202533</v>
      </c>
      <c r="L50" s="29">
        <v>2</v>
      </c>
      <c r="M50" s="62">
        <f t="shared" si="8"/>
        <v>0</v>
      </c>
      <c r="N50" s="29">
        <v>0</v>
      </c>
      <c r="O50" s="62">
        <f t="shared" si="9"/>
        <v>1.006711409395973</v>
      </c>
    </row>
    <row r="51" spans="1:15" x14ac:dyDescent="0.25">
      <c r="A51" s="58" t="s">
        <v>469</v>
      </c>
      <c r="B51" s="42" t="s">
        <v>505</v>
      </c>
      <c r="C51" s="60" t="s">
        <v>508</v>
      </c>
      <c r="D51" s="60"/>
      <c r="E51" s="60" t="s">
        <v>4</v>
      </c>
      <c r="F51" s="29">
        <v>3</v>
      </c>
      <c r="G51" s="66">
        <f t="shared" si="5"/>
        <v>0</v>
      </c>
      <c r="H51" s="29">
        <v>0</v>
      </c>
      <c r="I51" s="62">
        <f t="shared" si="6"/>
        <v>0</v>
      </c>
      <c r="J51" s="29">
        <v>0</v>
      </c>
      <c r="K51" s="62">
        <f t="shared" si="7"/>
        <v>0</v>
      </c>
      <c r="L51" s="29">
        <v>0</v>
      </c>
      <c r="M51" s="62">
        <f t="shared" si="8"/>
        <v>3.79746835443038</v>
      </c>
      <c r="N51" s="29">
        <v>3</v>
      </c>
      <c r="O51" s="62">
        <f t="shared" si="9"/>
        <v>1.006711409395973</v>
      </c>
    </row>
    <row r="52" spans="1:15" x14ac:dyDescent="0.25">
      <c r="A52" s="58" t="s">
        <v>403</v>
      </c>
      <c r="B52" s="60" t="s">
        <v>15</v>
      </c>
      <c r="C52" s="60" t="s">
        <v>1</v>
      </c>
      <c r="D52" s="60"/>
      <c r="E52" s="60" t="s">
        <v>5</v>
      </c>
      <c r="F52" s="29">
        <v>2</v>
      </c>
      <c r="G52" s="66">
        <f t="shared" si="5"/>
        <v>0</v>
      </c>
      <c r="H52" s="29">
        <v>0</v>
      </c>
      <c r="I52" s="62">
        <f t="shared" si="6"/>
        <v>3.278688524590164</v>
      </c>
      <c r="J52" s="29">
        <v>2</v>
      </c>
      <c r="K52" s="62">
        <f t="shared" si="7"/>
        <v>0</v>
      </c>
      <c r="L52" s="29">
        <v>0</v>
      </c>
      <c r="M52" s="62">
        <f t="shared" si="8"/>
        <v>0</v>
      </c>
      <c r="N52" s="29">
        <v>0</v>
      </c>
      <c r="O52" s="62">
        <f t="shared" si="9"/>
        <v>0.67114093959731547</v>
      </c>
    </row>
    <row r="53" spans="1:15" x14ac:dyDescent="0.25">
      <c r="A53" s="58" t="s">
        <v>426</v>
      </c>
      <c r="B53" s="60" t="s">
        <v>15</v>
      </c>
      <c r="C53" s="60" t="s">
        <v>1</v>
      </c>
      <c r="D53" s="60" t="s">
        <v>503</v>
      </c>
      <c r="E53" s="60" t="s">
        <v>5</v>
      </c>
      <c r="F53" s="29">
        <v>2</v>
      </c>
      <c r="G53" s="66">
        <f t="shared" si="5"/>
        <v>0</v>
      </c>
      <c r="H53" s="29">
        <v>0</v>
      </c>
      <c r="I53" s="62">
        <f t="shared" si="6"/>
        <v>1.639344262295082</v>
      </c>
      <c r="J53" s="29">
        <v>1</v>
      </c>
      <c r="K53" s="62">
        <f t="shared" si="7"/>
        <v>1.2658227848101267</v>
      </c>
      <c r="L53" s="29">
        <v>1</v>
      </c>
      <c r="M53" s="62">
        <f t="shared" si="8"/>
        <v>0</v>
      </c>
      <c r="N53" s="29">
        <v>0</v>
      </c>
      <c r="O53" s="62">
        <f t="shared" si="9"/>
        <v>0.67114093959731547</v>
      </c>
    </row>
    <row r="54" spans="1:15" x14ac:dyDescent="0.25">
      <c r="A54" s="58" t="s">
        <v>437</v>
      </c>
      <c r="B54" s="60" t="s">
        <v>13</v>
      </c>
      <c r="C54" s="60" t="s">
        <v>2</v>
      </c>
      <c r="D54" s="60"/>
      <c r="E54" s="60" t="s">
        <v>5</v>
      </c>
      <c r="F54" s="29">
        <v>2</v>
      </c>
      <c r="G54" s="66">
        <f t="shared" si="5"/>
        <v>0</v>
      </c>
      <c r="H54" s="29">
        <v>0</v>
      </c>
      <c r="I54" s="62">
        <f t="shared" si="6"/>
        <v>0</v>
      </c>
      <c r="J54" s="29">
        <v>0</v>
      </c>
      <c r="K54" s="62">
        <f t="shared" si="7"/>
        <v>1.2658227848101267</v>
      </c>
      <c r="L54" s="29">
        <v>1</v>
      </c>
      <c r="M54" s="62">
        <f t="shared" si="8"/>
        <v>1.2658227848101267</v>
      </c>
      <c r="N54" s="29">
        <v>1</v>
      </c>
      <c r="O54" s="62">
        <f t="shared" si="9"/>
        <v>0.67114093959731547</v>
      </c>
    </row>
    <row r="55" spans="1:15" x14ac:dyDescent="0.25">
      <c r="A55" s="58" t="s">
        <v>441</v>
      </c>
      <c r="B55" s="60" t="s">
        <v>14</v>
      </c>
      <c r="C55" s="60" t="s">
        <v>0</v>
      </c>
      <c r="D55" s="60"/>
      <c r="E55" s="60" t="s">
        <v>5</v>
      </c>
      <c r="F55" s="29">
        <v>2</v>
      </c>
      <c r="G55" s="66">
        <f t="shared" si="5"/>
        <v>0</v>
      </c>
      <c r="H55" s="29">
        <v>0</v>
      </c>
      <c r="I55" s="62">
        <f t="shared" si="6"/>
        <v>0</v>
      </c>
      <c r="J55" s="29">
        <v>0</v>
      </c>
      <c r="K55" s="62">
        <f t="shared" si="7"/>
        <v>1.2658227848101267</v>
      </c>
      <c r="L55" s="29">
        <v>1</v>
      </c>
      <c r="M55" s="62">
        <f t="shared" si="8"/>
        <v>1.2658227848101267</v>
      </c>
      <c r="N55" s="29">
        <v>1</v>
      </c>
      <c r="O55" s="62">
        <f t="shared" si="9"/>
        <v>0.67114093959731547</v>
      </c>
    </row>
    <row r="56" spans="1:15" ht="30" x14ac:dyDescent="0.25">
      <c r="A56" s="58" t="s">
        <v>442</v>
      </c>
      <c r="B56" s="60" t="s">
        <v>14</v>
      </c>
      <c r="C56" s="60" t="s">
        <v>0</v>
      </c>
      <c r="D56" s="60"/>
      <c r="E56" s="60" t="s">
        <v>5</v>
      </c>
      <c r="F56" s="29">
        <v>2</v>
      </c>
      <c r="G56" s="66">
        <f t="shared" si="5"/>
        <v>0</v>
      </c>
      <c r="H56" s="29">
        <v>0</v>
      </c>
      <c r="I56" s="67">
        <f t="shared" si="6"/>
        <v>0</v>
      </c>
      <c r="J56" s="68">
        <v>0</v>
      </c>
      <c r="K56" s="67">
        <f t="shared" si="7"/>
        <v>2.5316455696202533</v>
      </c>
      <c r="L56" s="68">
        <v>2</v>
      </c>
      <c r="M56" s="67">
        <f t="shared" si="8"/>
        <v>0</v>
      </c>
      <c r="N56" s="68">
        <v>0</v>
      </c>
      <c r="O56" s="67">
        <f t="shared" si="9"/>
        <v>0.67114093959731547</v>
      </c>
    </row>
    <row r="57" spans="1:15" ht="30" x14ac:dyDescent="0.25">
      <c r="A57" s="58" t="s">
        <v>443</v>
      </c>
      <c r="B57" s="60" t="s">
        <v>14</v>
      </c>
      <c r="C57" s="60" t="s">
        <v>0</v>
      </c>
      <c r="D57" s="60" t="s">
        <v>503</v>
      </c>
      <c r="E57" s="60" t="s">
        <v>5</v>
      </c>
      <c r="F57" s="29">
        <v>2</v>
      </c>
      <c r="G57" s="66">
        <f t="shared" si="5"/>
        <v>1.2658227848101267</v>
      </c>
      <c r="H57" s="29">
        <v>1</v>
      </c>
      <c r="I57" s="67">
        <f t="shared" si="6"/>
        <v>0</v>
      </c>
      <c r="J57" s="68">
        <v>0</v>
      </c>
      <c r="K57" s="67">
        <f t="shared" si="7"/>
        <v>1.2658227848101267</v>
      </c>
      <c r="L57" s="68">
        <v>1</v>
      </c>
      <c r="M57" s="67">
        <f t="shared" si="8"/>
        <v>0</v>
      </c>
      <c r="N57" s="68">
        <v>0</v>
      </c>
      <c r="O57" s="67">
        <f t="shared" si="9"/>
        <v>0.67114093959731547</v>
      </c>
    </row>
    <row r="58" spans="1:15" x14ac:dyDescent="0.25">
      <c r="A58" s="58" t="s">
        <v>457</v>
      </c>
      <c r="B58" s="60" t="s">
        <v>14</v>
      </c>
      <c r="C58" s="60" t="s">
        <v>0</v>
      </c>
      <c r="D58" s="60"/>
      <c r="E58" s="60" t="s">
        <v>5</v>
      </c>
      <c r="F58" s="29">
        <v>2</v>
      </c>
      <c r="G58" s="66">
        <f t="shared" si="5"/>
        <v>0</v>
      </c>
      <c r="H58" s="29">
        <v>0</v>
      </c>
      <c r="I58" s="62">
        <f t="shared" si="6"/>
        <v>0</v>
      </c>
      <c r="J58" s="29">
        <v>0</v>
      </c>
      <c r="K58" s="62">
        <f t="shared" si="7"/>
        <v>1.2658227848101267</v>
      </c>
      <c r="L58" s="29">
        <v>1</v>
      </c>
      <c r="M58" s="62">
        <f t="shared" si="8"/>
        <v>1.2658227848101267</v>
      </c>
      <c r="N58" s="29">
        <v>1</v>
      </c>
      <c r="O58" s="62">
        <f t="shared" si="9"/>
        <v>0.67114093959731547</v>
      </c>
    </row>
    <row r="59" spans="1:15" x14ac:dyDescent="0.25">
      <c r="A59" s="58" t="s">
        <v>458</v>
      </c>
      <c r="B59" s="60" t="s">
        <v>15</v>
      </c>
      <c r="C59" s="60" t="s">
        <v>2</v>
      </c>
      <c r="D59" s="60"/>
      <c r="E59" s="60" t="s">
        <v>5</v>
      </c>
      <c r="F59" s="29">
        <v>2</v>
      </c>
      <c r="G59" s="66">
        <f t="shared" si="5"/>
        <v>0</v>
      </c>
      <c r="H59" s="29">
        <v>0</v>
      </c>
      <c r="I59" s="62">
        <f t="shared" si="6"/>
        <v>0</v>
      </c>
      <c r="J59" s="29">
        <v>0</v>
      </c>
      <c r="K59" s="62">
        <f t="shared" si="7"/>
        <v>1.2658227848101267</v>
      </c>
      <c r="L59" s="29">
        <v>1</v>
      </c>
      <c r="M59" s="62">
        <f t="shared" si="8"/>
        <v>1.2658227848101267</v>
      </c>
      <c r="N59" s="29">
        <v>1</v>
      </c>
      <c r="O59" s="62">
        <f t="shared" si="9"/>
        <v>0.67114093959731547</v>
      </c>
    </row>
    <row r="60" spans="1:15" x14ac:dyDescent="0.25">
      <c r="A60" s="58" t="s">
        <v>468</v>
      </c>
      <c r="B60" s="42" t="s">
        <v>13</v>
      </c>
      <c r="C60" s="60" t="s">
        <v>2</v>
      </c>
      <c r="D60" s="60" t="s">
        <v>503</v>
      </c>
      <c r="E60" s="60" t="s">
        <v>5</v>
      </c>
      <c r="F60" s="29">
        <v>2</v>
      </c>
      <c r="G60" s="66">
        <f t="shared" si="5"/>
        <v>0</v>
      </c>
      <c r="H60" s="29">
        <v>0</v>
      </c>
      <c r="I60" s="62">
        <f t="shared" si="6"/>
        <v>1.639344262295082</v>
      </c>
      <c r="J60" s="29">
        <v>1</v>
      </c>
      <c r="K60" s="62">
        <f t="shared" si="7"/>
        <v>0</v>
      </c>
      <c r="L60" s="29">
        <v>0</v>
      </c>
      <c r="M60" s="62">
        <f t="shared" si="8"/>
        <v>1.2658227848101267</v>
      </c>
      <c r="N60" s="29">
        <v>1</v>
      </c>
      <c r="O60" s="62">
        <f t="shared" si="9"/>
        <v>0.67114093959731547</v>
      </c>
    </row>
    <row r="61" spans="1:15" x14ac:dyDescent="0.25">
      <c r="A61" s="58" t="s">
        <v>407</v>
      </c>
      <c r="B61" s="60" t="s">
        <v>14</v>
      </c>
      <c r="C61" s="60" t="s">
        <v>0</v>
      </c>
      <c r="D61" s="60"/>
      <c r="E61" s="60" t="s">
        <v>5</v>
      </c>
      <c r="F61" s="29">
        <v>1</v>
      </c>
      <c r="G61" s="66">
        <f t="shared" si="5"/>
        <v>0</v>
      </c>
      <c r="H61" s="29">
        <v>0</v>
      </c>
      <c r="I61" s="62">
        <f t="shared" si="6"/>
        <v>1.639344262295082</v>
      </c>
      <c r="J61" s="29">
        <v>1</v>
      </c>
      <c r="K61" s="62">
        <f t="shared" si="7"/>
        <v>0</v>
      </c>
      <c r="L61" s="29">
        <v>0</v>
      </c>
      <c r="M61" s="62">
        <f t="shared" si="8"/>
        <v>0</v>
      </c>
      <c r="N61" s="29">
        <v>0</v>
      </c>
      <c r="O61" s="62">
        <f t="shared" si="9"/>
        <v>0.33557046979865773</v>
      </c>
    </row>
    <row r="62" spans="1:15" x14ac:dyDescent="0.25">
      <c r="A62" s="58" t="s">
        <v>411</v>
      </c>
      <c r="B62" s="60" t="s">
        <v>15</v>
      </c>
      <c r="C62" s="60" t="s">
        <v>1</v>
      </c>
      <c r="D62" s="60"/>
      <c r="E62" s="60" t="s">
        <v>5</v>
      </c>
      <c r="F62" s="29">
        <v>1</v>
      </c>
      <c r="G62" s="66">
        <f t="shared" si="5"/>
        <v>0</v>
      </c>
      <c r="H62" s="29">
        <v>0</v>
      </c>
      <c r="I62" s="62">
        <f t="shared" si="6"/>
        <v>0</v>
      </c>
      <c r="J62" s="29">
        <v>0</v>
      </c>
      <c r="K62" s="62">
        <f t="shared" si="7"/>
        <v>1.2658227848101267</v>
      </c>
      <c r="L62" s="29">
        <v>1</v>
      </c>
      <c r="M62" s="62">
        <f t="shared" si="8"/>
        <v>0</v>
      </c>
      <c r="N62" s="29">
        <v>0</v>
      </c>
      <c r="O62" s="62">
        <f t="shared" si="9"/>
        <v>0.33557046979865773</v>
      </c>
    </row>
    <row r="63" spans="1:15" x14ac:dyDescent="0.25">
      <c r="A63" s="58" t="s">
        <v>415</v>
      </c>
      <c r="B63" s="42" t="s">
        <v>15</v>
      </c>
      <c r="C63" s="60" t="s">
        <v>1</v>
      </c>
      <c r="D63" s="60" t="s">
        <v>504</v>
      </c>
      <c r="E63" s="60" t="s">
        <v>5</v>
      </c>
      <c r="F63" s="29">
        <v>1</v>
      </c>
      <c r="G63" s="66">
        <f t="shared" si="5"/>
        <v>0</v>
      </c>
      <c r="H63" s="29">
        <v>0</v>
      </c>
      <c r="I63" s="62">
        <f t="shared" si="6"/>
        <v>0</v>
      </c>
      <c r="J63" s="29">
        <v>0</v>
      </c>
      <c r="K63" s="62">
        <f t="shared" si="7"/>
        <v>0</v>
      </c>
      <c r="L63" s="29">
        <v>0</v>
      </c>
      <c r="M63" s="62">
        <f t="shared" si="8"/>
        <v>1.2658227848101267</v>
      </c>
      <c r="N63" s="29">
        <v>1</v>
      </c>
      <c r="O63" s="62">
        <f t="shared" si="9"/>
        <v>0.33557046979865773</v>
      </c>
    </row>
    <row r="64" spans="1:15" x14ac:dyDescent="0.25">
      <c r="A64" s="58" t="s">
        <v>416</v>
      </c>
      <c r="B64" s="42" t="s">
        <v>505</v>
      </c>
      <c r="C64" s="60" t="s">
        <v>3</v>
      </c>
      <c r="D64" s="60"/>
      <c r="E64" s="60" t="s">
        <v>4</v>
      </c>
      <c r="F64" s="29">
        <v>1</v>
      </c>
      <c r="G64" s="66">
        <f t="shared" si="5"/>
        <v>0</v>
      </c>
      <c r="H64" s="29">
        <v>0</v>
      </c>
      <c r="I64" s="62">
        <f t="shared" si="6"/>
        <v>0</v>
      </c>
      <c r="J64" s="29">
        <v>0</v>
      </c>
      <c r="K64" s="62">
        <f t="shared" si="7"/>
        <v>1.2658227848101267</v>
      </c>
      <c r="L64" s="29">
        <v>1</v>
      </c>
      <c r="M64" s="62">
        <f t="shared" si="8"/>
        <v>0</v>
      </c>
      <c r="N64" s="29">
        <v>0</v>
      </c>
      <c r="O64" s="62">
        <f t="shared" si="9"/>
        <v>0.33557046979865773</v>
      </c>
    </row>
    <row r="65" spans="1:15" x14ac:dyDescent="0.25">
      <c r="A65" s="58" t="s">
        <v>419</v>
      </c>
      <c r="B65" s="60" t="s">
        <v>14</v>
      </c>
      <c r="C65" s="60" t="s">
        <v>0</v>
      </c>
      <c r="D65" s="60"/>
      <c r="E65" s="60" t="s">
        <v>6</v>
      </c>
      <c r="F65" s="29">
        <v>1</v>
      </c>
      <c r="G65" s="66">
        <f t="shared" si="5"/>
        <v>0</v>
      </c>
      <c r="H65" s="29">
        <v>0</v>
      </c>
      <c r="I65" s="62">
        <f t="shared" si="6"/>
        <v>0</v>
      </c>
      <c r="J65" s="29">
        <v>0</v>
      </c>
      <c r="K65" s="62">
        <f t="shared" si="7"/>
        <v>1.2658227848101267</v>
      </c>
      <c r="L65" s="29">
        <v>1</v>
      </c>
      <c r="M65" s="62">
        <f t="shared" si="8"/>
        <v>0</v>
      </c>
      <c r="N65" s="29">
        <v>0</v>
      </c>
      <c r="O65" s="62">
        <f t="shared" si="9"/>
        <v>0.33557046979865773</v>
      </c>
    </row>
    <row r="66" spans="1:15" x14ac:dyDescent="0.25">
      <c r="A66" s="58" t="s">
        <v>427</v>
      </c>
      <c r="B66" s="60" t="s">
        <v>13</v>
      </c>
      <c r="C66" s="60" t="s">
        <v>0</v>
      </c>
      <c r="D66" s="60" t="s">
        <v>506</v>
      </c>
      <c r="E66" s="60" t="s">
        <v>4</v>
      </c>
      <c r="F66" s="29">
        <v>1</v>
      </c>
      <c r="G66" s="66">
        <f t="shared" ref="G66:G75" si="10">(H66/79)*100</f>
        <v>0</v>
      </c>
      <c r="H66" s="29">
        <v>0</v>
      </c>
      <c r="I66" s="62">
        <f t="shared" ref="I66:I75" si="11">(J66/61)*100</f>
        <v>0</v>
      </c>
      <c r="J66" s="29">
        <v>0</v>
      </c>
      <c r="K66" s="62">
        <f t="shared" ref="K66:K75" si="12">(L66/79)*100</f>
        <v>0</v>
      </c>
      <c r="L66" s="29">
        <v>0</v>
      </c>
      <c r="M66" s="62">
        <f t="shared" ref="M66:M75" si="13">(N66/79)*100</f>
        <v>1.2658227848101267</v>
      </c>
      <c r="N66" s="29">
        <v>1</v>
      </c>
      <c r="O66" s="62">
        <f t="shared" ref="O66:O75" si="14">(F66/298)*100</f>
        <v>0.33557046979865773</v>
      </c>
    </row>
    <row r="67" spans="1:15" x14ac:dyDescent="0.25">
      <c r="A67" s="58" t="s">
        <v>429</v>
      </c>
      <c r="B67" s="60" t="s">
        <v>15</v>
      </c>
      <c r="C67" s="60" t="s">
        <v>3</v>
      </c>
      <c r="D67" s="60"/>
      <c r="E67" s="60" t="s">
        <v>5</v>
      </c>
      <c r="F67" s="29">
        <v>1</v>
      </c>
      <c r="G67" s="66">
        <f t="shared" si="10"/>
        <v>0</v>
      </c>
      <c r="H67" s="29">
        <v>0</v>
      </c>
      <c r="I67" s="62">
        <f t="shared" si="11"/>
        <v>0</v>
      </c>
      <c r="J67" s="29">
        <v>0</v>
      </c>
      <c r="K67" s="62">
        <f t="shared" si="12"/>
        <v>0</v>
      </c>
      <c r="L67" s="29">
        <v>0</v>
      </c>
      <c r="M67" s="62">
        <f t="shared" si="13"/>
        <v>1.2658227848101267</v>
      </c>
      <c r="N67" s="29">
        <v>1</v>
      </c>
      <c r="O67" s="62">
        <f t="shared" si="14"/>
        <v>0.33557046979865773</v>
      </c>
    </row>
    <row r="68" spans="1:15" x14ac:dyDescent="0.25">
      <c r="A68" s="58" t="s">
        <v>432</v>
      </c>
      <c r="B68" s="60" t="s">
        <v>15</v>
      </c>
      <c r="C68" s="60" t="s">
        <v>3</v>
      </c>
      <c r="D68" s="60"/>
      <c r="E68" s="60" t="s">
        <v>5</v>
      </c>
      <c r="F68" s="29">
        <v>1</v>
      </c>
      <c r="G68" s="66">
        <f t="shared" si="10"/>
        <v>1.2658227848101267</v>
      </c>
      <c r="H68" s="29">
        <v>1</v>
      </c>
      <c r="I68" s="62">
        <f t="shared" si="11"/>
        <v>0</v>
      </c>
      <c r="J68" s="29">
        <v>0</v>
      </c>
      <c r="K68" s="62">
        <f t="shared" si="12"/>
        <v>0</v>
      </c>
      <c r="L68" s="29">
        <v>0</v>
      </c>
      <c r="M68" s="62">
        <f t="shared" si="13"/>
        <v>0</v>
      </c>
      <c r="N68" s="29">
        <v>0</v>
      </c>
      <c r="O68" s="62">
        <f t="shared" si="14"/>
        <v>0.33557046979865773</v>
      </c>
    </row>
    <row r="69" spans="1:15" x14ac:dyDescent="0.25">
      <c r="A69" s="58" t="s">
        <v>433</v>
      </c>
      <c r="B69" s="60" t="s">
        <v>14</v>
      </c>
      <c r="C69" s="60" t="s">
        <v>0</v>
      </c>
      <c r="D69" s="60" t="s">
        <v>503</v>
      </c>
      <c r="E69" s="60" t="s">
        <v>7</v>
      </c>
      <c r="F69" s="29">
        <v>1</v>
      </c>
      <c r="G69" s="66">
        <f t="shared" si="10"/>
        <v>0</v>
      </c>
      <c r="H69" s="29">
        <v>0</v>
      </c>
      <c r="I69" s="62">
        <f t="shared" si="11"/>
        <v>0</v>
      </c>
      <c r="J69" s="29">
        <v>0</v>
      </c>
      <c r="K69" s="62">
        <f t="shared" si="12"/>
        <v>1.2658227848101267</v>
      </c>
      <c r="L69" s="29">
        <v>1</v>
      </c>
      <c r="M69" s="62">
        <f t="shared" si="13"/>
        <v>0</v>
      </c>
      <c r="N69" s="29">
        <v>0</v>
      </c>
      <c r="O69" s="62">
        <f t="shared" si="14"/>
        <v>0.33557046979865773</v>
      </c>
    </row>
    <row r="70" spans="1:15" x14ac:dyDescent="0.25">
      <c r="A70" s="58" t="s">
        <v>439</v>
      </c>
      <c r="B70" s="60" t="s">
        <v>15</v>
      </c>
      <c r="C70" s="60" t="s">
        <v>2</v>
      </c>
      <c r="D70" s="60"/>
      <c r="E70" s="60" t="s">
        <v>5</v>
      </c>
      <c r="F70" s="29">
        <v>1</v>
      </c>
      <c r="G70" s="66">
        <f t="shared" si="10"/>
        <v>0</v>
      </c>
      <c r="H70" s="29">
        <v>0</v>
      </c>
      <c r="I70" s="62">
        <f t="shared" si="11"/>
        <v>0</v>
      </c>
      <c r="J70" s="29">
        <v>0</v>
      </c>
      <c r="K70" s="62">
        <f t="shared" si="12"/>
        <v>0</v>
      </c>
      <c r="L70" s="29">
        <v>0</v>
      </c>
      <c r="M70" s="62">
        <f t="shared" si="13"/>
        <v>1.2658227848101267</v>
      </c>
      <c r="N70" s="29">
        <v>1</v>
      </c>
      <c r="O70" s="62">
        <f t="shared" si="14"/>
        <v>0.33557046979865773</v>
      </c>
    </row>
    <row r="71" spans="1:15" x14ac:dyDescent="0.25">
      <c r="A71" s="58" t="s">
        <v>453</v>
      </c>
      <c r="B71" s="60" t="s">
        <v>15</v>
      </c>
      <c r="C71" s="60" t="s">
        <v>1</v>
      </c>
      <c r="D71" s="60" t="s">
        <v>503</v>
      </c>
      <c r="E71" s="60" t="s">
        <v>5</v>
      </c>
      <c r="F71" s="29">
        <v>1</v>
      </c>
      <c r="G71" s="66">
        <f t="shared" si="10"/>
        <v>0</v>
      </c>
      <c r="H71" s="29">
        <v>0</v>
      </c>
      <c r="I71" s="62">
        <f t="shared" si="11"/>
        <v>0</v>
      </c>
      <c r="J71" s="29">
        <v>0</v>
      </c>
      <c r="K71" s="62">
        <f t="shared" si="12"/>
        <v>1.2658227848101267</v>
      </c>
      <c r="L71" s="29">
        <v>1</v>
      </c>
      <c r="M71" s="62">
        <f t="shared" si="13"/>
        <v>0</v>
      </c>
      <c r="N71" s="29">
        <v>0</v>
      </c>
      <c r="O71" s="62">
        <f t="shared" si="14"/>
        <v>0.33557046979865773</v>
      </c>
    </row>
    <row r="72" spans="1:15" x14ac:dyDescent="0.25">
      <c r="A72" s="58" t="s">
        <v>460</v>
      </c>
      <c r="B72" s="60" t="s">
        <v>15</v>
      </c>
      <c r="C72" s="60" t="s">
        <v>1</v>
      </c>
      <c r="D72" s="60"/>
      <c r="E72" s="60" t="s">
        <v>5</v>
      </c>
      <c r="F72" s="29">
        <v>1</v>
      </c>
      <c r="G72" s="66">
        <f t="shared" si="10"/>
        <v>0</v>
      </c>
      <c r="H72" s="29">
        <v>0</v>
      </c>
      <c r="I72" s="62">
        <f t="shared" si="11"/>
        <v>0</v>
      </c>
      <c r="J72" s="29">
        <v>0</v>
      </c>
      <c r="K72" s="62">
        <f t="shared" si="12"/>
        <v>0</v>
      </c>
      <c r="L72" s="29">
        <v>0</v>
      </c>
      <c r="M72" s="62">
        <f t="shared" si="13"/>
        <v>1.2658227848101267</v>
      </c>
      <c r="N72" s="29">
        <v>1</v>
      </c>
      <c r="O72" s="62">
        <f t="shared" si="14"/>
        <v>0.33557046979865773</v>
      </c>
    </row>
    <row r="73" spans="1:15" x14ac:dyDescent="0.25">
      <c r="A73" s="58" t="s">
        <v>464</v>
      </c>
      <c r="B73" s="60" t="s">
        <v>15</v>
      </c>
      <c r="C73" s="60" t="s">
        <v>1</v>
      </c>
      <c r="D73" s="60"/>
      <c r="E73" s="60" t="s">
        <v>5</v>
      </c>
      <c r="F73" s="29">
        <v>1</v>
      </c>
      <c r="G73" s="66">
        <f t="shared" si="10"/>
        <v>0</v>
      </c>
      <c r="H73" s="29">
        <v>0</v>
      </c>
      <c r="I73" s="62">
        <f t="shared" si="11"/>
        <v>1.639344262295082</v>
      </c>
      <c r="J73" s="29">
        <v>1</v>
      </c>
      <c r="K73" s="62">
        <f t="shared" si="12"/>
        <v>0</v>
      </c>
      <c r="L73" s="29">
        <v>0</v>
      </c>
      <c r="M73" s="62">
        <f t="shared" si="13"/>
        <v>0</v>
      </c>
      <c r="N73" s="29">
        <v>0</v>
      </c>
      <c r="O73" s="62">
        <f t="shared" si="14"/>
        <v>0.33557046979865773</v>
      </c>
    </row>
    <row r="74" spans="1:15" x14ac:dyDescent="0.25">
      <c r="A74" s="58" t="s">
        <v>471</v>
      </c>
      <c r="B74" s="60" t="s">
        <v>15</v>
      </c>
      <c r="C74" s="60" t="s">
        <v>3</v>
      </c>
      <c r="D74" s="60"/>
      <c r="E74" s="60" t="s">
        <v>6</v>
      </c>
      <c r="F74" s="29">
        <v>1</v>
      </c>
      <c r="G74" s="66">
        <f t="shared" si="10"/>
        <v>0</v>
      </c>
      <c r="H74" s="29">
        <v>0</v>
      </c>
      <c r="I74" s="62">
        <f t="shared" si="11"/>
        <v>0</v>
      </c>
      <c r="J74" s="29">
        <v>0</v>
      </c>
      <c r="K74" s="62">
        <f t="shared" si="12"/>
        <v>0</v>
      </c>
      <c r="L74" s="29">
        <v>0</v>
      </c>
      <c r="M74" s="62">
        <f t="shared" si="13"/>
        <v>1.2658227848101267</v>
      </c>
      <c r="N74" s="29">
        <v>1</v>
      </c>
      <c r="O74" s="62">
        <f t="shared" si="14"/>
        <v>0.33557046979865773</v>
      </c>
    </row>
    <row r="75" spans="1:15" x14ac:dyDescent="0.25">
      <c r="A75" s="58" t="s">
        <v>474</v>
      </c>
      <c r="B75" s="60" t="s">
        <v>15</v>
      </c>
      <c r="C75" s="60" t="s">
        <v>1</v>
      </c>
      <c r="D75" s="60" t="s">
        <v>502</v>
      </c>
      <c r="E75" s="60" t="s">
        <v>5</v>
      </c>
      <c r="F75" s="29">
        <v>1</v>
      </c>
      <c r="G75" s="66">
        <f t="shared" si="10"/>
        <v>0</v>
      </c>
      <c r="H75" s="29">
        <v>0</v>
      </c>
      <c r="I75" s="62">
        <f t="shared" si="11"/>
        <v>0</v>
      </c>
      <c r="J75" s="29">
        <v>0</v>
      </c>
      <c r="K75" s="62">
        <f t="shared" si="12"/>
        <v>0</v>
      </c>
      <c r="L75" s="29">
        <v>0</v>
      </c>
      <c r="M75" s="62">
        <f t="shared" si="13"/>
        <v>1.2658227848101267</v>
      </c>
      <c r="N75" s="29">
        <v>1</v>
      </c>
      <c r="O75" s="62">
        <f t="shared" si="14"/>
        <v>0.33557046979865773</v>
      </c>
    </row>
    <row r="76" spans="1:15" x14ac:dyDescent="0.25">
      <c r="F76">
        <f>SUM(F2:F75)</f>
        <v>1262</v>
      </c>
    </row>
  </sheetData>
  <sortState ref="A2:O76">
    <sortCondition descending="1" ref="O1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C909-67FB-4580-AFD3-672670D09506}">
  <dimension ref="A1:E76"/>
  <sheetViews>
    <sheetView workbookViewId="0">
      <selection activeCell="G4" sqref="G4"/>
    </sheetView>
  </sheetViews>
  <sheetFormatPr defaultRowHeight="15" x14ac:dyDescent="0.25"/>
  <cols>
    <col min="1" max="1" width="33.7109375" style="57" customWidth="1"/>
    <col min="2" max="2" width="12.5703125" bestFit="1" customWidth="1"/>
    <col min="3" max="3" width="10" bestFit="1" customWidth="1"/>
    <col min="4" max="4" width="12.85546875" bestFit="1" customWidth="1"/>
    <col min="5" max="5" width="11" bestFit="1" customWidth="1"/>
  </cols>
  <sheetData>
    <row r="1" spans="1:5" ht="30" x14ac:dyDescent="0.25">
      <c r="A1" s="61" t="s">
        <v>583</v>
      </c>
      <c r="B1" s="59" t="s">
        <v>537</v>
      </c>
      <c r="C1" s="59" t="s">
        <v>501</v>
      </c>
      <c r="D1" s="59" t="s">
        <v>500</v>
      </c>
      <c r="E1" s="70" t="s">
        <v>584</v>
      </c>
    </row>
    <row r="2" spans="1:5" x14ac:dyDescent="0.25">
      <c r="A2" s="58" t="s">
        <v>456</v>
      </c>
      <c r="B2" s="60" t="s">
        <v>13</v>
      </c>
      <c r="C2" s="60" t="s">
        <v>0</v>
      </c>
      <c r="D2" s="60" t="s">
        <v>4</v>
      </c>
      <c r="E2" s="29">
        <v>145</v>
      </c>
    </row>
    <row r="3" spans="1:5" x14ac:dyDescent="0.25">
      <c r="A3" s="58" t="s">
        <v>461</v>
      </c>
      <c r="B3" s="60" t="s">
        <v>15</v>
      </c>
      <c r="C3" s="60" t="s">
        <v>1</v>
      </c>
      <c r="D3" s="60" t="s">
        <v>5</v>
      </c>
      <c r="E3" s="29">
        <v>120</v>
      </c>
    </row>
    <row r="4" spans="1:5" x14ac:dyDescent="0.25">
      <c r="A4" s="58" t="s">
        <v>404</v>
      </c>
      <c r="B4" s="42" t="s">
        <v>15</v>
      </c>
      <c r="C4" s="60" t="s">
        <v>0</v>
      </c>
      <c r="D4" s="60" t="s">
        <v>5</v>
      </c>
      <c r="E4" s="29">
        <v>86</v>
      </c>
    </row>
    <row r="5" spans="1:5" x14ac:dyDescent="0.25">
      <c r="A5" s="58" t="s">
        <v>434</v>
      </c>
      <c r="B5" s="60" t="s">
        <v>15</v>
      </c>
      <c r="C5" s="60" t="s">
        <v>2</v>
      </c>
      <c r="D5" s="60" t="s">
        <v>5</v>
      </c>
      <c r="E5" s="29">
        <v>86</v>
      </c>
    </row>
    <row r="6" spans="1:5" x14ac:dyDescent="0.25">
      <c r="A6" s="58" t="s">
        <v>438</v>
      </c>
      <c r="B6" s="60" t="s">
        <v>15</v>
      </c>
      <c r="C6" s="60" t="s">
        <v>3</v>
      </c>
      <c r="D6" s="60" t="s">
        <v>4</v>
      </c>
      <c r="E6" s="29">
        <v>77</v>
      </c>
    </row>
    <row r="7" spans="1:5" x14ac:dyDescent="0.25">
      <c r="A7" s="58" t="s">
        <v>448</v>
      </c>
      <c r="B7" s="60" t="s">
        <v>13</v>
      </c>
      <c r="C7" s="60" t="s">
        <v>0</v>
      </c>
      <c r="D7" s="60" t="s">
        <v>5</v>
      </c>
      <c r="E7" s="29">
        <v>68</v>
      </c>
    </row>
    <row r="8" spans="1:5" x14ac:dyDescent="0.25">
      <c r="A8" s="58" t="s">
        <v>435</v>
      </c>
      <c r="B8" s="60" t="s">
        <v>13</v>
      </c>
      <c r="C8" s="60" t="s">
        <v>2</v>
      </c>
      <c r="D8" s="60" t="s">
        <v>5</v>
      </c>
      <c r="E8" s="29">
        <v>60</v>
      </c>
    </row>
    <row r="9" spans="1:5" x14ac:dyDescent="0.25">
      <c r="A9" s="58" t="s">
        <v>425</v>
      </c>
      <c r="B9" s="60" t="s">
        <v>15</v>
      </c>
      <c r="C9" s="60" t="s">
        <v>2</v>
      </c>
      <c r="D9" s="60" t="s">
        <v>6</v>
      </c>
      <c r="E9" s="29">
        <v>56</v>
      </c>
    </row>
    <row r="10" spans="1:5" x14ac:dyDescent="0.25">
      <c r="A10" s="58" t="s">
        <v>462</v>
      </c>
      <c r="B10" s="60" t="s">
        <v>15</v>
      </c>
      <c r="C10" s="60" t="s">
        <v>1</v>
      </c>
      <c r="D10" s="60" t="s">
        <v>5</v>
      </c>
      <c r="E10" s="29">
        <v>38</v>
      </c>
    </row>
    <row r="11" spans="1:5" x14ac:dyDescent="0.25">
      <c r="A11" s="58" t="s">
        <v>470</v>
      </c>
      <c r="B11" s="42" t="s">
        <v>13</v>
      </c>
      <c r="C11" s="60" t="s">
        <v>1</v>
      </c>
      <c r="D11" s="60" t="s">
        <v>4</v>
      </c>
      <c r="E11" s="29">
        <v>36</v>
      </c>
    </row>
    <row r="12" spans="1:5" x14ac:dyDescent="0.25">
      <c r="A12" s="58" t="s">
        <v>436</v>
      </c>
      <c r="B12" s="60" t="s">
        <v>13</v>
      </c>
      <c r="C12" s="60" t="s">
        <v>2</v>
      </c>
      <c r="D12" s="60" t="s">
        <v>5</v>
      </c>
      <c r="E12" s="29">
        <v>34</v>
      </c>
    </row>
    <row r="13" spans="1:5" x14ac:dyDescent="0.25">
      <c r="A13" s="58" t="s">
        <v>444</v>
      </c>
      <c r="B13" s="60" t="s">
        <v>14</v>
      </c>
      <c r="C13" s="60" t="s">
        <v>0</v>
      </c>
      <c r="D13" s="60" t="s">
        <v>5</v>
      </c>
      <c r="E13" s="29">
        <v>32</v>
      </c>
    </row>
    <row r="14" spans="1:5" x14ac:dyDescent="0.25">
      <c r="A14" s="58" t="s">
        <v>413</v>
      </c>
      <c r="B14" s="60" t="s">
        <v>15</v>
      </c>
      <c r="C14" s="60" t="s">
        <v>3</v>
      </c>
      <c r="D14" s="60" t="s">
        <v>6</v>
      </c>
      <c r="E14" s="29">
        <v>24</v>
      </c>
    </row>
    <row r="15" spans="1:5" x14ac:dyDescent="0.25">
      <c r="A15" s="58" t="s">
        <v>466</v>
      </c>
      <c r="B15" s="60" t="s">
        <v>15</v>
      </c>
      <c r="C15" s="60" t="s">
        <v>1</v>
      </c>
      <c r="D15" s="60" t="s">
        <v>6</v>
      </c>
      <c r="E15" s="29">
        <v>22</v>
      </c>
    </row>
    <row r="16" spans="1:5" x14ac:dyDescent="0.25">
      <c r="A16" s="58" t="s">
        <v>467</v>
      </c>
      <c r="B16" s="42" t="s">
        <v>13</v>
      </c>
      <c r="C16" s="60" t="s">
        <v>2</v>
      </c>
      <c r="D16" s="60" t="s">
        <v>5</v>
      </c>
      <c r="E16" s="29">
        <v>22</v>
      </c>
    </row>
    <row r="17" spans="1:5" x14ac:dyDescent="0.25">
      <c r="A17" s="58" t="s">
        <v>449</v>
      </c>
      <c r="B17" s="60" t="s">
        <v>15</v>
      </c>
      <c r="C17" s="60" t="s">
        <v>2</v>
      </c>
      <c r="D17" s="60" t="s">
        <v>5</v>
      </c>
      <c r="E17" s="29">
        <v>21</v>
      </c>
    </row>
    <row r="18" spans="1:5" x14ac:dyDescent="0.25">
      <c r="A18" s="58" t="s">
        <v>410</v>
      </c>
      <c r="B18" s="60" t="s">
        <v>15</v>
      </c>
      <c r="C18" s="60" t="s">
        <v>2</v>
      </c>
      <c r="D18" s="60" t="s">
        <v>5</v>
      </c>
      <c r="E18" s="29">
        <v>19</v>
      </c>
    </row>
    <row r="19" spans="1:5" x14ac:dyDescent="0.25">
      <c r="A19" s="58" t="s">
        <v>402</v>
      </c>
      <c r="B19" s="60" t="s">
        <v>13</v>
      </c>
      <c r="C19" s="60" t="s">
        <v>0</v>
      </c>
      <c r="D19" s="60" t="s">
        <v>5</v>
      </c>
      <c r="E19" s="29">
        <v>18</v>
      </c>
    </row>
    <row r="20" spans="1:5" x14ac:dyDescent="0.25">
      <c r="A20" s="58" t="s">
        <v>414</v>
      </c>
      <c r="B20" s="60" t="s">
        <v>15</v>
      </c>
      <c r="C20" s="60" t="s">
        <v>3</v>
      </c>
      <c r="D20" s="60" t="s">
        <v>6</v>
      </c>
      <c r="E20" s="29">
        <v>17</v>
      </c>
    </row>
    <row r="21" spans="1:5" x14ac:dyDescent="0.25">
      <c r="A21" s="58" t="s">
        <v>430</v>
      </c>
      <c r="B21" s="60" t="s">
        <v>15</v>
      </c>
      <c r="C21" s="60" t="s">
        <v>0</v>
      </c>
      <c r="D21" s="60" t="s">
        <v>5</v>
      </c>
      <c r="E21" s="29">
        <v>15</v>
      </c>
    </row>
    <row r="22" spans="1:5" x14ac:dyDescent="0.25">
      <c r="A22" s="58" t="s">
        <v>440</v>
      </c>
      <c r="B22" s="60" t="s">
        <v>13</v>
      </c>
      <c r="C22" s="60" t="s">
        <v>3</v>
      </c>
      <c r="D22" s="60" t="s">
        <v>7</v>
      </c>
      <c r="E22" s="29">
        <v>15</v>
      </c>
    </row>
    <row r="23" spans="1:5" x14ac:dyDescent="0.25">
      <c r="A23" s="58" t="s">
        <v>421</v>
      </c>
      <c r="B23" s="42" t="s">
        <v>505</v>
      </c>
      <c r="C23" s="60" t="s">
        <v>0</v>
      </c>
      <c r="D23" s="60" t="s">
        <v>5</v>
      </c>
      <c r="E23" s="29">
        <v>14</v>
      </c>
    </row>
    <row r="24" spans="1:5" x14ac:dyDescent="0.25">
      <c r="A24" s="58" t="s">
        <v>424</v>
      </c>
      <c r="B24" s="60" t="s">
        <v>13</v>
      </c>
      <c r="C24" s="60" t="s">
        <v>0</v>
      </c>
      <c r="D24" s="60" t="s">
        <v>4</v>
      </c>
      <c r="E24" s="29">
        <v>14</v>
      </c>
    </row>
    <row r="25" spans="1:5" x14ac:dyDescent="0.25">
      <c r="A25" s="58" t="s">
        <v>428</v>
      </c>
      <c r="B25" s="60" t="s">
        <v>507</v>
      </c>
      <c r="C25" s="60" t="s">
        <v>508</v>
      </c>
      <c r="D25" s="60" t="s">
        <v>5</v>
      </c>
      <c r="E25" s="29">
        <v>14</v>
      </c>
    </row>
    <row r="26" spans="1:5" x14ac:dyDescent="0.25">
      <c r="A26" s="58" t="s">
        <v>401</v>
      </c>
      <c r="B26" s="60" t="s">
        <v>13</v>
      </c>
      <c r="C26" s="60" t="s">
        <v>0</v>
      </c>
      <c r="D26" s="60" t="s">
        <v>4</v>
      </c>
      <c r="E26" s="29">
        <v>13</v>
      </c>
    </row>
    <row r="27" spans="1:5" x14ac:dyDescent="0.25">
      <c r="A27" s="58" t="s">
        <v>417</v>
      </c>
      <c r="B27" s="60" t="s">
        <v>15</v>
      </c>
      <c r="C27" s="60" t="s">
        <v>3</v>
      </c>
      <c r="D27" s="60" t="s">
        <v>4</v>
      </c>
      <c r="E27" s="29">
        <v>13</v>
      </c>
    </row>
    <row r="28" spans="1:5" x14ac:dyDescent="0.25">
      <c r="A28" s="58" t="s">
        <v>459</v>
      </c>
      <c r="B28" s="60" t="s">
        <v>15</v>
      </c>
      <c r="C28" s="60" t="s">
        <v>1</v>
      </c>
      <c r="D28" s="60" t="s">
        <v>5</v>
      </c>
      <c r="E28" s="29">
        <v>12</v>
      </c>
    </row>
    <row r="29" spans="1:5" x14ac:dyDescent="0.25">
      <c r="A29" s="58" t="s">
        <v>446</v>
      </c>
      <c r="B29" s="42" t="s">
        <v>15</v>
      </c>
      <c r="C29" s="60" t="s">
        <v>1</v>
      </c>
      <c r="D29" s="60" t="s">
        <v>5</v>
      </c>
      <c r="E29" s="29">
        <v>10</v>
      </c>
    </row>
    <row r="30" spans="1:5" x14ac:dyDescent="0.25">
      <c r="A30" s="58" t="s">
        <v>451</v>
      </c>
      <c r="B30" s="60" t="s">
        <v>13</v>
      </c>
      <c r="C30" s="60" t="s">
        <v>3</v>
      </c>
      <c r="D30" s="60" t="s">
        <v>4</v>
      </c>
      <c r="E30" s="29">
        <v>10</v>
      </c>
    </row>
    <row r="31" spans="1:5" x14ac:dyDescent="0.25">
      <c r="A31" s="58" t="s">
        <v>452</v>
      </c>
      <c r="B31" s="60" t="s">
        <v>13</v>
      </c>
      <c r="C31" s="60" t="s">
        <v>3</v>
      </c>
      <c r="D31" s="60" t="s">
        <v>6</v>
      </c>
      <c r="E31" s="29">
        <v>9</v>
      </c>
    </row>
    <row r="32" spans="1:5" x14ac:dyDescent="0.25">
      <c r="A32" s="58" t="s">
        <v>455</v>
      </c>
      <c r="B32" s="60" t="s">
        <v>13</v>
      </c>
      <c r="C32" s="60" t="s">
        <v>0</v>
      </c>
      <c r="D32" s="60" t="s">
        <v>4</v>
      </c>
      <c r="E32" s="29">
        <v>9</v>
      </c>
    </row>
    <row r="33" spans="1:5" x14ac:dyDescent="0.25">
      <c r="A33" s="58" t="s">
        <v>454</v>
      </c>
      <c r="B33" s="60" t="s">
        <v>15</v>
      </c>
      <c r="C33" s="60" t="s">
        <v>1</v>
      </c>
      <c r="D33" s="60" t="s">
        <v>5</v>
      </c>
      <c r="E33" s="29">
        <v>8</v>
      </c>
    </row>
    <row r="34" spans="1:5" x14ac:dyDescent="0.25">
      <c r="A34" s="58" t="s">
        <v>472</v>
      </c>
      <c r="B34" s="42" t="s">
        <v>13</v>
      </c>
      <c r="C34" s="60" t="s">
        <v>3</v>
      </c>
      <c r="D34" s="60" t="s">
        <v>4</v>
      </c>
      <c r="E34" s="29">
        <v>8</v>
      </c>
    </row>
    <row r="35" spans="1:5" x14ac:dyDescent="0.25">
      <c r="A35" s="58" t="s">
        <v>406</v>
      </c>
      <c r="B35" s="42" t="s">
        <v>15</v>
      </c>
      <c r="C35" s="60" t="s">
        <v>0</v>
      </c>
      <c r="D35" s="60" t="s">
        <v>5</v>
      </c>
      <c r="E35" s="29">
        <v>7</v>
      </c>
    </row>
    <row r="36" spans="1:5" x14ac:dyDescent="0.25">
      <c r="A36" s="58" t="s">
        <v>408</v>
      </c>
      <c r="B36" s="60" t="s">
        <v>14</v>
      </c>
      <c r="C36" s="60" t="s">
        <v>0</v>
      </c>
      <c r="D36" s="60" t="s">
        <v>5</v>
      </c>
      <c r="E36" s="29">
        <v>7</v>
      </c>
    </row>
    <row r="37" spans="1:5" x14ac:dyDescent="0.25">
      <c r="A37" s="58" t="s">
        <v>420</v>
      </c>
      <c r="B37" s="42" t="s">
        <v>13</v>
      </c>
      <c r="C37" s="60" t="s">
        <v>3</v>
      </c>
      <c r="D37" s="60" t="s">
        <v>7</v>
      </c>
      <c r="E37" s="29">
        <v>7</v>
      </c>
    </row>
    <row r="38" spans="1:5" x14ac:dyDescent="0.25">
      <c r="A38" s="58" t="s">
        <v>412</v>
      </c>
      <c r="B38" s="60" t="s">
        <v>15</v>
      </c>
      <c r="C38" s="60" t="s">
        <v>3</v>
      </c>
      <c r="D38" s="60" t="s">
        <v>4</v>
      </c>
      <c r="E38" s="29">
        <v>6</v>
      </c>
    </row>
    <row r="39" spans="1:5" x14ac:dyDescent="0.25">
      <c r="A39" s="58" t="s">
        <v>422</v>
      </c>
      <c r="B39" s="42" t="s">
        <v>13</v>
      </c>
      <c r="C39" s="60" t="s">
        <v>0</v>
      </c>
      <c r="D39" s="60" t="s">
        <v>5</v>
      </c>
      <c r="E39" s="29">
        <v>6</v>
      </c>
    </row>
    <row r="40" spans="1:5" x14ac:dyDescent="0.25">
      <c r="A40" s="58" t="s">
        <v>445</v>
      </c>
      <c r="B40" s="42" t="s">
        <v>505</v>
      </c>
      <c r="C40" s="60" t="s">
        <v>508</v>
      </c>
      <c r="D40" s="60" t="s">
        <v>5</v>
      </c>
      <c r="E40" s="29">
        <v>6</v>
      </c>
    </row>
    <row r="41" spans="1:5" x14ac:dyDescent="0.25">
      <c r="A41" s="58" t="s">
        <v>473</v>
      </c>
      <c r="B41" s="42" t="s">
        <v>505</v>
      </c>
      <c r="C41" s="60" t="s">
        <v>3</v>
      </c>
      <c r="D41" s="60" t="s">
        <v>4</v>
      </c>
      <c r="E41" s="29">
        <v>6</v>
      </c>
    </row>
    <row r="42" spans="1:5" x14ac:dyDescent="0.25">
      <c r="A42" s="58" t="s">
        <v>447</v>
      </c>
      <c r="B42" s="42" t="s">
        <v>15</v>
      </c>
      <c r="C42" s="60" t="s">
        <v>2</v>
      </c>
      <c r="D42" s="60" t="s">
        <v>5</v>
      </c>
      <c r="E42" s="29">
        <v>5</v>
      </c>
    </row>
    <row r="43" spans="1:5" x14ac:dyDescent="0.25">
      <c r="A43" s="58" t="s">
        <v>450</v>
      </c>
      <c r="B43" s="60" t="s">
        <v>15</v>
      </c>
      <c r="C43" s="60" t="s">
        <v>3</v>
      </c>
      <c r="D43" s="60" t="s">
        <v>6</v>
      </c>
      <c r="E43" s="29">
        <v>5</v>
      </c>
    </row>
    <row r="44" spans="1:5" x14ac:dyDescent="0.25">
      <c r="A44" s="58" t="s">
        <v>463</v>
      </c>
      <c r="B44" s="60" t="s">
        <v>15</v>
      </c>
      <c r="C44" s="60" t="s">
        <v>1</v>
      </c>
      <c r="D44" s="60" t="s">
        <v>5</v>
      </c>
      <c r="E44" s="29">
        <v>5</v>
      </c>
    </row>
    <row r="45" spans="1:5" x14ac:dyDescent="0.25">
      <c r="A45" s="58" t="s">
        <v>465</v>
      </c>
      <c r="B45" s="60" t="s">
        <v>15</v>
      </c>
      <c r="C45" s="60" t="s">
        <v>1</v>
      </c>
      <c r="D45" s="60" t="s">
        <v>5</v>
      </c>
      <c r="E45" s="29">
        <v>5</v>
      </c>
    </row>
    <row r="46" spans="1:5" x14ac:dyDescent="0.25">
      <c r="A46" s="58" t="s">
        <v>418</v>
      </c>
      <c r="B46" s="42" t="s">
        <v>13</v>
      </c>
      <c r="C46" s="60" t="s">
        <v>3</v>
      </c>
      <c r="D46" s="60" t="s">
        <v>4</v>
      </c>
      <c r="E46" s="29">
        <v>4</v>
      </c>
    </row>
    <row r="47" spans="1:5" x14ac:dyDescent="0.25">
      <c r="A47" s="58" t="s">
        <v>405</v>
      </c>
      <c r="B47" s="42" t="s">
        <v>15</v>
      </c>
      <c r="C47" s="60" t="s">
        <v>0</v>
      </c>
      <c r="D47" s="60" t="s">
        <v>5</v>
      </c>
      <c r="E47" s="29">
        <v>3</v>
      </c>
    </row>
    <row r="48" spans="1:5" x14ac:dyDescent="0.25">
      <c r="A48" s="58" t="s">
        <v>409</v>
      </c>
      <c r="B48" s="60" t="s">
        <v>14</v>
      </c>
      <c r="C48" s="60" t="s">
        <v>0</v>
      </c>
      <c r="D48" s="60" t="s">
        <v>5</v>
      </c>
      <c r="E48" s="29">
        <v>3</v>
      </c>
    </row>
    <row r="49" spans="1:5" x14ac:dyDescent="0.25">
      <c r="A49" s="58" t="s">
        <v>423</v>
      </c>
      <c r="B49" s="42" t="s">
        <v>13</v>
      </c>
      <c r="C49" s="60" t="s">
        <v>3</v>
      </c>
      <c r="D49" s="60" t="s">
        <v>4</v>
      </c>
      <c r="E49" s="29">
        <v>3</v>
      </c>
    </row>
    <row r="50" spans="1:5" x14ac:dyDescent="0.25">
      <c r="A50" s="58" t="s">
        <v>431</v>
      </c>
      <c r="B50" s="60" t="s">
        <v>13</v>
      </c>
      <c r="C50" s="60" t="s">
        <v>0</v>
      </c>
      <c r="D50" s="60" t="s">
        <v>5</v>
      </c>
      <c r="E50" s="29">
        <v>3</v>
      </c>
    </row>
    <row r="51" spans="1:5" x14ac:dyDescent="0.25">
      <c r="A51" s="58" t="s">
        <v>469</v>
      </c>
      <c r="B51" s="42" t="s">
        <v>505</v>
      </c>
      <c r="C51" s="60" t="s">
        <v>508</v>
      </c>
      <c r="D51" s="60" t="s">
        <v>4</v>
      </c>
      <c r="E51" s="29">
        <v>3</v>
      </c>
    </row>
    <row r="52" spans="1:5" x14ac:dyDescent="0.25">
      <c r="A52" s="58" t="s">
        <v>403</v>
      </c>
      <c r="B52" s="60" t="s">
        <v>15</v>
      </c>
      <c r="C52" s="60" t="s">
        <v>1</v>
      </c>
      <c r="D52" s="60" t="s">
        <v>5</v>
      </c>
      <c r="E52" s="29">
        <v>2</v>
      </c>
    </row>
    <row r="53" spans="1:5" x14ac:dyDescent="0.25">
      <c r="A53" s="58" t="s">
        <v>426</v>
      </c>
      <c r="B53" s="60" t="s">
        <v>15</v>
      </c>
      <c r="C53" s="60" t="s">
        <v>1</v>
      </c>
      <c r="D53" s="60" t="s">
        <v>5</v>
      </c>
      <c r="E53" s="29">
        <v>2</v>
      </c>
    </row>
    <row r="54" spans="1:5" x14ac:dyDescent="0.25">
      <c r="A54" s="58" t="s">
        <v>437</v>
      </c>
      <c r="B54" s="60" t="s">
        <v>13</v>
      </c>
      <c r="C54" s="60" t="s">
        <v>2</v>
      </c>
      <c r="D54" s="60" t="s">
        <v>5</v>
      </c>
      <c r="E54" s="29">
        <v>2</v>
      </c>
    </row>
    <row r="55" spans="1:5" x14ac:dyDescent="0.25">
      <c r="A55" s="58" t="s">
        <v>441</v>
      </c>
      <c r="B55" s="60" t="s">
        <v>14</v>
      </c>
      <c r="C55" s="60" t="s">
        <v>0</v>
      </c>
      <c r="D55" s="60" t="s">
        <v>5</v>
      </c>
      <c r="E55" s="29">
        <v>2</v>
      </c>
    </row>
    <row r="56" spans="1:5" x14ac:dyDescent="0.25">
      <c r="A56" s="58" t="s">
        <v>442</v>
      </c>
      <c r="B56" s="60" t="s">
        <v>14</v>
      </c>
      <c r="C56" s="60" t="s">
        <v>0</v>
      </c>
      <c r="D56" s="60" t="s">
        <v>5</v>
      </c>
      <c r="E56" s="29">
        <v>2</v>
      </c>
    </row>
    <row r="57" spans="1:5" x14ac:dyDescent="0.25">
      <c r="A57" s="58" t="s">
        <v>443</v>
      </c>
      <c r="B57" s="60" t="s">
        <v>14</v>
      </c>
      <c r="C57" s="60" t="s">
        <v>0</v>
      </c>
      <c r="D57" s="60" t="s">
        <v>5</v>
      </c>
      <c r="E57" s="29">
        <v>2</v>
      </c>
    </row>
    <row r="58" spans="1:5" x14ac:dyDescent="0.25">
      <c r="A58" s="58" t="s">
        <v>457</v>
      </c>
      <c r="B58" s="60" t="s">
        <v>14</v>
      </c>
      <c r="C58" s="60" t="s">
        <v>0</v>
      </c>
      <c r="D58" s="60" t="s">
        <v>5</v>
      </c>
      <c r="E58" s="29">
        <v>2</v>
      </c>
    </row>
    <row r="59" spans="1:5" x14ac:dyDescent="0.25">
      <c r="A59" s="58" t="s">
        <v>458</v>
      </c>
      <c r="B59" s="60" t="s">
        <v>15</v>
      </c>
      <c r="C59" s="60" t="s">
        <v>2</v>
      </c>
      <c r="D59" s="60" t="s">
        <v>5</v>
      </c>
      <c r="E59" s="29">
        <v>2</v>
      </c>
    </row>
    <row r="60" spans="1:5" x14ac:dyDescent="0.25">
      <c r="A60" s="58" t="s">
        <v>468</v>
      </c>
      <c r="B60" s="42" t="s">
        <v>13</v>
      </c>
      <c r="C60" s="60" t="s">
        <v>2</v>
      </c>
      <c r="D60" s="60" t="s">
        <v>5</v>
      </c>
      <c r="E60" s="29">
        <v>2</v>
      </c>
    </row>
    <row r="61" spans="1:5" x14ac:dyDescent="0.25">
      <c r="A61" s="58" t="s">
        <v>407</v>
      </c>
      <c r="B61" s="60" t="s">
        <v>14</v>
      </c>
      <c r="C61" s="60" t="s">
        <v>0</v>
      </c>
      <c r="D61" s="60" t="s">
        <v>5</v>
      </c>
      <c r="E61" s="29">
        <v>1</v>
      </c>
    </row>
    <row r="62" spans="1:5" x14ac:dyDescent="0.25">
      <c r="A62" s="58" t="s">
        <v>411</v>
      </c>
      <c r="B62" s="60" t="s">
        <v>15</v>
      </c>
      <c r="C62" s="60" t="s">
        <v>1</v>
      </c>
      <c r="D62" s="60" t="s">
        <v>5</v>
      </c>
      <c r="E62" s="29">
        <v>1</v>
      </c>
    </row>
    <row r="63" spans="1:5" x14ac:dyDescent="0.25">
      <c r="A63" s="58" t="s">
        <v>415</v>
      </c>
      <c r="B63" s="42" t="s">
        <v>15</v>
      </c>
      <c r="C63" s="60" t="s">
        <v>1</v>
      </c>
      <c r="D63" s="60" t="s">
        <v>5</v>
      </c>
      <c r="E63" s="29">
        <v>1</v>
      </c>
    </row>
    <row r="64" spans="1:5" x14ac:dyDescent="0.25">
      <c r="A64" s="58" t="s">
        <v>416</v>
      </c>
      <c r="B64" s="42" t="s">
        <v>505</v>
      </c>
      <c r="C64" s="60" t="s">
        <v>3</v>
      </c>
      <c r="D64" s="60" t="s">
        <v>4</v>
      </c>
      <c r="E64" s="29">
        <v>1</v>
      </c>
    </row>
    <row r="65" spans="1:5" x14ac:dyDescent="0.25">
      <c r="A65" s="58" t="s">
        <v>419</v>
      </c>
      <c r="B65" s="60" t="s">
        <v>14</v>
      </c>
      <c r="C65" s="60" t="s">
        <v>0</v>
      </c>
      <c r="D65" s="60" t="s">
        <v>6</v>
      </c>
      <c r="E65" s="29">
        <v>1</v>
      </c>
    </row>
    <row r="66" spans="1:5" x14ac:dyDescent="0.25">
      <c r="A66" s="58" t="s">
        <v>427</v>
      </c>
      <c r="B66" s="60" t="s">
        <v>13</v>
      </c>
      <c r="C66" s="60" t="s">
        <v>0</v>
      </c>
      <c r="D66" s="60" t="s">
        <v>4</v>
      </c>
      <c r="E66" s="29">
        <v>1</v>
      </c>
    </row>
    <row r="67" spans="1:5" x14ac:dyDescent="0.25">
      <c r="A67" s="58" t="s">
        <v>429</v>
      </c>
      <c r="B67" s="60" t="s">
        <v>15</v>
      </c>
      <c r="C67" s="60" t="s">
        <v>3</v>
      </c>
      <c r="D67" s="60" t="s">
        <v>5</v>
      </c>
      <c r="E67" s="29">
        <v>1</v>
      </c>
    </row>
    <row r="68" spans="1:5" x14ac:dyDescent="0.25">
      <c r="A68" s="58" t="s">
        <v>432</v>
      </c>
      <c r="B68" s="60" t="s">
        <v>15</v>
      </c>
      <c r="C68" s="60" t="s">
        <v>3</v>
      </c>
      <c r="D68" s="60" t="s">
        <v>5</v>
      </c>
      <c r="E68" s="29">
        <v>1</v>
      </c>
    </row>
    <row r="69" spans="1:5" x14ac:dyDescent="0.25">
      <c r="A69" s="58" t="s">
        <v>433</v>
      </c>
      <c r="B69" s="60" t="s">
        <v>14</v>
      </c>
      <c r="C69" s="60" t="s">
        <v>0</v>
      </c>
      <c r="D69" s="60" t="s">
        <v>7</v>
      </c>
      <c r="E69" s="29">
        <v>1</v>
      </c>
    </row>
    <row r="70" spans="1:5" x14ac:dyDescent="0.25">
      <c r="A70" s="58" t="s">
        <v>439</v>
      </c>
      <c r="B70" s="60" t="s">
        <v>15</v>
      </c>
      <c r="C70" s="60" t="s">
        <v>2</v>
      </c>
      <c r="D70" s="60" t="s">
        <v>5</v>
      </c>
      <c r="E70" s="29">
        <v>1</v>
      </c>
    </row>
    <row r="71" spans="1:5" x14ac:dyDescent="0.25">
      <c r="A71" s="58" t="s">
        <v>453</v>
      </c>
      <c r="B71" s="60" t="s">
        <v>15</v>
      </c>
      <c r="C71" s="60" t="s">
        <v>1</v>
      </c>
      <c r="D71" s="60" t="s">
        <v>5</v>
      </c>
      <c r="E71" s="29">
        <v>1</v>
      </c>
    </row>
    <row r="72" spans="1:5" x14ac:dyDescent="0.25">
      <c r="A72" s="58" t="s">
        <v>460</v>
      </c>
      <c r="B72" s="60" t="s">
        <v>15</v>
      </c>
      <c r="C72" s="60" t="s">
        <v>1</v>
      </c>
      <c r="D72" s="60" t="s">
        <v>5</v>
      </c>
      <c r="E72" s="29">
        <v>1</v>
      </c>
    </row>
    <row r="73" spans="1:5" x14ac:dyDescent="0.25">
      <c r="A73" s="58" t="s">
        <v>464</v>
      </c>
      <c r="B73" s="60" t="s">
        <v>15</v>
      </c>
      <c r="C73" s="60" t="s">
        <v>1</v>
      </c>
      <c r="D73" s="60" t="s">
        <v>5</v>
      </c>
      <c r="E73" s="29">
        <v>1</v>
      </c>
    </row>
    <row r="74" spans="1:5" x14ac:dyDescent="0.25">
      <c r="A74" s="58" t="s">
        <v>471</v>
      </c>
      <c r="B74" s="60" t="s">
        <v>15</v>
      </c>
      <c r="C74" s="60" t="s">
        <v>3</v>
      </c>
      <c r="D74" s="60" t="s">
        <v>6</v>
      </c>
      <c r="E74" s="29">
        <v>1</v>
      </c>
    </row>
    <row r="75" spans="1:5" x14ac:dyDescent="0.25">
      <c r="A75" s="58" t="s">
        <v>474</v>
      </c>
      <c r="B75" s="60" t="s">
        <v>15</v>
      </c>
      <c r="C75" s="60" t="s">
        <v>1</v>
      </c>
      <c r="D75" s="60" t="s">
        <v>5</v>
      </c>
      <c r="E75" s="29">
        <v>1</v>
      </c>
    </row>
    <row r="76" spans="1:5" x14ac:dyDescent="0.25">
      <c r="E76">
        <f>SUM(E2:E75)</f>
        <v>1262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BBB0-15A9-47DA-A8F5-55DDE7BEA592}">
  <dimension ref="A1:BZ315"/>
  <sheetViews>
    <sheetView topLeftCell="A295" zoomScale="80" zoomScaleNormal="80" workbookViewId="0">
      <selection activeCell="C304" sqref="C304:BZ307"/>
    </sheetView>
  </sheetViews>
  <sheetFormatPr defaultRowHeight="15" x14ac:dyDescent="0.25"/>
  <sheetData>
    <row r="1" spans="1:78" x14ac:dyDescent="0.25">
      <c r="B1" s="1"/>
      <c r="E1" t="s">
        <v>0</v>
      </c>
      <c r="F1" t="s">
        <v>0</v>
      </c>
      <c r="G1" t="s">
        <v>1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2</v>
      </c>
      <c r="O1" t="s">
        <v>1</v>
      </c>
      <c r="P1" t="s">
        <v>3</v>
      </c>
      <c r="Q1" t="s">
        <v>3</v>
      </c>
      <c r="R1" t="s">
        <v>3</v>
      </c>
      <c r="S1" t="s">
        <v>1</v>
      </c>
      <c r="T1" t="s">
        <v>3</v>
      </c>
      <c r="U1" t="s">
        <v>3</v>
      </c>
      <c r="V1" t="s">
        <v>3</v>
      </c>
      <c r="W1" t="s">
        <v>0</v>
      </c>
      <c r="X1" t="s">
        <v>3</v>
      </c>
      <c r="Y1" t="s">
        <v>0</v>
      </c>
      <c r="Z1" t="s">
        <v>0</v>
      </c>
      <c r="AA1" t="s">
        <v>3</v>
      </c>
      <c r="AB1" t="s">
        <v>0</v>
      </c>
      <c r="AC1" t="s">
        <v>2</v>
      </c>
      <c r="AD1" t="s">
        <v>1</v>
      </c>
      <c r="AE1" t="s">
        <v>0</v>
      </c>
      <c r="AF1" t="s">
        <v>508</v>
      </c>
      <c r="AG1" t="s">
        <v>3</v>
      </c>
      <c r="AH1" t="s">
        <v>0</v>
      </c>
      <c r="AI1" t="s">
        <v>0</v>
      </c>
      <c r="AJ1" t="s">
        <v>3</v>
      </c>
      <c r="AK1" t="s">
        <v>0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2</v>
      </c>
      <c r="AR1" t="s">
        <v>3</v>
      </c>
      <c r="AS1" t="s">
        <v>0</v>
      </c>
      <c r="AT1" t="s">
        <v>0</v>
      </c>
      <c r="AU1" t="s">
        <v>0</v>
      </c>
      <c r="AV1" t="s">
        <v>0</v>
      </c>
      <c r="AW1" t="s">
        <v>508</v>
      </c>
      <c r="AX1" t="s">
        <v>1</v>
      </c>
      <c r="AY1" t="s">
        <v>2</v>
      </c>
      <c r="AZ1" t="s">
        <v>0</v>
      </c>
      <c r="BA1" t="s">
        <v>2</v>
      </c>
      <c r="BB1" t="s">
        <v>3</v>
      </c>
      <c r="BC1" t="s">
        <v>3</v>
      </c>
      <c r="BD1" t="s">
        <v>3</v>
      </c>
      <c r="BE1" t="s">
        <v>1</v>
      </c>
      <c r="BF1" t="s">
        <v>1</v>
      </c>
      <c r="BG1" t="s">
        <v>0</v>
      </c>
      <c r="BH1" t="s">
        <v>0</v>
      </c>
      <c r="BI1" t="s">
        <v>0</v>
      </c>
      <c r="BJ1" t="s">
        <v>2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2</v>
      </c>
      <c r="BT1" t="s">
        <v>2</v>
      </c>
      <c r="BU1" t="s">
        <v>508</v>
      </c>
      <c r="BV1" t="s">
        <v>1</v>
      </c>
      <c r="BW1" t="s">
        <v>3</v>
      </c>
      <c r="BX1" t="s">
        <v>3</v>
      </c>
      <c r="BY1" t="s">
        <v>3</v>
      </c>
      <c r="BZ1" t="s">
        <v>1</v>
      </c>
    </row>
    <row r="2" spans="1:78" x14ac:dyDescent="0.25">
      <c r="E2" t="s">
        <v>4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4</v>
      </c>
      <c r="Q2" t="s">
        <v>6</v>
      </c>
      <c r="R2" t="s">
        <v>6</v>
      </c>
      <c r="S2" t="s">
        <v>5</v>
      </c>
      <c r="T2" t="s">
        <v>4</v>
      </c>
      <c r="U2" t="s">
        <v>4</v>
      </c>
      <c r="V2" t="s">
        <v>4</v>
      </c>
      <c r="W2" t="s">
        <v>6</v>
      </c>
      <c r="X2" t="s">
        <v>7</v>
      </c>
      <c r="Y2" t="s">
        <v>5</v>
      </c>
      <c r="Z2" t="s">
        <v>5</v>
      </c>
      <c r="AA2" t="s">
        <v>4</v>
      </c>
      <c r="AB2" t="s">
        <v>4</v>
      </c>
      <c r="AC2" t="s">
        <v>6</v>
      </c>
      <c r="AD2" t="s">
        <v>5</v>
      </c>
      <c r="AE2" t="s">
        <v>4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7</v>
      </c>
      <c r="AL2" t="s">
        <v>5</v>
      </c>
      <c r="AM2" t="s">
        <v>5</v>
      </c>
      <c r="AN2" t="s">
        <v>5</v>
      </c>
      <c r="AO2" t="s">
        <v>5</v>
      </c>
      <c r="AP2" t="s">
        <v>4</v>
      </c>
      <c r="AQ2" t="s">
        <v>5</v>
      </c>
      <c r="AR2" t="s">
        <v>7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6</v>
      </c>
      <c r="BC2" t="s">
        <v>4</v>
      </c>
      <c r="BD2" t="s">
        <v>6</v>
      </c>
      <c r="BE2" t="s">
        <v>5</v>
      </c>
      <c r="BF2" t="s">
        <v>5</v>
      </c>
      <c r="BG2" t="s">
        <v>4</v>
      </c>
      <c r="BH2" t="s">
        <v>4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6</v>
      </c>
      <c r="BS2" t="s">
        <v>5</v>
      </c>
      <c r="BT2" t="s">
        <v>5</v>
      </c>
      <c r="BU2" t="s">
        <v>4</v>
      </c>
      <c r="BV2" t="s">
        <v>4</v>
      </c>
      <c r="BW2" t="s">
        <v>6</v>
      </c>
      <c r="BX2" t="s">
        <v>4</v>
      </c>
      <c r="BY2" t="s">
        <v>4</v>
      </c>
      <c r="BZ2" t="s">
        <v>5</v>
      </c>
    </row>
    <row r="4" spans="1:78" x14ac:dyDescent="0.25">
      <c r="A4" t="s">
        <v>8</v>
      </c>
      <c r="B4" s="1" t="s">
        <v>9</v>
      </c>
      <c r="C4" t="s">
        <v>10</v>
      </c>
      <c r="D4" t="s">
        <v>12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47</v>
      </c>
      <c r="AK4" t="s">
        <v>48</v>
      </c>
      <c r="AL4" t="s">
        <v>49</v>
      </c>
      <c r="AM4" t="s">
        <v>50</v>
      </c>
      <c r="AN4" t="s">
        <v>51</v>
      </c>
      <c r="AO4" t="s">
        <v>52</v>
      </c>
      <c r="AP4" t="s">
        <v>53</v>
      </c>
      <c r="AQ4" t="s">
        <v>54</v>
      </c>
      <c r="AR4" t="s">
        <v>55</v>
      </c>
      <c r="AS4" t="s">
        <v>56</v>
      </c>
      <c r="AT4" t="s">
        <v>57</v>
      </c>
      <c r="AU4" t="s">
        <v>58</v>
      </c>
      <c r="AV4" t="s">
        <v>59</v>
      </c>
      <c r="AW4" t="s">
        <v>60</v>
      </c>
      <c r="AX4" t="s">
        <v>61</v>
      </c>
      <c r="AY4" t="s">
        <v>62</v>
      </c>
      <c r="AZ4" t="s">
        <v>63</v>
      </c>
      <c r="BA4" t="s">
        <v>64</v>
      </c>
      <c r="BB4" t="s">
        <v>65</v>
      </c>
      <c r="BC4" t="s">
        <v>66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T4" t="s">
        <v>83</v>
      </c>
      <c r="BU4" t="s">
        <v>84</v>
      </c>
      <c r="BV4" t="s">
        <v>85</v>
      </c>
      <c r="BW4" t="s">
        <v>86</v>
      </c>
      <c r="BX4" t="s">
        <v>87</v>
      </c>
      <c r="BY4" t="s">
        <v>88</v>
      </c>
      <c r="BZ4" t="s">
        <v>89</v>
      </c>
    </row>
    <row r="5" spans="1:78" x14ac:dyDescent="0.25">
      <c r="A5" t="s">
        <v>91</v>
      </c>
      <c r="B5" s="18">
        <v>25</v>
      </c>
      <c r="C5">
        <v>3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</row>
    <row r="6" spans="1:78" x14ac:dyDescent="0.25">
      <c r="A6" t="s">
        <v>96</v>
      </c>
      <c r="B6" s="18">
        <v>125</v>
      </c>
      <c r="C6">
        <v>3</v>
      </c>
      <c r="D6">
        <v>3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5">
      <c r="A7" t="s">
        <v>94</v>
      </c>
      <c r="B7" s="18">
        <v>500</v>
      </c>
      <c r="C7">
        <v>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25">
      <c r="A8" t="s">
        <v>99</v>
      </c>
      <c r="B8" s="18">
        <v>1000</v>
      </c>
      <c r="C8">
        <v>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  <c r="BX8">
        <v>0</v>
      </c>
      <c r="BY8">
        <v>0</v>
      </c>
      <c r="BZ8">
        <v>0</v>
      </c>
    </row>
    <row r="9" spans="1:78" x14ac:dyDescent="0.25">
      <c r="A9" t="s">
        <v>91</v>
      </c>
      <c r="B9" s="18">
        <v>25</v>
      </c>
      <c r="C9">
        <v>3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 x14ac:dyDescent="0.25">
      <c r="A10" t="s">
        <v>96</v>
      </c>
      <c r="B10" s="18">
        <v>125</v>
      </c>
      <c r="C10">
        <v>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25">
      <c r="A11" t="s">
        <v>94</v>
      </c>
      <c r="B11" s="18">
        <v>500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 x14ac:dyDescent="0.25">
      <c r="A12" t="s">
        <v>99</v>
      </c>
      <c r="B12" s="18">
        <v>1000</v>
      </c>
      <c r="C12">
        <v>2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 x14ac:dyDescent="0.25">
      <c r="A13" t="s">
        <v>91</v>
      </c>
      <c r="B13" s="18">
        <v>25</v>
      </c>
      <c r="C13">
        <v>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 x14ac:dyDescent="0.25">
      <c r="A14" t="s">
        <v>96</v>
      </c>
      <c r="B14" s="18">
        <v>125</v>
      </c>
      <c r="C14">
        <v>3</v>
      </c>
      <c r="D14">
        <v>6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</row>
    <row r="15" spans="1:78" x14ac:dyDescent="0.25">
      <c r="A15" t="s">
        <v>94</v>
      </c>
      <c r="B15" s="18">
        <v>500</v>
      </c>
      <c r="C15">
        <v>2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5">
      <c r="A16" t="s">
        <v>99</v>
      </c>
      <c r="B16" s="18">
        <v>1000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 x14ac:dyDescent="0.25">
      <c r="A17" t="s">
        <v>91</v>
      </c>
      <c r="B17" s="18">
        <v>25</v>
      </c>
      <c r="C17">
        <v>3</v>
      </c>
      <c r="D17">
        <v>8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 x14ac:dyDescent="0.25">
      <c r="A18" t="s">
        <v>96</v>
      </c>
      <c r="B18" s="18">
        <v>125</v>
      </c>
      <c r="C18">
        <v>3</v>
      </c>
      <c r="D18">
        <v>11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 x14ac:dyDescent="0.25">
      <c r="A19" t="s">
        <v>94</v>
      </c>
      <c r="B19" s="18">
        <v>500</v>
      </c>
      <c r="C19">
        <v>2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 x14ac:dyDescent="0.25">
      <c r="A20" t="s">
        <v>99</v>
      </c>
      <c r="B20" s="18">
        <v>1000</v>
      </c>
      <c r="C20">
        <v>1</v>
      </c>
      <c r="D20">
        <v>9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 x14ac:dyDescent="0.25">
      <c r="A21" t="s">
        <v>91</v>
      </c>
      <c r="B21" s="18">
        <v>25</v>
      </c>
      <c r="C21">
        <v>3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 x14ac:dyDescent="0.25">
      <c r="A22" t="s">
        <v>96</v>
      </c>
      <c r="B22" s="18">
        <v>125</v>
      </c>
      <c r="C22">
        <v>3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 x14ac:dyDescent="0.25">
      <c r="A23" t="s">
        <v>94</v>
      </c>
      <c r="B23" s="18">
        <v>500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 x14ac:dyDescent="0.25">
      <c r="A24" t="s">
        <v>99</v>
      </c>
      <c r="B24" s="18">
        <v>1000</v>
      </c>
      <c r="C24">
        <v>1</v>
      </c>
      <c r="D24">
        <v>6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</row>
    <row r="25" spans="1:78" x14ac:dyDescent="0.25">
      <c r="A25" t="s">
        <v>91</v>
      </c>
      <c r="B25" s="18">
        <v>25</v>
      </c>
      <c r="C25">
        <v>3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x14ac:dyDescent="0.25">
      <c r="A26" t="s">
        <v>96</v>
      </c>
      <c r="B26" s="18">
        <v>125</v>
      </c>
      <c r="C26">
        <v>3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</row>
    <row r="27" spans="1:78" x14ac:dyDescent="0.25">
      <c r="A27" t="s">
        <v>94</v>
      </c>
      <c r="B27" s="18">
        <v>500</v>
      </c>
      <c r="C27">
        <v>2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25">
      <c r="A28" t="s">
        <v>99</v>
      </c>
      <c r="B28" s="18">
        <v>1000</v>
      </c>
      <c r="C28">
        <v>1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25">
      <c r="A29" t="s">
        <v>91</v>
      </c>
      <c r="B29" s="18">
        <v>25</v>
      </c>
      <c r="C29">
        <v>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 x14ac:dyDescent="0.25">
      <c r="A30" t="s">
        <v>96</v>
      </c>
      <c r="B30" s="18">
        <v>125</v>
      </c>
      <c r="C30">
        <v>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x14ac:dyDescent="0.25">
      <c r="A31" t="s">
        <v>94</v>
      </c>
      <c r="B31" s="18">
        <v>500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x14ac:dyDescent="0.25">
      <c r="A32" t="s">
        <v>99</v>
      </c>
      <c r="B32" s="18">
        <v>1000</v>
      </c>
      <c r="C32">
        <v>1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</row>
    <row r="33" spans="1:78" x14ac:dyDescent="0.25">
      <c r="A33" t="s">
        <v>91</v>
      </c>
      <c r="B33" s="18">
        <v>25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 x14ac:dyDescent="0.25">
      <c r="A34" t="s">
        <v>96</v>
      </c>
      <c r="B34" s="18">
        <v>125</v>
      </c>
      <c r="C34">
        <v>3</v>
      </c>
      <c r="D34">
        <v>2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 x14ac:dyDescent="0.25">
      <c r="A35" t="s">
        <v>94</v>
      </c>
      <c r="B35" s="18">
        <v>500</v>
      </c>
      <c r="C35">
        <v>2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 x14ac:dyDescent="0.25">
      <c r="A36" t="s">
        <v>99</v>
      </c>
      <c r="B36" s="18">
        <v>1000</v>
      </c>
      <c r="C36">
        <v>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25">
      <c r="A37" t="s">
        <v>91</v>
      </c>
      <c r="B37" s="18">
        <v>25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 x14ac:dyDescent="0.25">
      <c r="A38" t="s">
        <v>96</v>
      </c>
      <c r="B38" s="18">
        <v>125</v>
      </c>
      <c r="C38">
        <v>3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 x14ac:dyDescent="0.25">
      <c r="A39" t="s">
        <v>94</v>
      </c>
      <c r="B39" s="18">
        <v>500</v>
      </c>
      <c r="C39">
        <v>2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 x14ac:dyDescent="0.25">
      <c r="A40" t="s">
        <v>99</v>
      </c>
      <c r="B40" s="18">
        <v>1000</v>
      </c>
      <c r="C40">
        <v>1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25">
      <c r="A41" t="s">
        <v>91</v>
      </c>
      <c r="B41" s="18">
        <v>25</v>
      </c>
      <c r="C41">
        <v>3</v>
      </c>
      <c r="D41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</row>
    <row r="42" spans="1:78" x14ac:dyDescent="0.25">
      <c r="A42" t="s">
        <v>96</v>
      </c>
      <c r="B42" s="18">
        <v>125</v>
      </c>
      <c r="C42">
        <v>3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25">
      <c r="A43" t="s">
        <v>94</v>
      </c>
      <c r="B43" s="18">
        <v>500</v>
      </c>
      <c r="C43">
        <v>2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</v>
      </c>
      <c r="BY43">
        <v>0</v>
      </c>
      <c r="BZ43">
        <v>0</v>
      </c>
    </row>
    <row r="44" spans="1:78" x14ac:dyDescent="0.25">
      <c r="A44" t="s">
        <v>99</v>
      </c>
      <c r="B44" s="18">
        <v>1000</v>
      </c>
      <c r="C44">
        <v>1</v>
      </c>
      <c r="D44">
        <v>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</row>
    <row r="45" spans="1:78" x14ac:dyDescent="0.25">
      <c r="A45" t="s">
        <v>91</v>
      </c>
      <c r="B45" s="18">
        <v>25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1:78" x14ac:dyDescent="0.25">
      <c r="A46" t="s">
        <v>96</v>
      </c>
      <c r="B46" s="18">
        <v>125</v>
      </c>
      <c r="C46">
        <v>3</v>
      </c>
      <c r="D46">
        <v>4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</row>
    <row r="47" spans="1:78" x14ac:dyDescent="0.25">
      <c r="A47" t="s">
        <v>94</v>
      </c>
      <c r="B47" s="18">
        <v>500</v>
      </c>
      <c r="C47">
        <v>2</v>
      </c>
      <c r="D47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</row>
    <row r="48" spans="1:78" x14ac:dyDescent="0.25">
      <c r="A48" t="s">
        <v>99</v>
      </c>
      <c r="B48" s="18">
        <v>1000</v>
      </c>
      <c r="C48">
        <v>1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</row>
    <row r="49" spans="1:78" x14ac:dyDescent="0.25">
      <c r="A49" t="s">
        <v>91</v>
      </c>
      <c r="B49" s="18">
        <v>25</v>
      </c>
      <c r="C49">
        <v>4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25">
      <c r="A50" t="s">
        <v>96</v>
      </c>
      <c r="B50" s="18">
        <v>125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25">
      <c r="A51" t="s">
        <v>94</v>
      </c>
      <c r="B51" s="18">
        <v>500</v>
      </c>
      <c r="C51">
        <v>2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1:78" x14ac:dyDescent="0.25">
      <c r="A52" t="s">
        <v>99</v>
      </c>
      <c r="B52" s="18">
        <v>1000</v>
      </c>
      <c r="C52">
        <v>1</v>
      </c>
      <c r="D52">
        <v>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1:78" x14ac:dyDescent="0.25">
      <c r="A53" t="s">
        <v>91</v>
      </c>
      <c r="B53" s="18">
        <v>25</v>
      </c>
      <c r="C53">
        <v>4</v>
      </c>
      <c r="D53">
        <v>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 s="9">
        <v>1</v>
      </c>
      <c r="BY53">
        <v>0</v>
      </c>
      <c r="BZ53">
        <v>0</v>
      </c>
    </row>
    <row r="54" spans="1:78" x14ac:dyDescent="0.25">
      <c r="A54" t="s">
        <v>96</v>
      </c>
      <c r="B54" s="18">
        <v>125</v>
      </c>
      <c r="C54">
        <v>3</v>
      </c>
      <c r="D54">
        <v>5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25">
      <c r="A55" t="s">
        <v>94</v>
      </c>
      <c r="B55" s="18">
        <v>500</v>
      </c>
      <c r="C55">
        <v>2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1:78" x14ac:dyDescent="0.25">
      <c r="A56" t="s">
        <v>99</v>
      </c>
      <c r="B56" s="18">
        <v>1000</v>
      </c>
      <c r="C56">
        <v>1</v>
      </c>
      <c r="D56">
        <v>4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</row>
    <row r="57" spans="1:78" x14ac:dyDescent="0.25">
      <c r="A57" t="s">
        <v>91</v>
      </c>
      <c r="B57" s="18">
        <v>25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1:78" x14ac:dyDescent="0.25">
      <c r="A58" t="s">
        <v>96</v>
      </c>
      <c r="B58" s="18">
        <v>125</v>
      </c>
      <c r="C58">
        <v>3</v>
      </c>
      <c r="D5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</row>
    <row r="59" spans="1:78" x14ac:dyDescent="0.25">
      <c r="A59" t="s">
        <v>94</v>
      </c>
      <c r="B59" s="18">
        <v>500</v>
      </c>
      <c r="C59">
        <v>2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1:78" x14ac:dyDescent="0.25">
      <c r="A60" t="s">
        <v>99</v>
      </c>
      <c r="B60" s="18">
        <v>1000</v>
      </c>
      <c r="C60">
        <v>1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</row>
    <row r="61" spans="1:78" x14ac:dyDescent="0.25">
      <c r="A61" t="s">
        <v>91</v>
      </c>
      <c r="B61" s="18">
        <v>25</v>
      </c>
      <c r="C61">
        <v>4</v>
      </c>
      <c r="D61">
        <v>1</v>
      </c>
      <c r="E61">
        <v>0</v>
      </c>
      <c r="F61">
        <v>0</v>
      </c>
      <c r="G61">
        <v>0</v>
      </c>
      <c r="H61" s="9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5">
      <c r="A62" t="s">
        <v>96</v>
      </c>
      <c r="B62" s="18">
        <v>125</v>
      </c>
      <c r="C62">
        <v>3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5">
      <c r="A63" t="s">
        <v>94</v>
      </c>
      <c r="B63" s="18">
        <v>500</v>
      </c>
      <c r="C63">
        <v>3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5">
      <c r="A64" t="s">
        <v>99</v>
      </c>
      <c r="B64" s="18">
        <v>1000</v>
      </c>
      <c r="C64">
        <v>2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5">
      <c r="A65" t="s">
        <v>91</v>
      </c>
      <c r="B65" s="18">
        <v>25</v>
      </c>
      <c r="C65">
        <v>3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5">
      <c r="A66" t="s">
        <v>96</v>
      </c>
      <c r="B66" s="18">
        <v>125</v>
      </c>
      <c r="C66">
        <v>3</v>
      </c>
      <c r="D66">
        <v>3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x14ac:dyDescent="0.25">
      <c r="A67" t="s">
        <v>94</v>
      </c>
      <c r="B67" s="18">
        <v>500</v>
      </c>
      <c r="C67">
        <v>3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25">
      <c r="A68" t="s">
        <v>99</v>
      </c>
      <c r="B68" s="18">
        <v>1000</v>
      </c>
      <c r="C68">
        <v>2</v>
      </c>
      <c r="D68">
        <v>7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5">
      <c r="A69" t="s">
        <v>91</v>
      </c>
      <c r="B69" s="18">
        <v>25</v>
      </c>
      <c r="C69">
        <v>4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5">
      <c r="A70" t="s">
        <v>96</v>
      </c>
      <c r="B70" s="18">
        <v>125</v>
      </c>
      <c r="C70">
        <v>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1:78" x14ac:dyDescent="0.25">
      <c r="A71" t="s">
        <v>94</v>
      </c>
      <c r="B71" s="18">
        <v>500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</row>
    <row r="72" spans="1:78" x14ac:dyDescent="0.25">
      <c r="A72" t="s">
        <v>99</v>
      </c>
      <c r="B72" s="18">
        <v>1000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1:78" x14ac:dyDescent="0.25">
      <c r="A73" t="s">
        <v>91</v>
      </c>
      <c r="B73" s="18">
        <v>25</v>
      </c>
      <c r="C73">
        <v>3</v>
      </c>
      <c r="D73">
        <v>2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78" x14ac:dyDescent="0.25">
      <c r="A74" t="s">
        <v>96</v>
      </c>
      <c r="B74" s="18">
        <v>125</v>
      </c>
      <c r="C74">
        <v>3</v>
      </c>
      <c r="D74">
        <v>5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1:78" x14ac:dyDescent="0.25">
      <c r="A75" t="s">
        <v>94</v>
      </c>
      <c r="B75" s="18">
        <v>500</v>
      </c>
      <c r="C75">
        <v>2</v>
      </c>
      <c r="D75">
        <v>7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</row>
    <row r="76" spans="1:78" x14ac:dyDescent="0.25">
      <c r="A76" t="s">
        <v>99</v>
      </c>
      <c r="B76" s="18">
        <v>1000</v>
      </c>
      <c r="C76">
        <v>1</v>
      </c>
      <c r="D76">
        <v>6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</row>
    <row r="77" spans="1:78" x14ac:dyDescent="0.25">
      <c r="A77" t="s">
        <v>91</v>
      </c>
      <c r="B77" s="18">
        <v>25</v>
      </c>
      <c r="C77">
        <v>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</row>
    <row r="78" spans="1:78" x14ac:dyDescent="0.25">
      <c r="A78" t="s">
        <v>96</v>
      </c>
      <c r="B78" s="18">
        <v>125</v>
      </c>
      <c r="C78">
        <v>3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</row>
    <row r="79" spans="1:78" x14ac:dyDescent="0.25">
      <c r="A79" t="s">
        <v>94</v>
      </c>
      <c r="B79" s="18">
        <v>500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</row>
    <row r="80" spans="1:78" x14ac:dyDescent="0.25">
      <c r="A80" t="s">
        <v>99</v>
      </c>
      <c r="B80" s="18">
        <v>1000</v>
      </c>
      <c r="C80">
        <v>1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</row>
    <row r="81" spans="1:78" x14ac:dyDescent="0.25">
      <c r="A81" t="s">
        <v>91</v>
      </c>
      <c r="B81" s="18">
        <v>25</v>
      </c>
      <c r="C81">
        <v>4</v>
      </c>
      <c r="D81">
        <v>4</v>
      </c>
      <c r="E81">
        <v>0</v>
      </c>
      <c r="F81">
        <v>0</v>
      </c>
      <c r="G81">
        <v>0</v>
      </c>
      <c r="H81">
        <v>0</v>
      </c>
      <c r="I81">
        <v>0</v>
      </c>
      <c r="J81" s="9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1:78" x14ac:dyDescent="0.25">
      <c r="A82" t="s">
        <v>96</v>
      </c>
      <c r="B82" s="18">
        <v>125</v>
      </c>
      <c r="C82">
        <v>3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</row>
    <row r="83" spans="1:78" x14ac:dyDescent="0.25">
      <c r="A83" t="s">
        <v>94</v>
      </c>
      <c r="B83" s="18">
        <v>500</v>
      </c>
      <c r="C83">
        <v>1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</row>
    <row r="84" spans="1:78" x14ac:dyDescent="0.25">
      <c r="A84" t="s">
        <v>99</v>
      </c>
      <c r="B84" s="18">
        <v>1000</v>
      </c>
      <c r="C84">
        <v>1</v>
      </c>
      <c r="D84">
        <v>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</row>
    <row r="85" spans="1:78" x14ac:dyDescent="0.25">
      <c r="A85" t="s">
        <v>91</v>
      </c>
      <c r="B85" s="18">
        <v>25</v>
      </c>
      <c r="C85">
        <v>3</v>
      </c>
      <c r="D85">
        <v>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</row>
    <row r="86" spans="1:78" x14ac:dyDescent="0.25">
      <c r="A86" t="s">
        <v>96</v>
      </c>
      <c r="B86" s="18">
        <v>125</v>
      </c>
      <c r="C86">
        <v>3</v>
      </c>
      <c r="D86">
        <v>5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1:78" x14ac:dyDescent="0.25">
      <c r="A87" t="s">
        <v>94</v>
      </c>
      <c r="B87" s="18">
        <v>500</v>
      </c>
      <c r="C87">
        <v>2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</row>
    <row r="88" spans="1:78" x14ac:dyDescent="0.25">
      <c r="A88" t="s">
        <v>99</v>
      </c>
      <c r="B88" s="18">
        <v>1000</v>
      </c>
      <c r="C88">
        <v>1</v>
      </c>
      <c r="D88">
        <v>6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</row>
    <row r="89" spans="1:78" x14ac:dyDescent="0.25">
      <c r="A89" t="s">
        <v>91</v>
      </c>
      <c r="B89" s="22">
        <v>25</v>
      </c>
      <c r="C89">
        <v>4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 s="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1:78" x14ac:dyDescent="0.25">
      <c r="A90" t="s">
        <v>94</v>
      </c>
      <c r="B90" s="25">
        <v>500</v>
      </c>
      <c r="C90">
        <v>3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</row>
    <row r="91" spans="1:78" x14ac:dyDescent="0.25">
      <c r="A91" t="s">
        <v>99</v>
      </c>
      <c r="B91" s="25">
        <v>1000</v>
      </c>
      <c r="C91">
        <v>2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  <row r="92" spans="1:78" x14ac:dyDescent="0.25">
      <c r="A92" t="s">
        <v>91</v>
      </c>
      <c r="B92" s="25">
        <v>25</v>
      </c>
      <c r="C92">
        <v>4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</row>
    <row r="93" spans="1:78" x14ac:dyDescent="0.25">
      <c r="A93" t="s">
        <v>94</v>
      </c>
      <c r="B93" s="25">
        <v>500</v>
      </c>
      <c r="C93">
        <v>3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</row>
    <row r="94" spans="1:78" x14ac:dyDescent="0.25">
      <c r="A94" t="s">
        <v>99</v>
      </c>
      <c r="B94" s="25">
        <v>1000</v>
      </c>
      <c r="C94">
        <v>2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1:78" x14ac:dyDescent="0.25">
      <c r="A95" t="s">
        <v>91</v>
      </c>
      <c r="B95" s="25">
        <v>25</v>
      </c>
      <c r="C95">
        <v>4</v>
      </c>
      <c r="D95">
        <v>3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 s="9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1:78" x14ac:dyDescent="0.25">
      <c r="A96" t="s">
        <v>94</v>
      </c>
      <c r="B96" s="25">
        <v>500</v>
      </c>
      <c r="C96">
        <v>2</v>
      </c>
      <c r="D96">
        <v>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25">
      <c r="A97" t="s">
        <v>99</v>
      </c>
      <c r="B97" s="25">
        <v>1000</v>
      </c>
      <c r="C97">
        <v>1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  <row r="98" spans="1:78" x14ac:dyDescent="0.25">
      <c r="A98" t="s">
        <v>91</v>
      </c>
      <c r="B98" s="25">
        <v>25</v>
      </c>
      <c r="C98">
        <v>4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1:78" x14ac:dyDescent="0.25">
      <c r="A99" t="s">
        <v>94</v>
      </c>
      <c r="B99" s="25">
        <v>500</v>
      </c>
      <c r="C99">
        <v>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</row>
    <row r="100" spans="1:78" x14ac:dyDescent="0.25">
      <c r="A100" t="s">
        <v>99</v>
      </c>
      <c r="B100" s="25">
        <v>1000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1:78" x14ac:dyDescent="0.25">
      <c r="A101" t="s">
        <v>91</v>
      </c>
      <c r="B101" s="25">
        <v>25</v>
      </c>
      <c r="C101">
        <v>4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1:78" x14ac:dyDescent="0.25">
      <c r="A102" t="s">
        <v>94</v>
      </c>
      <c r="B102" s="25">
        <v>500</v>
      </c>
      <c r="C102">
        <v>2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</row>
    <row r="103" spans="1:78" x14ac:dyDescent="0.25">
      <c r="A103" t="s">
        <v>99</v>
      </c>
      <c r="B103" s="25">
        <v>1000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1:78" x14ac:dyDescent="0.25">
      <c r="A104" t="s">
        <v>91</v>
      </c>
      <c r="B104" s="25">
        <v>25</v>
      </c>
      <c r="C104">
        <v>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s="9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1:78" x14ac:dyDescent="0.25">
      <c r="A105" t="s">
        <v>94</v>
      </c>
      <c r="B105" s="25">
        <v>500</v>
      </c>
      <c r="C105">
        <v>3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</row>
    <row r="106" spans="1:78" x14ac:dyDescent="0.25">
      <c r="A106" t="s">
        <v>99</v>
      </c>
      <c r="B106" s="25">
        <v>1000</v>
      </c>
      <c r="C106">
        <v>2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</row>
    <row r="107" spans="1:78" x14ac:dyDescent="0.25">
      <c r="A107" t="s">
        <v>91</v>
      </c>
      <c r="B107" s="25">
        <v>25</v>
      </c>
      <c r="C107">
        <v>4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s="9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9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1:78" x14ac:dyDescent="0.25">
      <c r="A108" t="s">
        <v>94</v>
      </c>
      <c r="B108" s="25">
        <v>500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1:78" x14ac:dyDescent="0.25">
      <c r="A109" t="s">
        <v>99</v>
      </c>
      <c r="B109" s="25">
        <v>1000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1:78" x14ac:dyDescent="0.25">
      <c r="A110" t="s">
        <v>91</v>
      </c>
      <c r="B110" s="25">
        <v>25</v>
      </c>
      <c r="C110">
        <v>4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9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1:78" x14ac:dyDescent="0.25">
      <c r="A111" t="s">
        <v>94</v>
      </c>
      <c r="B111" s="25">
        <v>500</v>
      </c>
      <c r="C111">
        <v>3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1:78" x14ac:dyDescent="0.25">
      <c r="A112" t="s">
        <v>99</v>
      </c>
      <c r="B112" s="25">
        <v>1000</v>
      </c>
      <c r="C112">
        <v>2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</row>
    <row r="113" spans="1:78" x14ac:dyDescent="0.25">
      <c r="A113" t="s">
        <v>91</v>
      </c>
      <c r="B113" s="25">
        <v>25</v>
      </c>
      <c r="C113">
        <v>4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</row>
    <row r="114" spans="1:78" x14ac:dyDescent="0.25">
      <c r="A114" t="s">
        <v>94</v>
      </c>
      <c r="B114" s="25">
        <v>500</v>
      </c>
      <c r="C114">
        <v>3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</row>
    <row r="115" spans="1:78" x14ac:dyDescent="0.25">
      <c r="A115" t="s">
        <v>99</v>
      </c>
      <c r="B115" s="25">
        <v>1000</v>
      </c>
      <c r="C115">
        <v>2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1:78" x14ac:dyDescent="0.25">
      <c r="A116" t="s">
        <v>91</v>
      </c>
      <c r="B116" s="25">
        <v>25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s="9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1:78" x14ac:dyDescent="0.25">
      <c r="A117" t="s">
        <v>94</v>
      </c>
      <c r="B117" s="25">
        <v>500</v>
      </c>
      <c r="C117">
        <v>2</v>
      </c>
      <c r="D117">
        <v>4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1:78" x14ac:dyDescent="0.25">
      <c r="A118" t="s">
        <v>99</v>
      </c>
      <c r="B118" s="25">
        <v>1000</v>
      </c>
      <c r="C118">
        <v>2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</row>
    <row r="119" spans="1:78" x14ac:dyDescent="0.25">
      <c r="A119" t="s">
        <v>91</v>
      </c>
      <c r="B119" s="25">
        <v>25</v>
      </c>
      <c r="C119">
        <v>4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1:78" x14ac:dyDescent="0.25">
      <c r="A120" t="s">
        <v>94</v>
      </c>
      <c r="B120" s="25">
        <v>500</v>
      </c>
      <c r="C120">
        <v>2</v>
      </c>
      <c r="D120">
        <v>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</row>
    <row r="121" spans="1:78" x14ac:dyDescent="0.25">
      <c r="A121" t="s">
        <v>99</v>
      </c>
      <c r="B121" s="25">
        <v>1000</v>
      </c>
      <c r="C121">
        <v>2</v>
      </c>
      <c r="D121">
        <v>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1:78" x14ac:dyDescent="0.25">
      <c r="A122" t="s">
        <v>91</v>
      </c>
      <c r="B122" s="25">
        <v>25</v>
      </c>
      <c r="C122">
        <v>4</v>
      </c>
      <c r="D122">
        <v>3</v>
      </c>
      <c r="E122">
        <v>0</v>
      </c>
      <c r="F122" s="9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9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1:78" x14ac:dyDescent="0.25">
      <c r="A123" t="s">
        <v>94</v>
      </c>
      <c r="B123" s="25">
        <v>500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1:78" x14ac:dyDescent="0.25">
      <c r="A124" t="s">
        <v>99</v>
      </c>
      <c r="B124" s="25">
        <v>1000</v>
      </c>
      <c r="C124">
        <v>1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1:78" x14ac:dyDescent="0.25">
      <c r="A125" t="s">
        <v>91</v>
      </c>
      <c r="B125" s="25">
        <v>25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1:78" x14ac:dyDescent="0.25">
      <c r="A126" t="s">
        <v>94</v>
      </c>
      <c r="B126" s="25">
        <v>500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1:78" x14ac:dyDescent="0.25">
      <c r="A127" t="s">
        <v>99</v>
      </c>
      <c r="B127" s="25">
        <v>1000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25">
      <c r="A128" t="s">
        <v>91</v>
      </c>
      <c r="B128" s="25">
        <v>25</v>
      </c>
      <c r="C128">
        <v>4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9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  <row r="129" spans="1:78" x14ac:dyDescent="0.25">
      <c r="A129" t="s">
        <v>94</v>
      </c>
      <c r="B129" s="25">
        <v>500</v>
      </c>
      <c r="C129">
        <v>2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1:78" x14ac:dyDescent="0.25">
      <c r="A130" t="s">
        <v>99</v>
      </c>
      <c r="B130" s="25">
        <v>1000</v>
      </c>
      <c r="C130">
        <v>2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1:78" x14ac:dyDescent="0.25">
      <c r="A131" t="s">
        <v>91</v>
      </c>
      <c r="B131" s="25">
        <v>25</v>
      </c>
      <c r="C131">
        <v>3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</row>
    <row r="132" spans="1:78" x14ac:dyDescent="0.25">
      <c r="A132" t="s">
        <v>94</v>
      </c>
      <c r="B132" s="25">
        <v>500</v>
      </c>
      <c r="C132">
        <v>2</v>
      </c>
      <c r="D132">
        <v>4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</row>
    <row r="133" spans="1:78" x14ac:dyDescent="0.25">
      <c r="A133" t="s">
        <v>99</v>
      </c>
      <c r="B133" s="25">
        <v>1000</v>
      </c>
      <c r="C133">
        <v>2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1:78" x14ac:dyDescent="0.25">
      <c r="A134" t="s">
        <v>91</v>
      </c>
      <c r="B134" s="25">
        <v>25</v>
      </c>
      <c r="C134">
        <v>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25">
      <c r="A135" t="s">
        <v>94</v>
      </c>
      <c r="B135" s="25">
        <v>500</v>
      </c>
      <c r="C135">
        <v>3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1:78" x14ac:dyDescent="0.25">
      <c r="A136" t="s">
        <v>99</v>
      </c>
      <c r="B136" s="25">
        <v>1000</v>
      </c>
      <c r="C136">
        <v>2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1:78" x14ac:dyDescent="0.25">
      <c r="A137" t="s">
        <v>91</v>
      </c>
      <c r="B137" s="25">
        <v>25</v>
      </c>
      <c r="C137">
        <v>4</v>
      </c>
      <c r="D137">
        <v>5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 s="9">
        <v>1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1:78" x14ac:dyDescent="0.25">
      <c r="A138" t="s">
        <v>94</v>
      </c>
      <c r="B138" s="25">
        <v>500</v>
      </c>
      <c r="C138">
        <v>3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  <row r="139" spans="1:78" x14ac:dyDescent="0.25">
      <c r="A139" t="s">
        <v>99</v>
      </c>
      <c r="B139" s="25">
        <v>1000</v>
      </c>
      <c r="C139">
        <v>2</v>
      </c>
      <c r="D139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</row>
    <row r="140" spans="1:78" x14ac:dyDescent="0.25">
      <c r="A140" t="s">
        <v>91</v>
      </c>
      <c r="B140" s="25">
        <v>25</v>
      </c>
      <c r="C140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</row>
    <row r="141" spans="1:78" x14ac:dyDescent="0.25">
      <c r="A141" t="s">
        <v>94</v>
      </c>
      <c r="B141" s="25">
        <v>500</v>
      </c>
      <c r="C141">
        <v>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1:78" x14ac:dyDescent="0.25">
      <c r="A142" t="s">
        <v>99</v>
      </c>
      <c r="B142" s="25">
        <v>1000</v>
      </c>
      <c r="C142">
        <v>2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</row>
    <row r="143" spans="1:78" x14ac:dyDescent="0.25">
      <c r="A143" t="s">
        <v>91</v>
      </c>
      <c r="B143" s="18">
        <v>50</v>
      </c>
      <c r="C143">
        <v>3</v>
      </c>
      <c r="D143">
        <v>2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</row>
    <row r="144" spans="1:78" x14ac:dyDescent="0.25">
      <c r="A144" t="s">
        <v>96</v>
      </c>
      <c r="B144" s="18">
        <v>100</v>
      </c>
      <c r="C144">
        <v>3</v>
      </c>
      <c r="D144">
        <v>5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1:78" x14ac:dyDescent="0.25">
      <c r="A145" t="s">
        <v>94</v>
      </c>
      <c r="B145" s="18">
        <v>500</v>
      </c>
      <c r="C145">
        <v>2</v>
      </c>
      <c r="D145">
        <v>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1:78" x14ac:dyDescent="0.25">
      <c r="A146" t="s">
        <v>99</v>
      </c>
      <c r="B146" s="18">
        <v>1000</v>
      </c>
      <c r="C146">
        <v>1</v>
      </c>
      <c r="D146">
        <v>9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</row>
    <row r="147" spans="1:78" x14ac:dyDescent="0.25">
      <c r="A147" t="s">
        <v>91</v>
      </c>
      <c r="B147" s="18">
        <v>50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1:78" x14ac:dyDescent="0.25">
      <c r="A148" t="s">
        <v>96</v>
      </c>
      <c r="B148" s="18">
        <v>100</v>
      </c>
      <c r="C148">
        <v>3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</row>
    <row r="149" spans="1:78" x14ac:dyDescent="0.25">
      <c r="A149" t="s">
        <v>94</v>
      </c>
      <c r="B149" s="18">
        <v>500</v>
      </c>
      <c r="C149">
        <v>2</v>
      </c>
      <c r="D149">
        <v>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</row>
    <row r="150" spans="1:78" x14ac:dyDescent="0.25">
      <c r="A150" t="s">
        <v>99</v>
      </c>
      <c r="B150" s="18">
        <v>1000</v>
      </c>
      <c r="C150">
        <v>1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1:78" x14ac:dyDescent="0.25">
      <c r="A151" t="s">
        <v>91</v>
      </c>
      <c r="B151" s="18">
        <v>50</v>
      </c>
      <c r="C151">
        <v>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1:78" x14ac:dyDescent="0.25">
      <c r="A152" t="s">
        <v>96</v>
      </c>
      <c r="B152" s="18">
        <v>100</v>
      </c>
      <c r="C152">
        <v>3</v>
      </c>
      <c r="D152">
        <v>5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1:78" x14ac:dyDescent="0.25">
      <c r="A153" t="s">
        <v>94</v>
      </c>
      <c r="B153" s="18">
        <v>500</v>
      </c>
      <c r="C153">
        <v>2</v>
      </c>
      <c r="D153">
        <v>7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1:78" x14ac:dyDescent="0.25">
      <c r="A154" t="s">
        <v>99</v>
      </c>
      <c r="B154" s="18">
        <v>1000</v>
      </c>
      <c r="C154">
        <v>1</v>
      </c>
      <c r="D154">
        <v>8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</row>
    <row r="155" spans="1:78" x14ac:dyDescent="0.25">
      <c r="A155" t="s">
        <v>91</v>
      </c>
      <c r="B155" s="18">
        <v>50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1:78" x14ac:dyDescent="0.25">
      <c r="A156" t="s">
        <v>96</v>
      </c>
      <c r="B156" s="18">
        <v>100</v>
      </c>
      <c r="C156">
        <v>3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1:78" x14ac:dyDescent="0.25">
      <c r="A157" t="s">
        <v>94</v>
      </c>
      <c r="B157" s="18">
        <v>500</v>
      </c>
      <c r="C157">
        <v>2</v>
      </c>
      <c r="D157">
        <v>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1:78" x14ac:dyDescent="0.25">
      <c r="A158" t="s">
        <v>99</v>
      </c>
      <c r="B158" s="18">
        <v>1000</v>
      </c>
      <c r="C158">
        <v>2</v>
      </c>
      <c r="D158">
        <v>5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1:78" x14ac:dyDescent="0.25">
      <c r="A159" t="s">
        <v>91</v>
      </c>
      <c r="B159" s="18">
        <v>50</v>
      </c>
      <c r="C159">
        <v>3</v>
      </c>
      <c r="D159">
        <v>2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</row>
    <row r="160" spans="1:78" x14ac:dyDescent="0.25">
      <c r="A160" t="s">
        <v>96</v>
      </c>
      <c r="B160" s="18">
        <v>100</v>
      </c>
      <c r="C160">
        <v>3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</row>
    <row r="161" spans="1:78" x14ac:dyDescent="0.25">
      <c r="A161" t="s">
        <v>94</v>
      </c>
      <c r="B161" s="18">
        <v>500</v>
      </c>
      <c r="C161">
        <v>2</v>
      </c>
      <c r="D161">
        <v>8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1:78" x14ac:dyDescent="0.25">
      <c r="A162" t="s">
        <v>99</v>
      </c>
      <c r="B162" s="18">
        <v>1000</v>
      </c>
      <c r="C162">
        <v>2</v>
      </c>
      <c r="D162">
        <v>9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</row>
    <row r="163" spans="1:78" x14ac:dyDescent="0.25">
      <c r="A163" t="s">
        <v>91</v>
      </c>
      <c r="B163" s="18">
        <v>50</v>
      </c>
      <c r="C163">
        <v>3</v>
      </c>
      <c r="D163">
        <v>5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1:78" x14ac:dyDescent="0.25">
      <c r="A164" t="s">
        <v>96</v>
      </c>
      <c r="B164" s="18">
        <v>100</v>
      </c>
      <c r="C164">
        <v>2</v>
      </c>
      <c r="D164">
        <v>7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78" x14ac:dyDescent="0.25">
      <c r="A165" t="s">
        <v>94</v>
      </c>
      <c r="B165" s="18">
        <v>500</v>
      </c>
      <c r="C165">
        <v>2</v>
      </c>
      <c r="D165">
        <v>6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</row>
    <row r="166" spans="1:78" x14ac:dyDescent="0.25">
      <c r="A166" t="s">
        <v>99</v>
      </c>
      <c r="B166" s="18">
        <v>1000</v>
      </c>
      <c r="C166">
        <v>1</v>
      </c>
      <c r="D166">
        <v>9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</row>
    <row r="167" spans="1:78" x14ac:dyDescent="0.25">
      <c r="A167" t="s">
        <v>91</v>
      </c>
      <c r="B167" s="18">
        <v>50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1:78" x14ac:dyDescent="0.25">
      <c r="A168" t="s">
        <v>96</v>
      </c>
      <c r="B168" s="18">
        <v>100</v>
      </c>
      <c r="C168">
        <v>3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</row>
    <row r="169" spans="1:78" x14ac:dyDescent="0.25">
      <c r="A169" t="s">
        <v>94</v>
      </c>
      <c r="B169" s="18">
        <v>500</v>
      </c>
      <c r="C169">
        <v>2</v>
      </c>
      <c r="D169">
        <v>9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1:78" x14ac:dyDescent="0.25">
      <c r="A170" t="s">
        <v>99</v>
      </c>
      <c r="B170" s="18">
        <v>1000</v>
      </c>
      <c r="C170">
        <v>1</v>
      </c>
      <c r="D170">
        <v>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</row>
    <row r="171" spans="1:78" x14ac:dyDescent="0.25">
      <c r="A171" t="s">
        <v>91</v>
      </c>
      <c r="B171" s="18">
        <v>50</v>
      </c>
      <c r="C171">
        <v>3</v>
      </c>
      <c r="D171">
        <v>2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1:78" x14ac:dyDescent="0.25">
      <c r="A172" t="s">
        <v>96</v>
      </c>
      <c r="B172" s="18">
        <v>100</v>
      </c>
      <c r="C172">
        <v>3</v>
      </c>
      <c r="D172">
        <v>5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</row>
    <row r="173" spans="1:78" x14ac:dyDescent="0.25">
      <c r="A173" t="s">
        <v>94</v>
      </c>
      <c r="B173" s="18">
        <v>500</v>
      </c>
      <c r="C173">
        <v>2</v>
      </c>
      <c r="D173">
        <v>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</row>
    <row r="174" spans="1:78" x14ac:dyDescent="0.25">
      <c r="A174" t="s">
        <v>99</v>
      </c>
      <c r="B174" s="18">
        <v>1000</v>
      </c>
      <c r="C174">
        <v>2</v>
      </c>
      <c r="D174">
        <v>9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1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</row>
    <row r="175" spans="1:78" x14ac:dyDescent="0.25">
      <c r="A175" t="s">
        <v>91</v>
      </c>
      <c r="B175" s="18">
        <v>50</v>
      </c>
      <c r="C175">
        <v>3</v>
      </c>
      <c r="D175">
        <v>2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</row>
    <row r="176" spans="1:78" x14ac:dyDescent="0.25">
      <c r="A176" t="s">
        <v>96</v>
      </c>
      <c r="B176" s="18">
        <v>100</v>
      </c>
      <c r="C176">
        <v>3</v>
      </c>
      <c r="D176">
        <v>5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</row>
    <row r="177" spans="1:78" x14ac:dyDescent="0.25">
      <c r="A177" t="s">
        <v>94</v>
      </c>
      <c r="B177" s="18">
        <v>500</v>
      </c>
      <c r="C177">
        <v>2</v>
      </c>
      <c r="D177">
        <v>10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</row>
    <row r="178" spans="1:78" x14ac:dyDescent="0.25">
      <c r="A178" t="s">
        <v>99</v>
      </c>
      <c r="B178" s="18">
        <v>1000</v>
      </c>
      <c r="C178">
        <v>1</v>
      </c>
      <c r="D178">
        <v>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</row>
    <row r="179" spans="1:78" x14ac:dyDescent="0.25">
      <c r="A179" t="s">
        <v>91</v>
      </c>
      <c r="B179" s="18">
        <v>50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1:78" x14ac:dyDescent="0.25">
      <c r="A180" t="s">
        <v>96</v>
      </c>
      <c r="B180" s="18">
        <v>100</v>
      </c>
      <c r="C180">
        <v>3</v>
      </c>
      <c r="D180">
        <v>4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</row>
    <row r="181" spans="1:78" x14ac:dyDescent="0.25">
      <c r="A181" t="s">
        <v>94</v>
      </c>
      <c r="B181" s="18">
        <v>500</v>
      </c>
      <c r="C181">
        <v>2</v>
      </c>
      <c r="D181">
        <v>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</row>
    <row r="182" spans="1:78" x14ac:dyDescent="0.25">
      <c r="A182" t="s">
        <v>99</v>
      </c>
      <c r="B182" s="18">
        <v>1000</v>
      </c>
      <c r="C182">
        <v>2</v>
      </c>
      <c r="D182">
        <v>7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</row>
    <row r="183" spans="1:78" x14ac:dyDescent="0.25">
      <c r="A183" t="s">
        <v>91</v>
      </c>
      <c r="B183" s="18">
        <v>50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</row>
    <row r="184" spans="1:78" x14ac:dyDescent="0.25">
      <c r="A184" t="s">
        <v>96</v>
      </c>
      <c r="B184" s="18">
        <v>100</v>
      </c>
      <c r="C184">
        <v>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</row>
    <row r="185" spans="1:78" x14ac:dyDescent="0.25">
      <c r="A185" t="s">
        <v>94</v>
      </c>
      <c r="B185" s="18">
        <v>500</v>
      </c>
      <c r="C185">
        <v>2</v>
      </c>
      <c r="D185">
        <v>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1:78" x14ac:dyDescent="0.25">
      <c r="A186" t="s">
        <v>99</v>
      </c>
      <c r="B186" s="18">
        <v>1000</v>
      </c>
      <c r="C186">
        <v>1</v>
      </c>
      <c r="D186">
        <v>8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</row>
    <row r="187" spans="1:78" x14ac:dyDescent="0.25">
      <c r="A187" t="s">
        <v>91</v>
      </c>
      <c r="B187" s="18">
        <v>50</v>
      </c>
      <c r="C187">
        <v>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</row>
    <row r="188" spans="1:78" x14ac:dyDescent="0.25">
      <c r="A188" t="s">
        <v>96</v>
      </c>
      <c r="B188" s="18">
        <v>100</v>
      </c>
      <c r="C188">
        <v>3</v>
      </c>
      <c r="D188">
        <v>3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</row>
    <row r="189" spans="1:78" x14ac:dyDescent="0.25">
      <c r="A189" t="s">
        <v>94</v>
      </c>
      <c r="B189" s="18">
        <v>500</v>
      </c>
      <c r="C189">
        <v>2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1:78" x14ac:dyDescent="0.25">
      <c r="A190" t="s">
        <v>99</v>
      </c>
      <c r="B190" s="18">
        <v>1000</v>
      </c>
      <c r="C190">
        <v>2</v>
      </c>
      <c r="D190">
        <v>9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</row>
    <row r="191" spans="1:78" x14ac:dyDescent="0.25">
      <c r="A191" t="s">
        <v>91</v>
      </c>
      <c r="B191" s="26">
        <v>25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1:78" x14ac:dyDescent="0.25">
      <c r="A192" t="s">
        <v>96</v>
      </c>
      <c r="B192" s="18">
        <v>100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</row>
    <row r="193" spans="1:78" x14ac:dyDescent="0.25">
      <c r="A193" t="s">
        <v>94</v>
      </c>
      <c r="B193" s="18">
        <v>500</v>
      </c>
      <c r="C193">
        <v>2</v>
      </c>
      <c r="D193">
        <v>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1:78" x14ac:dyDescent="0.25">
      <c r="A194" t="s">
        <v>99</v>
      </c>
      <c r="B194" s="18">
        <v>1000</v>
      </c>
      <c r="C194">
        <v>2</v>
      </c>
      <c r="D19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</row>
    <row r="195" spans="1:78" x14ac:dyDescent="0.25">
      <c r="A195" t="s">
        <v>91</v>
      </c>
      <c r="B195" s="26">
        <v>25</v>
      </c>
      <c r="C195">
        <v>3</v>
      </c>
      <c r="D195">
        <v>4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</row>
    <row r="196" spans="1:78" x14ac:dyDescent="0.25">
      <c r="A196" t="s">
        <v>96</v>
      </c>
      <c r="B196" s="18">
        <v>100</v>
      </c>
      <c r="C196">
        <v>3</v>
      </c>
      <c r="D196">
        <v>8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1:78" x14ac:dyDescent="0.25">
      <c r="A197" t="s">
        <v>94</v>
      </c>
      <c r="B197" s="18">
        <v>500</v>
      </c>
      <c r="C197">
        <v>2</v>
      </c>
      <c r="D197">
        <v>8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25">
      <c r="A198" t="s">
        <v>99</v>
      </c>
      <c r="B198" s="18">
        <v>1000</v>
      </c>
      <c r="C198">
        <v>1</v>
      </c>
      <c r="D198">
        <v>10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</row>
    <row r="199" spans="1:78" x14ac:dyDescent="0.25">
      <c r="A199" t="s">
        <v>91</v>
      </c>
      <c r="B199" s="26">
        <v>25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</row>
    <row r="200" spans="1:78" x14ac:dyDescent="0.25">
      <c r="A200" t="s">
        <v>96</v>
      </c>
      <c r="B200" s="18">
        <v>100</v>
      </c>
      <c r="C200">
        <v>3</v>
      </c>
      <c r="D200">
        <v>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</row>
    <row r="201" spans="1:78" x14ac:dyDescent="0.25">
      <c r="A201" t="s">
        <v>94</v>
      </c>
      <c r="B201" s="18">
        <v>500</v>
      </c>
      <c r="C201">
        <v>2</v>
      </c>
      <c r="D201">
        <v>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</row>
    <row r="202" spans="1:78" x14ac:dyDescent="0.25">
      <c r="A202" t="s">
        <v>99</v>
      </c>
      <c r="B202" s="18">
        <v>1000</v>
      </c>
      <c r="C202">
        <v>1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0</v>
      </c>
    </row>
    <row r="203" spans="1:78" x14ac:dyDescent="0.25">
      <c r="A203" t="s">
        <v>91</v>
      </c>
      <c r="B203" s="26">
        <v>25</v>
      </c>
      <c r="C203">
        <v>2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</row>
    <row r="204" spans="1:78" x14ac:dyDescent="0.25">
      <c r="A204" t="s">
        <v>96</v>
      </c>
      <c r="B204" s="18">
        <v>100</v>
      </c>
      <c r="C204">
        <v>3</v>
      </c>
      <c r="D204">
        <v>4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</row>
    <row r="205" spans="1:78" x14ac:dyDescent="0.25">
      <c r="A205" t="s">
        <v>94</v>
      </c>
      <c r="B205" s="18">
        <v>500</v>
      </c>
      <c r="C205">
        <v>2</v>
      </c>
      <c r="D205">
        <v>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</row>
    <row r="206" spans="1:78" x14ac:dyDescent="0.25">
      <c r="A206" t="s">
        <v>99</v>
      </c>
      <c r="B206" s="18">
        <v>1000</v>
      </c>
      <c r="C206">
        <v>1</v>
      </c>
      <c r="D206">
        <v>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</row>
    <row r="207" spans="1:78" x14ac:dyDescent="0.25">
      <c r="A207" t="s">
        <v>91</v>
      </c>
      <c r="B207" s="26">
        <v>25</v>
      </c>
      <c r="C207">
        <v>3</v>
      </c>
      <c r="D207">
        <v>2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</row>
    <row r="208" spans="1:78" x14ac:dyDescent="0.25">
      <c r="A208" t="s">
        <v>96</v>
      </c>
      <c r="B208" s="18">
        <v>100</v>
      </c>
      <c r="C208">
        <v>3</v>
      </c>
      <c r="D208">
        <v>5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</row>
    <row r="209" spans="1:78" x14ac:dyDescent="0.25">
      <c r="A209" t="s">
        <v>94</v>
      </c>
      <c r="B209" s="18">
        <v>500</v>
      </c>
      <c r="C209">
        <v>2</v>
      </c>
      <c r="D209">
        <v>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</row>
    <row r="210" spans="1:78" x14ac:dyDescent="0.25">
      <c r="A210" t="s">
        <v>99</v>
      </c>
      <c r="B210" s="18">
        <v>1000</v>
      </c>
      <c r="C210">
        <v>1</v>
      </c>
      <c r="D210">
        <v>6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</row>
    <row r="211" spans="1:78" x14ac:dyDescent="0.25">
      <c r="A211" t="s">
        <v>91</v>
      </c>
      <c r="B211" s="26">
        <v>25</v>
      </c>
      <c r="C211">
        <v>3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</row>
    <row r="212" spans="1:78" x14ac:dyDescent="0.25">
      <c r="A212" t="s">
        <v>96</v>
      </c>
      <c r="B212" s="18">
        <v>100</v>
      </c>
      <c r="C212">
        <v>3</v>
      </c>
      <c r="D212">
        <v>3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</row>
    <row r="213" spans="1:78" x14ac:dyDescent="0.25">
      <c r="A213" t="s">
        <v>94</v>
      </c>
      <c r="B213" s="18">
        <v>500</v>
      </c>
      <c r="C213">
        <v>2</v>
      </c>
      <c r="D213">
        <v>8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1</v>
      </c>
      <c r="AM213">
        <v>1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</row>
    <row r="214" spans="1:78" x14ac:dyDescent="0.25">
      <c r="A214" t="s">
        <v>99</v>
      </c>
      <c r="B214" s="18">
        <v>1000</v>
      </c>
      <c r="C214">
        <v>2</v>
      </c>
      <c r="D214">
        <v>9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</row>
    <row r="215" spans="1:78" x14ac:dyDescent="0.25">
      <c r="A215" t="s">
        <v>91</v>
      </c>
      <c r="B215" s="26">
        <v>25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</row>
    <row r="216" spans="1:78" x14ac:dyDescent="0.25">
      <c r="A216" t="s">
        <v>96</v>
      </c>
      <c r="B216" s="18">
        <v>100</v>
      </c>
      <c r="C216">
        <v>3</v>
      </c>
      <c r="D216">
        <v>2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1:78" x14ac:dyDescent="0.25">
      <c r="A217" t="s">
        <v>94</v>
      </c>
      <c r="B217" s="18">
        <v>500</v>
      </c>
      <c r="C217">
        <v>2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1:78" x14ac:dyDescent="0.25">
      <c r="A218" t="s">
        <v>99</v>
      </c>
      <c r="B218" s="18">
        <v>1000</v>
      </c>
      <c r="C218">
        <v>1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1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1:78" x14ac:dyDescent="0.25">
      <c r="A219" t="s">
        <v>91</v>
      </c>
      <c r="B219" s="26">
        <v>25</v>
      </c>
      <c r="C219">
        <v>3</v>
      </c>
      <c r="D219">
        <v>2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1:78" x14ac:dyDescent="0.25">
      <c r="A220" t="s">
        <v>96</v>
      </c>
      <c r="B220" s="18">
        <v>100</v>
      </c>
      <c r="C220">
        <v>3</v>
      </c>
      <c r="D220">
        <v>2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78" x14ac:dyDescent="0.25">
      <c r="A221" t="s">
        <v>94</v>
      </c>
      <c r="B221" s="18">
        <v>500</v>
      </c>
      <c r="C221">
        <v>2</v>
      </c>
      <c r="D221">
        <v>9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1</v>
      </c>
      <c r="AM221">
        <v>1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</row>
    <row r="222" spans="1:78" x14ac:dyDescent="0.25">
      <c r="A222" t="s">
        <v>99</v>
      </c>
      <c r="B222" s="18">
        <v>1000</v>
      </c>
      <c r="C222">
        <v>1</v>
      </c>
      <c r="D222">
        <v>8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</row>
    <row r="223" spans="1:78" x14ac:dyDescent="0.25">
      <c r="A223" t="s">
        <v>91</v>
      </c>
      <c r="B223" s="26">
        <v>25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9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</row>
    <row r="224" spans="1:78" x14ac:dyDescent="0.25">
      <c r="A224" t="s">
        <v>96</v>
      </c>
      <c r="B224" s="26">
        <v>125</v>
      </c>
      <c r="C224">
        <v>3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</row>
    <row r="225" spans="1:78" x14ac:dyDescent="0.25">
      <c r="A225" t="s">
        <v>94</v>
      </c>
      <c r="B225" s="26">
        <v>500</v>
      </c>
      <c r="C225">
        <v>2</v>
      </c>
      <c r="D225">
        <v>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0</v>
      </c>
      <c r="BX225">
        <v>0</v>
      </c>
      <c r="BY225">
        <v>0</v>
      </c>
      <c r="BZ225">
        <v>0</v>
      </c>
    </row>
    <row r="226" spans="1:78" x14ac:dyDescent="0.25">
      <c r="A226" t="s">
        <v>99</v>
      </c>
      <c r="B226" s="26">
        <v>1000</v>
      </c>
      <c r="C226">
        <v>2</v>
      </c>
      <c r="D226">
        <v>12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</row>
    <row r="227" spans="1:78" x14ac:dyDescent="0.25">
      <c r="A227" t="s">
        <v>91</v>
      </c>
      <c r="B227" s="26">
        <v>25</v>
      </c>
      <c r="C227">
        <v>4</v>
      </c>
      <c r="D227">
        <v>7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 s="9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9">
        <v>1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s="9">
        <v>1</v>
      </c>
      <c r="BW227">
        <v>0</v>
      </c>
      <c r="BX227">
        <v>0</v>
      </c>
      <c r="BY227">
        <v>0</v>
      </c>
      <c r="BZ227">
        <v>0</v>
      </c>
    </row>
    <row r="228" spans="1:78" x14ac:dyDescent="0.25">
      <c r="A228" t="s">
        <v>96</v>
      </c>
      <c r="B228" s="26">
        <v>125</v>
      </c>
      <c r="C228">
        <v>3</v>
      </c>
      <c r="D228">
        <v>7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</row>
    <row r="229" spans="1:78" x14ac:dyDescent="0.25">
      <c r="A229" t="s">
        <v>94</v>
      </c>
      <c r="B229" s="26">
        <v>500</v>
      </c>
      <c r="C229">
        <v>2</v>
      </c>
      <c r="D229">
        <v>7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</row>
    <row r="230" spans="1:78" x14ac:dyDescent="0.25">
      <c r="A230" t="s">
        <v>99</v>
      </c>
      <c r="B230" s="26">
        <v>1000</v>
      </c>
      <c r="C230">
        <v>1</v>
      </c>
      <c r="D230">
        <v>7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1:78" x14ac:dyDescent="0.25">
      <c r="A231" t="s">
        <v>91</v>
      </c>
      <c r="B231" s="26">
        <v>25</v>
      </c>
      <c r="C231">
        <v>4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9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s="9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 s="9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 s="9">
        <v>1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</row>
    <row r="232" spans="1:78" x14ac:dyDescent="0.25">
      <c r="A232" t="s">
        <v>96</v>
      </c>
      <c r="B232" s="26">
        <v>125</v>
      </c>
      <c r="C232">
        <v>3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</row>
    <row r="233" spans="1:78" x14ac:dyDescent="0.25">
      <c r="A233" t="s">
        <v>94</v>
      </c>
      <c r="B233" s="26">
        <v>500</v>
      </c>
      <c r="C233">
        <v>2</v>
      </c>
      <c r="D233">
        <v>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</row>
    <row r="234" spans="1:78" x14ac:dyDescent="0.25">
      <c r="A234" t="s">
        <v>99</v>
      </c>
      <c r="B234" s="26">
        <v>1000</v>
      </c>
      <c r="C234">
        <v>2</v>
      </c>
      <c r="D234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</row>
    <row r="235" spans="1:78" x14ac:dyDescent="0.25">
      <c r="A235" t="s">
        <v>91</v>
      </c>
      <c r="B235" s="26">
        <v>25</v>
      </c>
      <c r="C235">
        <v>4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</row>
    <row r="236" spans="1:78" x14ac:dyDescent="0.25">
      <c r="A236" t="s">
        <v>96</v>
      </c>
      <c r="B236" s="26">
        <v>125</v>
      </c>
      <c r="C236">
        <v>3</v>
      </c>
      <c r="D236">
        <v>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</row>
    <row r="237" spans="1:78" x14ac:dyDescent="0.25">
      <c r="A237" t="s">
        <v>94</v>
      </c>
      <c r="B237" s="26">
        <v>500</v>
      </c>
      <c r="C237">
        <v>3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</row>
    <row r="238" spans="1:78" x14ac:dyDescent="0.25">
      <c r="A238" t="s">
        <v>99</v>
      </c>
      <c r="B238" s="26">
        <v>1000</v>
      </c>
      <c r="C238">
        <v>2</v>
      </c>
      <c r="D238">
        <v>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</row>
    <row r="239" spans="1:78" x14ac:dyDescent="0.25">
      <c r="A239" t="s">
        <v>91</v>
      </c>
      <c r="B239" s="26">
        <v>25</v>
      </c>
      <c r="C239">
        <v>4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 s="9">
        <v>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</row>
    <row r="240" spans="1:78" x14ac:dyDescent="0.25">
      <c r="A240" t="s">
        <v>96</v>
      </c>
      <c r="B240" s="26">
        <v>125</v>
      </c>
      <c r="C240">
        <v>3</v>
      </c>
      <c r="D240">
        <v>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0</v>
      </c>
      <c r="BX240">
        <v>0</v>
      </c>
      <c r="BY240">
        <v>1</v>
      </c>
      <c r="BZ240">
        <v>0</v>
      </c>
    </row>
    <row r="241" spans="1:78" x14ac:dyDescent="0.25">
      <c r="A241" t="s">
        <v>94</v>
      </c>
      <c r="B241" s="26">
        <v>500</v>
      </c>
      <c r="C241">
        <v>2</v>
      </c>
      <c r="D241">
        <v>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25">
      <c r="A242" t="s">
        <v>99</v>
      </c>
      <c r="B242" s="26">
        <v>1000</v>
      </c>
      <c r="C242">
        <v>2</v>
      </c>
      <c r="D242">
        <v>6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1</v>
      </c>
      <c r="BW242">
        <v>0</v>
      </c>
      <c r="BX242">
        <v>0</v>
      </c>
      <c r="BY242">
        <v>0</v>
      </c>
      <c r="BZ242">
        <v>0</v>
      </c>
    </row>
    <row r="243" spans="1:78" x14ac:dyDescent="0.25">
      <c r="A243" t="s">
        <v>91</v>
      </c>
      <c r="B243" s="26">
        <v>25</v>
      </c>
      <c r="C243">
        <v>4</v>
      </c>
      <c r="D243">
        <v>2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</row>
    <row r="244" spans="1:78" x14ac:dyDescent="0.25">
      <c r="A244" t="s">
        <v>96</v>
      </c>
      <c r="B244" s="26">
        <v>125</v>
      </c>
      <c r="C244">
        <v>3</v>
      </c>
      <c r="D244">
        <v>5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</row>
    <row r="245" spans="1:78" x14ac:dyDescent="0.25">
      <c r="A245" t="s">
        <v>94</v>
      </c>
      <c r="B245" s="26">
        <v>500</v>
      </c>
      <c r="C245">
        <v>1</v>
      </c>
      <c r="D245">
        <v>8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1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</row>
    <row r="246" spans="1:78" x14ac:dyDescent="0.25">
      <c r="A246" t="s">
        <v>99</v>
      </c>
      <c r="B246" s="26">
        <v>1000</v>
      </c>
      <c r="C246">
        <v>2</v>
      </c>
      <c r="D246">
        <v>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0</v>
      </c>
      <c r="BX246">
        <v>0</v>
      </c>
      <c r="BY246">
        <v>0</v>
      </c>
      <c r="BZ246">
        <v>0</v>
      </c>
    </row>
    <row r="247" spans="1:78" x14ac:dyDescent="0.25">
      <c r="A247" t="s">
        <v>91</v>
      </c>
      <c r="B247" s="26">
        <v>25</v>
      </c>
      <c r="C247">
        <v>3</v>
      </c>
      <c r="D247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</row>
    <row r="248" spans="1:78" x14ac:dyDescent="0.25">
      <c r="A248" t="s">
        <v>96</v>
      </c>
      <c r="B248" s="26">
        <v>125</v>
      </c>
      <c r="C248">
        <v>3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</row>
    <row r="249" spans="1:78" x14ac:dyDescent="0.25">
      <c r="A249" t="s">
        <v>94</v>
      </c>
      <c r="B249" s="26">
        <v>500</v>
      </c>
      <c r="C249">
        <v>2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</row>
    <row r="250" spans="1:78" x14ac:dyDescent="0.25">
      <c r="A250" t="s">
        <v>99</v>
      </c>
      <c r="B250" s="26">
        <v>1000</v>
      </c>
      <c r="C250">
        <v>2</v>
      </c>
      <c r="D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</row>
    <row r="251" spans="1:78" x14ac:dyDescent="0.25">
      <c r="A251" t="s">
        <v>91</v>
      </c>
      <c r="B251" s="26">
        <v>25</v>
      </c>
      <c r="C251">
        <v>4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9">
        <v>1</v>
      </c>
      <c r="Q251">
        <v>0</v>
      </c>
      <c r="R251" s="9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</row>
    <row r="252" spans="1:78" x14ac:dyDescent="0.25">
      <c r="A252" t="s">
        <v>96</v>
      </c>
      <c r="B252" s="26">
        <v>125</v>
      </c>
      <c r="C252">
        <v>3</v>
      </c>
      <c r="D252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1</v>
      </c>
      <c r="BW252">
        <v>0</v>
      </c>
      <c r="BX252">
        <v>0</v>
      </c>
      <c r="BY252">
        <v>0</v>
      </c>
      <c r="BZ252">
        <v>0</v>
      </c>
    </row>
    <row r="253" spans="1:78" x14ac:dyDescent="0.25">
      <c r="A253" t="s">
        <v>94</v>
      </c>
      <c r="B253" s="26">
        <v>500</v>
      </c>
      <c r="C253">
        <v>2</v>
      </c>
      <c r="D253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</row>
    <row r="254" spans="1:78" x14ac:dyDescent="0.25">
      <c r="A254" t="s">
        <v>99</v>
      </c>
      <c r="B254" s="26">
        <v>1000</v>
      </c>
      <c r="C254">
        <v>1</v>
      </c>
      <c r="D254">
        <v>8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</row>
    <row r="255" spans="1:78" x14ac:dyDescent="0.25">
      <c r="A255" t="s">
        <v>91</v>
      </c>
      <c r="B255" s="26">
        <v>25</v>
      </c>
      <c r="C255">
        <v>4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s="9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</row>
    <row r="256" spans="1:78" x14ac:dyDescent="0.25">
      <c r="A256" t="s">
        <v>96</v>
      </c>
      <c r="B256" s="26">
        <v>125</v>
      </c>
      <c r="C256">
        <v>3</v>
      </c>
      <c r="D256">
        <v>4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</row>
    <row r="257" spans="1:78" x14ac:dyDescent="0.25">
      <c r="A257" t="s">
        <v>94</v>
      </c>
      <c r="B257" s="26">
        <v>500</v>
      </c>
      <c r="C257">
        <v>2</v>
      </c>
      <c r="D257">
        <v>5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</row>
    <row r="258" spans="1:78" x14ac:dyDescent="0.25">
      <c r="A258" t="s">
        <v>99</v>
      </c>
      <c r="B258" s="26">
        <v>1000</v>
      </c>
      <c r="C258">
        <v>2</v>
      </c>
      <c r="D258">
        <v>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0</v>
      </c>
      <c r="BP258">
        <v>0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</row>
    <row r="259" spans="1:78" x14ac:dyDescent="0.25">
      <c r="A259" t="s">
        <v>91</v>
      </c>
      <c r="B259" s="26">
        <v>25</v>
      </c>
      <c r="C259">
        <v>4</v>
      </c>
      <c r="D259">
        <v>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</row>
    <row r="260" spans="1:78" x14ac:dyDescent="0.25">
      <c r="A260" t="s">
        <v>96</v>
      </c>
      <c r="B260" s="26">
        <v>125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</row>
    <row r="261" spans="1:78" x14ac:dyDescent="0.25">
      <c r="A261" t="s">
        <v>94</v>
      </c>
      <c r="B261" s="26">
        <v>500</v>
      </c>
      <c r="C261">
        <v>3</v>
      </c>
      <c r="D261">
        <v>6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</row>
    <row r="262" spans="1:78" x14ac:dyDescent="0.25">
      <c r="A262" t="s">
        <v>99</v>
      </c>
      <c r="B262" s="26">
        <v>1000</v>
      </c>
      <c r="C262">
        <v>2</v>
      </c>
      <c r="D262">
        <v>4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</row>
    <row r="263" spans="1:78" x14ac:dyDescent="0.25">
      <c r="A263" t="s">
        <v>91</v>
      </c>
      <c r="B263" s="26">
        <v>25</v>
      </c>
      <c r="C263">
        <v>4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</row>
    <row r="264" spans="1:78" x14ac:dyDescent="0.25">
      <c r="A264" t="s">
        <v>96</v>
      </c>
      <c r="B264" s="26">
        <v>125</v>
      </c>
      <c r="C264">
        <v>3</v>
      </c>
      <c r="D264">
        <v>2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</row>
    <row r="265" spans="1:78" x14ac:dyDescent="0.25">
      <c r="A265" t="s">
        <v>94</v>
      </c>
      <c r="B265" s="26">
        <v>500</v>
      </c>
      <c r="C265">
        <v>3</v>
      </c>
      <c r="D265">
        <v>8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</row>
    <row r="266" spans="1:78" x14ac:dyDescent="0.25">
      <c r="A266" t="s">
        <v>99</v>
      </c>
      <c r="B266" s="26">
        <v>1000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</row>
    <row r="267" spans="1:78" x14ac:dyDescent="0.25">
      <c r="A267" t="s">
        <v>91</v>
      </c>
      <c r="B267" s="26">
        <v>25</v>
      </c>
      <c r="C267">
        <v>4</v>
      </c>
      <c r="D267">
        <v>5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 s="9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</row>
    <row r="268" spans="1:78" x14ac:dyDescent="0.25">
      <c r="A268" t="s">
        <v>96</v>
      </c>
      <c r="B268" s="26">
        <v>125</v>
      </c>
      <c r="C268">
        <v>3</v>
      </c>
      <c r="D268">
        <v>8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</row>
    <row r="269" spans="1:78" x14ac:dyDescent="0.25">
      <c r="A269" t="s">
        <v>94</v>
      </c>
      <c r="B269" s="26">
        <v>500</v>
      </c>
      <c r="C269">
        <v>3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1</v>
      </c>
      <c r="BI269">
        <v>0</v>
      </c>
      <c r="BJ269">
        <v>0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0</v>
      </c>
      <c r="BX269">
        <v>0</v>
      </c>
      <c r="BY269">
        <v>0</v>
      </c>
      <c r="BZ269">
        <v>0</v>
      </c>
    </row>
    <row r="270" spans="1:78" x14ac:dyDescent="0.25">
      <c r="A270" t="s">
        <v>99</v>
      </c>
      <c r="B270" s="26">
        <v>1000</v>
      </c>
      <c r="C270">
        <v>2</v>
      </c>
      <c r="D270">
        <v>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0</v>
      </c>
      <c r="BY270">
        <v>0</v>
      </c>
      <c r="BZ270">
        <v>0</v>
      </c>
    </row>
    <row r="271" spans="1:78" x14ac:dyDescent="0.25">
      <c r="A271" t="s">
        <v>91</v>
      </c>
      <c r="B271" s="26">
        <v>25</v>
      </c>
      <c r="C271">
        <v>4</v>
      </c>
      <c r="D271">
        <v>7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9">
        <v>1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</row>
    <row r="272" spans="1:78" x14ac:dyDescent="0.25">
      <c r="A272" t="s">
        <v>96</v>
      </c>
      <c r="B272" s="26">
        <v>125</v>
      </c>
      <c r="C272">
        <v>3</v>
      </c>
      <c r="D272">
        <v>8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</v>
      </c>
    </row>
    <row r="273" spans="1:78" x14ac:dyDescent="0.25">
      <c r="A273" t="s">
        <v>94</v>
      </c>
      <c r="B273" s="26">
        <v>500</v>
      </c>
      <c r="C273">
        <v>2</v>
      </c>
      <c r="D273">
        <v>8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0</v>
      </c>
      <c r="BX273">
        <v>0</v>
      </c>
      <c r="BY273">
        <v>0</v>
      </c>
      <c r="BZ273">
        <v>0</v>
      </c>
    </row>
    <row r="274" spans="1:78" x14ac:dyDescent="0.25">
      <c r="A274" t="s">
        <v>99</v>
      </c>
      <c r="B274" s="26">
        <v>1000</v>
      </c>
      <c r="C274">
        <v>2</v>
      </c>
      <c r="D274">
        <v>10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0</v>
      </c>
    </row>
    <row r="275" spans="1:78" x14ac:dyDescent="0.25">
      <c r="A275" t="s">
        <v>91</v>
      </c>
      <c r="B275" s="26">
        <v>25</v>
      </c>
      <c r="C275">
        <v>4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</row>
    <row r="276" spans="1:78" x14ac:dyDescent="0.25">
      <c r="A276" t="s">
        <v>96</v>
      </c>
      <c r="B276" s="26">
        <v>125</v>
      </c>
      <c r="C276">
        <v>3</v>
      </c>
      <c r="D276">
        <v>2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</row>
    <row r="277" spans="1:78" x14ac:dyDescent="0.25">
      <c r="A277" t="s">
        <v>94</v>
      </c>
      <c r="B277" s="26">
        <v>500</v>
      </c>
      <c r="C277">
        <v>2</v>
      </c>
      <c r="D277">
        <v>7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</row>
    <row r="278" spans="1:78" x14ac:dyDescent="0.25">
      <c r="A278" t="s">
        <v>99</v>
      </c>
      <c r="B278" s="26">
        <v>1000</v>
      </c>
      <c r="C278">
        <v>2</v>
      </c>
      <c r="D278">
        <v>6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</row>
    <row r="279" spans="1:78" x14ac:dyDescent="0.25">
      <c r="A279" t="s">
        <v>91</v>
      </c>
      <c r="B279" s="26">
        <v>25</v>
      </c>
      <c r="C279">
        <v>3</v>
      </c>
      <c r="D279">
        <v>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</row>
    <row r="280" spans="1:78" x14ac:dyDescent="0.25">
      <c r="A280" t="s">
        <v>96</v>
      </c>
      <c r="B280" s="26">
        <v>125</v>
      </c>
      <c r="C280">
        <v>3</v>
      </c>
      <c r="D280">
        <v>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1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</row>
    <row r="281" spans="1:78" x14ac:dyDescent="0.25">
      <c r="A281" t="s">
        <v>94</v>
      </c>
      <c r="B281" s="26">
        <v>500</v>
      </c>
      <c r="C281">
        <v>2</v>
      </c>
      <c r="D281">
        <v>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</row>
    <row r="282" spans="1:78" x14ac:dyDescent="0.25">
      <c r="A282" t="s">
        <v>99</v>
      </c>
      <c r="B282" s="26">
        <v>1000</v>
      </c>
      <c r="C282">
        <v>2</v>
      </c>
      <c r="D282">
        <v>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1</v>
      </c>
      <c r="BV282">
        <v>0</v>
      </c>
      <c r="BW282">
        <v>0</v>
      </c>
      <c r="BX282">
        <v>0</v>
      </c>
      <c r="BY282">
        <v>0</v>
      </c>
      <c r="BZ282">
        <v>0</v>
      </c>
    </row>
    <row r="283" spans="1:78" x14ac:dyDescent="0.25">
      <c r="A283" t="s">
        <v>91</v>
      </c>
      <c r="B283" s="26">
        <v>25</v>
      </c>
      <c r="C283">
        <v>4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</row>
    <row r="284" spans="1:78" x14ac:dyDescent="0.25">
      <c r="A284" t="s">
        <v>96</v>
      </c>
      <c r="B284" s="26">
        <v>125</v>
      </c>
      <c r="C284">
        <v>3</v>
      </c>
      <c r="D284">
        <v>8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1</v>
      </c>
      <c r="BW284">
        <v>0</v>
      </c>
      <c r="BX284">
        <v>0</v>
      </c>
      <c r="BY284">
        <v>0</v>
      </c>
      <c r="BZ284">
        <v>0</v>
      </c>
    </row>
    <row r="285" spans="1:78" x14ac:dyDescent="0.25">
      <c r="A285" t="s">
        <v>94</v>
      </c>
      <c r="B285" s="26">
        <v>500</v>
      </c>
      <c r="C285">
        <v>2</v>
      </c>
      <c r="D285">
        <v>6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</row>
    <row r="286" spans="1:78" x14ac:dyDescent="0.25">
      <c r="A286" t="s">
        <v>99</v>
      </c>
      <c r="B286" s="26">
        <v>1000</v>
      </c>
      <c r="C286">
        <v>2</v>
      </c>
      <c r="D286">
        <v>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0</v>
      </c>
      <c r="BV286">
        <v>1</v>
      </c>
      <c r="BW286">
        <v>0</v>
      </c>
      <c r="BX286">
        <v>0</v>
      </c>
      <c r="BY286">
        <v>0</v>
      </c>
      <c r="BZ286">
        <v>0</v>
      </c>
    </row>
    <row r="287" spans="1:78" x14ac:dyDescent="0.25">
      <c r="A287" t="s">
        <v>91</v>
      </c>
      <c r="B287" s="26">
        <v>25</v>
      </c>
      <c r="C287">
        <v>4</v>
      </c>
      <c r="D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0</v>
      </c>
    </row>
    <row r="288" spans="1:78" x14ac:dyDescent="0.25">
      <c r="A288" t="s">
        <v>96</v>
      </c>
      <c r="B288" s="26">
        <v>125</v>
      </c>
      <c r="C288">
        <v>3</v>
      </c>
      <c r="D288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0</v>
      </c>
      <c r="BX288">
        <v>0</v>
      </c>
      <c r="BY288">
        <v>0</v>
      </c>
      <c r="BZ288">
        <v>0</v>
      </c>
    </row>
    <row r="289" spans="1:78" x14ac:dyDescent="0.25">
      <c r="A289" t="s">
        <v>94</v>
      </c>
      <c r="B289" s="26">
        <v>500</v>
      </c>
      <c r="C289">
        <v>2</v>
      </c>
      <c r="D289">
        <v>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</row>
    <row r="290" spans="1:78" x14ac:dyDescent="0.25">
      <c r="A290" t="s">
        <v>99</v>
      </c>
      <c r="B290" s="26">
        <v>1000</v>
      </c>
      <c r="C290">
        <v>2</v>
      </c>
      <c r="D290">
        <v>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</row>
    <row r="291" spans="1:78" x14ac:dyDescent="0.25">
      <c r="A291" t="s">
        <v>91</v>
      </c>
      <c r="B291" s="26">
        <v>25</v>
      </c>
      <c r="C291">
        <v>4</v>
      </c>
      <c r="D291">
        <v>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</row>
    <row r="292" spans="1:78" x14ac:dyDescent="0.25">
      <c r="A292" t="s">
        <v>96</v>
      </c>
      <c r="B292" s="26">
        <v>125</v>
      </c>
      <c r="C292">
        <v>3</v>
      </c>
      <c r="D292">
        <v>11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</row>
    <row r="293" spans="1:78" x14ac:dyDescent="0.25">
      <c r="A293" t="s">
        <v>94</v>
      </c>
      <c r="B293" s="26">
        <v>500</v>
      </c>
      <c r="C293">
        <v>2</v>
      </c>
      <c r="D293">
        <v>9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1</v>
      </c>
      <c r="BW293">
        <v>0</v>
      </c>
      <c r="BX293">
        <v>0</v>
      </c>
      <c r="BY293">
        <v>0</v>
      </c>
      <c r="BZ293">
        <v>0</v>
      </c>
    </row>
    <row r="294" spans="1:78" x14ac:dyDescent="0.25">
      <c r="A294" t="s">
        <v>99</v>
      </c>
      <c r="B294" s="26">
        <v>1000</v>
      </c>
      <c r="C294">
        <v>1</v>
      </c>
      <c r="D294">
        <v>11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</row>
    <row r="295" spans="1:78" x14ac:dyDescent="0.25">
      <c r="A295" t="s">
        <v>91</v>
      </c>
      <c r="B295" s="26">
        <v>25</v>
      </c>
      <c r="C295">
        <v>4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</row>
    <row r="296" spans="1:78" x14ac:dyDescent="0.25">
      <c r="A296" t="s">
        <v>96</v>
      </c>
      <c r="B296" s="26">
        <v>125</v>
      </c>
      <c r="C296">
        <v>3</v>
      </c>
      <c r="D296">
        <v>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</row>
    <row r="297" spans="1:78" x14ac:dyDescent="0.25">
      <c r="A297" t="s">
        <v>94</v>
      </c>
      <c r="B297" s="26">
        <v>500</v>
      </c>
      <c r="C297">
        <v>2</v>
      </c>
      <c r="D297">
        <v>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0</v>
      </c>
      <c r="BY297">
        <v>0</v>
      </c>
      <c r="BZ297">
        <v>0</v>
      </c>
    </row>
    <row r="298" spans="1:78" x14ac:dyDescent="0.25">
      <c r="A298" t="s">
        <v>99</v>
      </c>
      <c r="B298" s="26">
        <v>1000</v>
      </c>
      <c r="C298">
        <v>2</v>
      </c>
      <c r="D298">
        <v>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1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</row>
    <row r="299" spans="1:78" x14ac:dyDescent="0.25">
      <c r="A299" t="s">
        <v>91</v>
      </c>
      <c r="B299" s="26">
        <v>25</v>
      </c>
      <c r="C299">
        <v>3</v>
      </c>
      <c r="D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</row>
    <row r="300" spans="1:78" x14ac:dyDescent="0.25">
      <c r="A300" t="s">
        <v>96</v>
      </c>
      <c r="B300" s="26">
        <v>125</v>
      </c>
      <c r="C300">
        <v>3</v>
      </c>
      <c r="D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</row>
    <row r="301" spans="1:78" x14ac:dyDescent="0.25">
      <c r="A301" t="s">
        <v>94</v>
      </c>
      <c r="B301" s="26">
        <v>500</v>
      </c>
      <c r="C301">
        <v>2</v>
      </c>
      <c r="D301">
        <v>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1</v>
      </c>
      <c r="AN301">
        <v>1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</row>
    <row r="302" spans="1:78" x14ac:dyDescent="0.25">
      <c r="A302" t="s">
        <v>99</v>
      </c>
      <c r="B302" s="26">
        <v>1000</v>
      </c>
      <c r="C302">
        <v>2</v>
      </c>
      <c r="D302">
        <v>11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</row>
    <row r="303" spans="1:78" x14ac:dyDescent="0.25">
      <c r="B303" s="26"/>
    </row>
    <row r="304" spans="1:78" x14ac:dyDescent="0.25">
      <c r="B304" s="26"/>
      <c r="C304" s="1"/>
    </row>
    <row r="305" spans="2:78" x14ac:dyDescent="0.25">
      <c r="B305" s="26"/>
      <c r="C305" s="1"/>
    </row>
    <row r="306" spans="2:78" x14ac:dyDescent="0.25">
      <c r="B306" s="26"/>
      <c r="C306" s="1"/>
    </row>
    <row r="307" spans="2:78" x14ac:dyDescent="0.25">
      <c r="B307" s="26"/>
      <c r="C307" s="1"/>
    </row>
    <row r="309" spans="2:78" x14ac:dyDescent="0.25">
      <c r="E309">
        <v>13</v>
      </c>
      <c r="F309">
        <v>18</v>
      </c>
      <c r="G309">
        <v>2</v>
      </c>
      <c r="H309">
        <v>86</v>
      </c>
      <c r="I309">
        <v>3</v>
      </c>
      <c r="J309">
        <v>7</v>
      </c>
      <c r="K309">
        <v>1</v>
      </c>
      <c r="L309">
        <v>7</v>
      </c>
      <c r="M309">
        <v>3</v>
      </c>
      <c r="N309">
        <v>19</v>
      </c>
      <c r="O309">
        <v>1</v>
      </c>
      <c r="P309">
        <v>6</v>
      </c>
      <c r="Q309">
        <v>24</v>
      </c>
      <c r="R309">
        <v>17</v>
      </c>
      <c r="S309">
        <v>1</v>
      </c>
      <c r="T309">
        <v>1</v>
      </c>
      <c r="U309">
        <v>13</v>
      </c>
      <c r="V309">
        <v>4</v>
      </c>
      <c r="W309">
        <v>1</v>
      </c>
      <c r="X309">
        <v>7</v>
      </c>
      <c r="Y309">
        <v>14</v>
      </c>
      <c r="Z309">
        <v>6</v>
      </c>
      <c r="AA309">
        <v>3</v>
      </c>
      <c r="AB309">
        <v>14</v>
      </c>
      <c r="AC309">
        <v>55</v>
      </c>
      <c r="AD309">
        <v>2</v>
      </c>
      <c r="AE309">
        <v>1</v>
      </c>
      <c r="AF309">
        <v>14</v>
      </c>
      <c r="AG309">
        <v>1</v>
      </c>
      <c r="AH309">
        <v>15</v>
      </c>
      <c r="AI309">
        <v>3</v>
      </c>
      <c r="AJ309">
        <v>1</v>
      </c>
      <c r="AK309">
        <v>1</v>
      </c>
      <c r="AL309">
        <v>86</v>
      </c>
      <c r="AM309">
        <v>52</v>
      </c>
      <c r="AN309">
        <v>34</v>
      </c>
      <c r="AO309">
        <v>2</v>
      </c>
      <c r="AP309">
        <v>77</v>
      </c>
      <c r="AQ309">
        <v>1</v>
      </c>
      <c r="AR309">
        <v>15</v>
      </c>
      <c r="AS309">
        <v>2</v>
      </c>
      <c r="AT309">
        <v>2</v>
      </c>
      <c r="AU309">
        <v>2</v>
      </c>
      <c r="AV309">
        <v>32</v>
      </c>
      <c r="AW309">
        <v>6</v>
      </c>
      <c r="AX309">
        <v>10</v>
      </c>
      <c r="AY309">
        <v>5</v>
      </c>
      <c r="AZ309">
        <v>66</v>
      </c>
      <c r="BA309">
        <v>21</v>
      </c>
      <c r="BB309">
        <v>5</v>
      </c>
      <c r="BC309">
        <v>10</v>
      </c>
      <c r="BD309">
        <v>9</v>
      </c>
      <c r="BE309">
        <v>1</v>
      </c>
      <c r="BF309">
        <v>8</v>
      </c>
      <c r="BG309">
        <v>9</v>
      </c>
      <c r="BH309">
        <v>145</v>
      </c>
      <c r="BI309">
        <v>2</v>
      </c>
      <c r="BJ309">
        <v>2</v>
      </c>
      <c r="BK309">
        <v>12</v>
      </c>
      <c r="BL309">
        <v>1</v>
      </c>
      <c r="BM309">
        <v>120</v>
      </c>
      <c r="BN309">
        <v>38</v>
      </c>
      <c r="BO309">
        <v>5</v>
      </c>
      <c r="BP309">
        <v>1</v>
      </c>
      <c r="BQ309">
        <v>5</v>
      </c>
      <c r="BR309">
        <v>22</v>
      </c>
      <c r="BS309">
        <v>22</v>
      </c>
      <c r="BT309">
        <v>2</v>
      </c>
      <c r="BU309">
        <v>3</v>
      </c>
      <c r="BV309">
        <v>36</v>
      </c>
      <c r="BW309">
        <v>1</v>
      </c>
      <c r="BX309">
        <v>8</v>
      </c>
      <c r="BY309">
        <v>6</v>
      </c>
      <c r="BZ309">
        <v>1</v>
      </c>
    </row>
    <row r="310" spans="2:78" x14ac:dyDescent="0.25">
      <c r="D310">
        <v>182</v>
      </c>
    </row>
    <row r="311" spans="2:78" x14ac:dyDescent="0.25">
      <c r="D311">
        <v>245</v>
      </c>
      <c r="E311">
        <v>13</v>
      </c>
      <c r="F311">
        <v>18</v>
      </c>
      <c r="G311">
        <v>2</v>
      </c>
      <c r="H311">
        <v>86</v>
      </c>
      <c r="I311">
        <v>3</v>
      </c>
      <c r="J311">
        <v>7</v>
      </c>
      <c r="K311">
        <v>1</v>
      </c>
      <c r="L311">
        <v>7</v>
      </c>
      <c r="M311">
        <v>3</v>
      </c>
      <c r="N311">
        <v>19</v>
      </c>
      <c r="O311">
        <v>1</v>
      </c>
      <c r="P311">
        <v>6</v>
      </c>
      <c r="Q311">
        <v>24</v>
      </c>
      <c r="R311">
        <v>17</v>
      </c>
      <c r="S311">
        <v>1</v>
      </c>
      <c r="T311">
        <v>1</v>
      </c>
      <c r="U311">
        <v>13</v>
      </c>
      <c r="V311">
        <v>4</v>
      </c>
      <c r="W311">
        <v>1</v>
      </c>
      <c r="X311">
        <v>7</v>
      </c>
      <c r="Y311">
        <v>14</v>
      </c>
      <c r="Z311">
        <v>6</v>
      </c>
      <c r="AA311">
        <v>3</v>
      </c>
      <c r="AB311">
        <v>14</v>
      </c>
      <c r="AC311">
        <v>55</v>
      </c>
      <c r="AD311">
        <v>2</v>
      </c>
      <c r="AE311">
        <v>1</v>
      </c>
      <c r="AF311">
        <v>14</v>
      </c>
      <c r="AG311">
        <v>1</v>
      </c>
      <c r="AH311">
        <v>15</v>
      </c>
      <c r="AI311">
        <v>3</v>
      </c>
      <c r="AJ311">
        <v>1</v>
      </c>
      <c r="AK311">
        <v>1</v>
      </c>
      <c r="AL311">
        <v>91</v>
      </c>
      <c r="AM311">
        <v>52</v>
      </c>
      <c r="AN311">
        <v>34</v>
      </c>
      <c r="AO311">
        <v>2</v>
      </c>
      <c r="AP311">
        <v>77</v>
      </c>
      <c r="AQ311">
        <v>1</v>
      </c>
      <c r="AR311">
        <v>15</v>
      </c>
      <c r="AS311">
        <v>2</v>
      </c>
      <c r="AT311">
        <v>2</v>
      </c>
      <c r="AU311">
        <v>2</v>
      </c>
      <c r="AV311">
        <v>32</v>
      </c>
      <c r="AW311">
        <v>6</v>
      </c>
      <c r="AX311">
        <v>10</v>
      </c>
      <c r="AY311">
        <v>5</v>
      </c>
      <c r="AZ311">
        <v>66</v>
      </c>
      <c r="BA311">
        <v>21</v>
      </c>
      <c r="BB311">
        <v>5</v>
      </c>
      <c r="BC311">
        <v>10</v>
      </c>
      <c r="BD311">
        <v>9</v>
      </c>
      <c r="BE311">
        <v>1</v>
      </c>
      <c r="BF311">
        <v>8</v>
      </c>
      <c r="BG311">
        <v>9</v>
      </c>
      <c r="BH311">
        <v>148</v>
      </c>
      <c r="BI311">
        <v>2</v>
      </c>
      <c r="BJ311">
        <v>2</v>
      </c>
      <c r="BK311">
        <v>12</v>
      </c>
      <c r="BL311">
        <v>1</v>
      </c>
      <c r="BM311">
        <v>120</v>
      </c>
      <c r="BN311">
        <v>38</v>
      </c>
      <c r="BO311">
        <v>5</v>
      </c>
      <c r="BP311">
        <v>1</v>
      </c>
      <c r="BQ311">
        <v>5</v>
      </c>
      <c r="BR311">
        <v>22</v>
      </c>
      <c r="BS311">
        <v>22</v>
      </c>
      <c r="BT311">
        <v>2</v>
      </c>
      <c r="BU311">
        <v>3</v>
      </c>
      <c r="BV311">
        <v>36</v>
      </c>
      <c r="BW311">
        <v>1</v>
      </c>
      <c r="BX311">
        <v>8</v>
      </c>
      <c r="BY311">
        <v>6</v>
      </c>
      <c r="BZ311">
        <v>1</v>
      </c>
    </row>
    <row r="312" spans="2:78" x14ac:dyDescent="0.25">
      <c r="D312">
        <v>390</v>
      </c>
    </row>
    <row r="313" spans="2:78" x14ac:dyDescent="0.25">
      <c r="D313">
        <v>460</v>
      </c>
    </row>
    <row r="314" spans="2:78" x14ac:dyDescent="0.25">
      <c r="E314">
        <v>4</v>
      </c>
      <c r="F314">
        <v>8</v>
      </c>
      <c r="G314">
        <v>0</v>
      </c>
      <c r="H314">
        <v>16</v>
      </c>
      <c r="I314">
        <v>1</v>
      </c>
      <c r="J314">
        <v>6</v>
      </c>
      <c r="K314">
        <v>0</v>
      </c>
      <c r="L314">
        <v>2</v>
      </c>
      <c r="M314">
        <v>2</v>
      </c>
      <c r="N314">
        <v>6</v>
      </c>
      <c r="O314">
        <v>0</v>
      </c>
      <c r="P314">
        <v>2</v>
      </c>
      <c r="Q314">
        <v>6</v>
      </c>
      <c r="R314">
        <v>7</v>
      </c>
      <c r="S314">
        <v>1</v>
      </c>
      <c r="T314">
        <v>0</v>
      </c>
      <c r="U314">
        <v>6</v>
      </c>
      <c r="V314">
        <v>1</v>
      </c>
      <c r="W314">
        <v>0</v>
      </c>
      <c r="X314">
        <v>4</v>
      </c>
      <c r="Y314">
        <v>7</v>
      </c>
      <c r="Z314">
        <v>2</v>
      </c>
      <c r="AA314">
        <v>1</v>
      </c>
      <c r="AB314">
        <v>8</v>
      </c>
      <c r="AC314">
        <v>21</v>
      </c>
      <c r="AD314">
        <v>0</v>
      </c>
      <c r="AE314">
        <v>1</v>
      </c>
      <c r="AF314">
        <v>9</v>
      </c>
      <c r="AG314">
        <v>1</v>
      </c>
      <c r="AH314">
        <v>3</v>
      </c>
      <c r="AI314">
        <v>0</v>
      </c>
      <c r="AJ314">
        <v>0</v>
      </c>
      <c r="AK314">
        <v>0</v>
      </c>
      <c r="AL314">
        <v>26</v>
      </c>
      <c r="AM314">
        <v>21</v>
      </c>
      <c r="AN314">
        <v>15</v>
      </c>
      <c r="AO314">
        <v>1</v>
      </c>
      <c r="AP314">
        <v>23</v>
      </c>
      <c r="AQ314">
        <v>1</v>
      </c>
      <c r="AR314">
        <v>4</v>
      </c>
      <c r="AS314">
        <v>1</v>
      </c>
      <c r="AT314">
        <v>0</v>
      </c>
      <c r="AU314">
        <v>0</v>
      </c>
      <c r="AV314">
        <v>11</v>
      </c>
      <c r="AW314">
        <v>1</v>
      </c>
      <c r="AX314">
        <v>7</v>
      </c>
      <c r="AY314">
        <v>1</v>
      </c>
      <c r="AZ314">
        <v>25</v>
      </c>
      <c r="BA314">
        <v>10</v>
      </c>
      <c r="BB314">
        <v>2</v>
      </c>
      <c r="BC314">
        <v>4</v>
      </c>
      <c r="BD314">
        <v>4</v>
      </c>
      <c r="BE314">
        <v>0</v>
      </c>
      <c r="BF314">
        <v>2</v>
      </c>
      <c r="BG314">
        <v>4</v>
      </c>
      <c r="BH314">
        <v>44</v>
      </c>
      <c r="BI314">
        <v>1</v>
      </c>
      <c r="BJ314">
        <v>1</v>
      </c>
      <c r="BK314">
        <v>3</v>
      </c>
      <c r="BL314">
        <v>1</v>
      </c>
      <c r="BM314">
        <v>42</v>
      </c>
      <c r="BN314">
        <v>19</v>
      </c>
      <c r="BO314">
        <v>3</v>
      </c>
      <c r="BP314">
        <v>0</v>
      </c>
      <c r="BQ314">
        <v>4</v>
      </c>
      <c r="BR314">
        <v>9</v>
      </c>
      <c r="BS314">
        <v>13</v>
      </c>
      <c r="BT314">
        <v>1</v>
      </c>
      <c r="BU314">
        <v>3</v>
      </c>
      <c r="BV314">
        <v>14</v>
      </c>
      <c r="BW314">
        <v>1</v>
      </c>
      <c r="BX314">
        <v>2</v>
      </c>
      <c r="BY314">
        <v>2</v>
      </c>
      <c r="BZ314">
        <v>1</v>
      </c>
    </row>
    <row r="315" spans="2:78" x14ac:dyDescent="0.25">
      <c r="B315" s="30"/>
      <c r="E315">
        <v>4</v>
      </c>
      <c r="F315">
        <v>8</v>
      </c>
      <c r="G315">
        <v>0</v>
      </c>
      <c r="H315">
        <v>16</v>
      </c>
      <c r="I315">
        <v>1</v>
      </c>
      <c r="J315">
        <v>6</v>
      </c>
      <c r="K315">
        <v>0</v>
      </c>
      <c r="L315">
        <v>2</v>
      </c>
      <c r="M315">
        <v>2</v>
      </c>
      <c r="N315">
        <v>6</v>
      </c>
      <c r="O315">
        <v>0</v>
      </c>
      <c r="P315">
        <v>2</v>
      </c>
      <c r="Q315">
        <v>6</v>
      </c>
      <c r="R315">
        <v>7</v>
      </c>
      <c r="S315">
        <v>1</v>
      </c>
      <c r="T315">
        <v>0</v>
      </c>
      <c r="U315">
        <v>6</v>
      </c>
      <c r="V315">
        <v>1</v>
      </c>
      <c r="W315">
        <v>0</v>
      </c>
      <c r="X315">
        <v>4</v>
      </c>
      <c r="Y315">
        <v>7</v>
      </c>
      <c r="Z315">
        <v>2</v>
      </c>
      <c r="AA315">
        <v>1</v>
      </c>
      <c r="AB315">
        <v>8</v>
      </c>
      <c r="AC315">
        <v>21</v>
      </c>
      <c r="AD315">
        <v>0</v>
      </c>
      <c r="AE315">
        <v>1</v>
      </c>
      <c r="AF315">
        <v>9</v>
      </c>
      <c r="AG315">
        <v>1</v>
      </c>
      <c r="AH315">
        <v>3</v>
      </c>
      <c r="AI315">
        <v>0</v>
      </c>
      <c r="AJ315">
        <v>0</v>
      </c>
      <c r="AK315">
        <v>0</v>
      </c>
      <c r="AL315">
        <v>26</v>
      </c>
      <c r="AM315">
        <v>21</v>
      </c>
      <c r="AN315">
        <v>15</v>
      </c>
      <c r="AO315">
        <v>1</v>
      </c>
      <c r="AP315">
        <v>23</v>
      </c>
      <c r="AQ315">
        <v>1</v>
      </c>
      <c r="AR315">
        <v>4</v>
      </c>
      <c r="AS315">
        <v>1</v>
      </c>
      <c r="AT315">
        <v>0</v>
      </c>
      <c r="AU315">
        <v>0</v>
      </c>
      <c r="AV315">
        <v>11</v>
      </c>
      <c r="AW315">
        <v>1</v>
      </c>
      <c r="AX315">
        <v>7</v>
      </c>
      <c r="AY315">
        <v>1</v>
      </c>
      <c r="AZ315">
        <v>25</v>
      </c>
      <c r="BA315">
        <v>10</v>
      </c>
      <c r="BB315">
        <v>2</v>
      </c>
      <c r="BC315">
        <v>4</v>
      </c>
      <c r="BD315">
        <v>4</v>
      </c>
      <c r="BE315">
        <v>0</v>
      </c>
      <c r="BF315">
        <v>2</v>
      </c>
      <c r="BG315">
        <v>4</v>
      </c>
      <c r="BH315">
        <v>44</v>
      </c>
      <c r="BI315">
        <v>1</v>
      </c>
      <c r="BJ315">
        <v>1</v>
      </c>
      <c r="BK315">
        <v>3</v>
      </c>
      <c r="BL315">
        <v>1</v>
      </c>
      <c r="BM315">
        <v>42</v>
      </c>
      <c r="BN315">
        <v>19</v>
      </c>
      <c r="BO315">
        <v>3</v>
      </c>
      <c r="BP315">
        <v>0</v>
      </c>
      <c r="BQ315">
        <v>4</v>
      </c>
      <c r="BR315">
        <v>9</v>
      </c>
      <c r="BS315">
        <v>13</v>
      </c>
      <c r="BT315">
        <v>1</v>
      </c>
      <c r="BU315">
        <v>3</v>
      </c>
      <c r="BV315">
        <v>14</v>
      </c>
      <c r="BW315">
        <v>1</v>
      </c>
      <c r="BX315">
        <v>2</v>
      </c>
      <c r="BY315">
        <v>2</v>
      </c>
      <c r="BZ315">
        <v>1</v>
      </c>
    </row>
  </sheetData>
  <autoFilter ref="A4:BZ302" xr:uid="{95EF367D-AE84-4E29-9107-999ECD388219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1F7-26E0-4727-8D89-FA00CFACEBA6}">
  <dimension ref="B1:O118"/>
  <sheetViews>
    <sheetView topLeftCell="B104" workbookViewId="0">
      <selection activeCell="P78" sqref="P78"/>
    </sheetView>
  </sheetViews>
  <sheetFormatPr defaultRowHeight="15" x14ac:dyDescent="0.25"/>
  <cols>
    <col min="2" max="2" width="28.5703125" bestFit="1" customWidth="1"/>
    <col min="3" max="3" width="8.7109375" customWidth="1"/>
    <col min="4" max="4" width="13" customWidth="1"/>
    <col min="5" max="5" width="12.85546875" bestFit="1" customWidth="1"/>
    <col min="6" max="6" width="9.7109375" customWidth="1"/>
    <col min="7" max="7" width="11.85546875" customWidth="1"/>
  </cols>
  <sheetData>
    <row r="1" spans="2:11" x14ac:dyDescent="0.25">
      <c r="C1" s="41" t="s">
        <v>11</v>
      </c>
      <c r="D1" s="41" t="s">
        <v>499</v>
      </c>
      <c r="E1" s="41" t="s">
        <v>500</v>
      </c>
      <c r="F1" s="41" t="s">
        <v>501</v>
      </c>
      <c r="G1" t="s">
        <v>91</v>
      </c>
      <c r="H1" t="s">
        <v>96</v>
      </c>
      <c r="I1" t="s">
        <v>94</v>
      </c>
      <c r="J1" t="s">
        <v>99</v>
      </c>
      <c r="K1" t="s">
        <v>498</v>
      </c>
    </row>
    <row r="2" spans="2:11" x14ac:dyDescent="0.25">
      <c r="B2" t="s">
        <v>401</v>
      </c>
      <c r="C2" s="10"/>
      <c r="D2" s="10" t="s">
        <v>13</v>
      </c>
      <c r="E2" s="10" t="s">
        <v>4</v>
      </c>
      <c r="F2" s="10" t="s">
        <v>0</v>
      </c>
      <c r="G2">
        <v>0</v>
      </c>
      <c r="H2">
        <v>2</v>
      </c>
      <c r="I2">
        <v>7</v>
      </c>
      <c r="J2">
        <v>4</v>
      </c>
      <c r="K2">
        <v>13</v>
      </c>
    </row>
    <row r="3" spans="2:11" x14ac:dyDescent="0.25">
      <c r="B3" t="s">
        <v>402</v>
      </c>
      <c r="C3" s="10" t="s">
        <v>502</v>
      </c>
      <c r="D3" s="10" t="s">
        <v>13</v>
      </c>
      <c r="E3" s="10" t="s">
        <v>5</v>
      </c>
      <c r="F3" s="10" t="s">
        <v>0</v>
      </c>
      <c r="G3">
        <v>1</v>
      </c>
      <c r="H3">
        <v>2</v>
      </c>
      <c r="I3">
        <v>7</v>
      </c>
      <c r="J3">
        <v>8</v>
      </c>
      <c r="K3">
        <v>18</v>
      </c>
    </row>
    <row r="4" spans="2:11" x14ac:dyDescent="0.25">
      <c r="B4" t="s">
        <v>403</v>
      </c>
      <c r="C4" s="10"/>
      <c r="D4" s="10" t="s">
        <v>15</v>
      </c>
      <c r="E4" s="10" t="s">
        <v>5</v>
      </c>
      <c r="F4" s="10" t="s">
        <v>1</v>
      </c>
      <c r="G4">
        <v>0</v>
      </c>
      <c r="H4">
        <v>2</v>
      </c>
      <c r="I4">
        <v>0</v>
      </c>
      <c r="J4">
        <v>0</v>
      </c>
      <c r="K4">
        <v>2</v>
      </c>
    </row>
    <row r="5" spans="2:11" x14ac:dyDescent="0.25">
      <c r="B5" t="s">
        <v>404</v>
      </c>
      <c r="C5" s="10"/>
      <c r="D5" s="42" t="s">
        <v>15</v>
      </c>
      <c r="E5" s="10" t="s">
        <v>5</v>
      </c>
      <c r="F5" s="10" t="s">
        <v>0</v>
      </c>
      <c r="G5">
        <v>21</v>
      </c>
      <c r="H5">
        <v>29</v>
      </c>
      <c r="I5">
        <v>20</v>
      </c>
      <c r="J5">
        <v>16</v>
      </c>
      <c r="K5">
        <v>86</v>
      </c>
    </row>
    <row r="6" spans="2:11" x14ac:dyDescent="0.25">
      <c r="B6" t="s">
        <v>405</v>
      </c>
      <c r="C6" s="10"/>
      <c r="D6" s="42" t="s">
        <v>15</v>
      </c>
      <c r="E6" s="10" t="s">
        <v>5</v>
      </c>
      <c r="F6" s="10" t="s">
        <v>0</v>
      </c>
      <c r="G6">
        <v>0</v>
      </c>
      <c r="H6">
        <v>0</v>
      </c>
      <c r="I6">
        <v>2</v>
      </c>
      <c r="J6">
        <v>1</v>
      </c>
      <c r="K6">
        <v>3</v>
      </c>
    </row>
    <row r="7" spans="2:11" x14ac:dyDescent="0.25">
      <c r="B7" t="s">
        <v>406</v>
      </c>
      <c r="C7" s="10"/>
      <c r="D7" s="42" t="s">
        <v>15</v>
      </c>
      <c r="E7" s="10" t="s">
        <v>5</v>
      </c>
      <c r="F7" s="10" t="s">
        <v>0</v>
      </c>
      <c r="G7">
        <v>1</v>
      </c>
      <c r="H7">
        <v>0</v>
      </c>
      <c r="I7">
        <v>0</v>
      </c>
      <c r="J7">
        <v>6</v>
      </c>
      <c r="K7">
        <v>7</v>
      </c>
    </row>
    <row r="8" spans="2:11" x14ac:dyDescent="0.25">
      <c r="B8" t="s">
        <v>407</v>
      </c>
      <c r="C8" s="10"/>
      <c r="D8" s="10" t="s">
        <v>14</v>
      </c>
      <c r="E8" s="10" t="s">
        <v>5</v>
      </c>
      <c r="F8" s="10" t="s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2:11" x14ac:dyDescent="0.25">
      <c r="B9" t="s">
        <v>408</v>
      </c>
      <c r="C9" s="10"/>
      <c r="D9" s="10" t="s">
        <v>14</v>
      </c>
      <c r="E9" s="10" t="s">
        <v>5</v>
      </c>
      <c r="F9" s="10" t="s">
        <v>0</v>
      </c>
      <c r="G9">
        <v>0</v>
      </c>
      <c r="H9">
        <v>2</v>
      </c>
      <c r="I9">
        <v>3</v>
      </c>
      <c r="J9">
        <v>2</v>
      </c>
      <c r="K9">
        <v>7</v>
      </c>
    </row>
    <row r="10" spans="2:11" x14ac:dyDescent="0.25">
      <c r="B10" t="s">
        <v>409</v>
      </c>
      <c r="C10" s="10" t="s">
        <v>503</v>
      </c>
      <c r="D10" s="10" t="s">
        <v>14</v>
      </c>
      <c r="E10" s="10" t="s">
        <v>5</v>
      </c>
      <c r="F10" s="10" t="s">
        <v>0</v>
      </c>
      <c r="G10">
        <v>0</v>
      </c>
      <c r="H10">
        <v>0</v>
      </c>
      <c r="I10">
        <v>1</v>
      </c>
      <c r="J10">
        <v>2</v>
      </c>
      <c r="K10">
        <v>3</v>
      </c>
    </row>
    <row r="11" spans="2:11" x14ac:dyDescent="0.25">
      <c r="B11" t="s">
        <v>410</v>
      </c>
      <c r="C11" s="10"/>
      <c r="D11" s="10" t="s">
        <v>15</v>
      </c>
      <c r="E11" s="10" t="s">
        <v>5</v>
      </c>
      <c r="F11" s="10" t="s">
        <v>2</v>
      </c>
      <c r="G11">
        <v>2</v>
      </c>
      <c r="H11">
        <v>5</v>
      </c>
      <c r="I11">
        <v>6</v>
      </c>
      <c r="J11">
        <v>6</v>
      </c>
      <c r="K11">
        <v>19</v>
      </c>
    </row>
    <row r="12" spans="2:11" x14ac:dyDescent="0.25">
      <c r="B12" t="s">
        <v>411</v>
      </c>
      <c r="C12" s="10"/>
      <c r="D12" s="10" t="s">
        <v>15</v>
      </c>
      <c r="E12" s="10" t="s">
        <v>5</v>
      </c>
      <c r="F12" s="10" t="s">
        <v>1</v>
      </c>
      <c r="G12">
        <v>0</v>
      </c>
      <c r="H12">
        <v>0</v>
      </c>
      <c r="I12">
        <v>1</v>
      </c>
      <c r="J12">
        <v>0</v>
      </c>
      <c r="K12">
        <v>1</v>
      </c>
    </row>
    <row r="13" spans="2:11" x14ac:dyDescent="0.25">
      <c r="B13" t="s">
        <v>412</v>
      </c>
      <c r="C13" s="10"/>
      <c r="D13" s="10" t="s">
        <v>15</v>
      </c>
      <c r="E13" s="10" t="s">
        <v>4</v>
      </c>
      <c r="F13" s="10" t="s">
        <v>3</v>
      </c>
      <c r="G13">
        <v>1</v>
      </c>
      <c r="H13">
        <v>1</v>
      </c>
      <c r="I13">
        <v>2</v>
      </c>
      <c r="J13">
        <v>2</v>
      </c>
      <c r="K13">
        <v>6</v>
      </c>
    </row>
    <row r="14" spans="2:11" x14ac:dyDescent="0.25">
      <c r="B14" t="s">
        <v>413</v>
      </c>
      <c r="C14" s="10"/>
      <c r="D14" s="10" t="s">
        <v>15</v>
      </c>
      <c r="E14" s="10" t="s">
        <v>6</v>
      </c>
      <c r="F14" s="10" t="s">
        <v>3</v>
      </c>
      <c r="G14">
        <v>1</v>
      </c>
      <c r="H14">
        <v>2</v>
      </c>
      <c r="I14">
        <v>15</v>
      </c>
      <c r="J14">
        <v>6</v>
      </c>
      <c r="K14">
        <v>24</v>
      </c>
    </row>
    <row r="15" spans="2:11" x14ac:dyDescent="0.25">
      <c r="B15" t="s">
        <v>414</v>
      </c>
      <c r="C15" s="10"/>
      <c r="D15" s="10" t="s">
        <v>15</v>
      </c>
      <c r="E15" s="10" t="s">
        <v>6</v>
      </c>
      <c r="F15" s="10" t="s">
        <v>3</v>
      </c>
      <c r="G15">
        <v>2</v>
      </c>
      <c r="H15">
        <v>4</v>
      </c>
      <c r="I15">
        <v>4</v>
      </c>
      <c r="J15">
        <v>7</v>
      </c>
      <c r="K15">
        <v>17</v>
      </c>
    </row>
    <row r="16" spans="2:11" x14ac:dyDescent="0.25">
      <c r="B16" t="s">
        <v>415</v>
      </c>
      <c r="C16" s="10" t="s">
        <v>504</v>
      </c>
      <c r="D16" s="42" t="s">
        <v>15</v>
      </c>
      <c r="E16" s="10" t="s">
        <v>5</v>
      </c>
      <c r="F16" s="10" t="s">
        <v>1</v>
      </c>
      <c r="G16">
        <v>0</v>
      </c>
      <c r="H16">
        <v>0</v>
      </c>
      <c r="I16">
        <v>0</v>
      </c>
      <c r="J16">
        <v>1</v>
      </c>
      <c r="K16">
        <v>1</v>
      </c>
    </row>
    <row r="17" spans="2:11" ht="30" x14ac:dyDescent="0.25">
      <c r="B17" t="s">
        <v>416</v>
      </c>
      <c r="C17" s="10"/>
      <c r="D17" s="42" t="s">
        <v>505</v>
      </c>
      <c r="E17" s="10" t="s">
        <v>4</v>
      </c>
      <c r="F17" s="10" t="s">
        <v>3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2:11" x14ac:dyDescent="0.25">
      <c r="B18" t="s">
        <v>417</v>
      </c>
      <c r="C18" s="10"/>
      <c r="D18" s="10" t="s">
        <v>15</v>
      </c>
      <c r="E18" s="10" t="s">
        <v>4</v>
      </c>
      <c r="F18" s="10" t="s">
        <v>3</v>
      </c>
      <c r="G18">
        <v>1</v>
      </c>
      <c r="H18">
        <v>1</v>
      </c>
      <c r="I18">
        <v>5</v>
      </c>
      <c r="J18">
        <v>6</v>
      </c>
      <c r="K18">
        <v>13</v>
      </c>
    </row>
    <row r="19" spans="2:11" x14ac:dyDescent="0.25">
      <c r="B19" t="s">
        <v>418</v>
      </c>
      <c r="C19" s="10"/>
      <c r="D19" s="42" t="s">
        <v>13</v>
      </c>
      <c r="E19" s="10" t="s">
        <v>4</v>
      </c>
      <c r="F19" s="10" t="s">
        <v>3</v>
      </c>
      <c r="G19">
        <v>0</v>
      </c>
      <c r="H19">
        <v>0</v>
      </c>
      <c r="I19">
        <v>3</v>
      </c>
      <c r="J19">
        <v>1</v>
      </c>
      <c r="K19">
        <v>4</v>
      </c>
    </row>
    <row r="20" spans="2:11" x14ac:dyDescent="0.25">
      <c r="B20" t="s">
        <v>419</v>
      </c>
      <c r="C20" s="10"/>
      <c r="D20" s="10" t="s">
        <v>14</v>
      </c>
      <c r="E20" s="10" t="s">
        <v>6</v>
      </c>
      <c r="F20" s="10" t="s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2:11" x14ac:dyDescent="0.25">
      <c r="B21" t="s">
        <v>420</v>
      </c>
      <c r="C21" s="10"/>
      <c r="D21" s="42" t="s">
        <v>13</v>
      </c>
      <c r="E21" s="10" t="s">
        <v>7</v>
      </c>
      <c r="F21" s="10" t="s">
        <v>3</v>
      </c>
      <c r="G21">
        <v>0</v>
      </c>
      <c r="H21">
        <v>2</v>
      </c>
      <c r="I21">
        <v>1</v>
      </c>
      <c r="J21">
        <v>4</v>
      </c>
      <c r="K21">
        <v>7</v>
      </c>
    </row>
    <row r="22" spans="2:11" ht="30" x14ac:dyDescent="0.25">
      <c r="B22" t="s">
        <v>421</v>
      </c>
      <c r="C22" s="10"/>
      <c r="D22" s="42" t="s">
        <v>505</v>
      </c>
      <c r="E22" s="10" t="s">
        <v>5</v>
      </c>
      <c r="F22" s="10" t="s">
        <v>0</v>
      </c>
      <c r="G22">
        <v>2</v>
      </c>
      <c r="H22">
        <v>2</v>
      </c>
      <c r="I22">
        <v>3</v>
      </c>
      <c r="J22">
        <v>7</v>
      </c>
      <c r="K22">
        <v>14</v>
      </c>
    </row>
    <row r="23" spans="2:11" x14ac:dyDescent="0.25">
      <c r="B23" t="s">
        <v>422</v>
      </c>
      <c r="C23" s="10" t="s">
        <v>503</v>
      </c>
      <c r="D23" s="42" t="s">
        <v>13</v>
      </c>
      <c r="E23" s="10" t="s">
        <v>5</v>
      </c>
      <c r="F23" s="10" t="s">
        <v>0</v>
      </c>
      <c r="G23">
        <v>0</v>
      </c>
      <c r="H23">
        <v>1</v>
      </c>
      <c r="I23">
        <v>3</v>
      </c>
      <c r="J23">
        <v>2</v>
      </c>
      <c r="K23">
        <v>6</v>
      </c>
    </row>
    <row r="24" spans="2:11" x14ac:dyDescent="0.25">
      <c r="B24" t="s">
        <v>423</v>
      </c>
      <c r="C24" s="10"/>
      <c r="D24" s="42" t="s">
        <v>13</v>
      </c>
      <c r="E24" s="10" t="s">
        <v>4</v>
      </c>
      <c r="F24" s="10" t="s">
        <v>3</v>
      </c>
      <c r="G24">
        <v>0</v>
      </c>
      <c r="H24">
        <v>0</v>
      </c>
      <c r="I24">
        <v>2</v>
      </c>
      <c r="J24">
        <v>1</v>
      </c>
      <c r="K24">
        <v>3</v>
      </c>
    </row>
    <row r="25" spans="2:11" x14ac:dyDescent="0.25">
      <c r="B25" t="s">
        <v>424</v>
      </c>
      <c r="C25" s="10" t="s">
        <v>506</v>
      </c>
      <c r="D25" s="10" t="s">
        <v>13</v>
      </c>
      <c r="E25" s="10" t="s">
        <v>4</v>
      </c>
      <c r="F25" s="10" t="s">
        <v>0</v>
      </c>
      <c r="G25">
        <v>0</v>
      </c>
      <c r="H25">
        <v>0</v>
      </c>
      <c r="I25">
        <v>6</v>
      </c>
      <c r="J25">
        <v>8</v>
      </c>
      <c r="K25">
        <v>14</v>
      </c>
    </row>
    <row r="26" spans="2:11" x14ac:dyDescent="0.25">
      <c r="B26" t="s">
        <v>425</v>
      </c>
      <c r="C26" s="10"/>
      <c r="D26" s="10" t="s">
        <v>15</v>
      </c>
      <c r="E26" s="10" t="s">
        <v>6</v>
      </c>
      <c r="F26" s="10" t="s">
        <v>2</v>
      </c>
      <c r="G26">
        <v>10</v>
      </c>
      <c r="H26">
        <v>9</v>
      </c>
      <c r="I26">
        <v>16</v>
      </c>
      <c r="J26">
        <v>21</v>
      </c>
      <c r="K26">
        <v>56</v>
      </c>
    </row>
    <row r="27" spans="2:11" x14ac:dyDescent="0.25">
      <c r="B27" t="s">
        <v>426</v>
      </c>
      <c r="C27" s="10" t="s">
        <v>503</v>
      </c>
      <c r="D27" s="10" t="s">
        <v>15</v>
      </c>
      <c r="E27" s="10" t="s">
        <v>5</v>
      </c>
      <c r="F27" s="10" t="s">
        <v>1</v>
      </c>
      <c r="G27">
        <v>0</v>
      </c>
      <c r="H27">
        <v>1</v>
      </c>
      <c r="I27">
        <v>1</v>
      </c>
      <c r="J27">
        <v>0</v>
      </c>
      <c r="K27">
        <v>2</v>
      </c>
    </row>
    <row r="28" spans="2:11" x14ac:dyDescent="0.25">
      <c r="B28" t="s">
        <v>427</v>
      </c>
      <c r="C28" s="10" t="s">
        <v>506</v>
      </c>
      <c r="D28" s="10" t="s">
        <v>13</v>
      </c>
      <c r="E28" s="10" t="s">
        <v>4</v>
      </c>
      <c r="F28" s="10" t="s">
        <v>0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2:11" x14ac:dyDescent="0.25">
      <c r="B29" t="s">
        <v>428</v>
      </c>
      <c r="C29" s="10"/>
      <c r="D29" s="10" t="s">
        <v>507</v>
      </c>
      <c r="E29" s="10" t="s">
        <v>5</v>
      </c>
      <c r="F29" s="10" t="s">
        <v>508</v>
      </c>
      <c r="G29">
        <v>0</v>
      </c>
      <c r="H29">
        <v>0</v>
      </c>
      <c r="I29">
        <v>5</v>
      </c>
      <c r="J29">
        <v>9</v>
      </c>
      <c r="K29">
        <v>14</v>
      </c>
    </row>
    <row r="30" spans="2:11" x14ac:dyDescent="0.25">
      <c r="B30" t="s">
        <v>429</v>
      </c>
      <c r="C30" s="10"/>
      <c r="D30" s="10" t="s">
        <v>15</v>
      </c>
      <c r="E30" s="10" t="s">
        <v>5</v>
      </c>
      <c r="F30" s="10" t="s">
        <v>3</v>
      </c>
      <c r="G30">
        <v>0</v>
      </c>
      <c r="H30">
        <v>0</v>
      </c>
      <c r="I30">
        <v>0</v>
      </c>
      <c r="J30">
        <v>1</v>
      </c>
      <c r="K30">
        <v>1</v>
      </c>
    </row>
    <row r="31" spans="2:11" x14ac:dyDescent="0.25">
      <c r="B31" t="s">
        <v>430</v>
      </c>
      <c r="C31" s="10"/>
      <c r="D31" s="10" t="s">
        <v>15</v>
      </c>
      <c r="E31" s="10" t="s">
        <v>5</v>
      </c>
      <c r="F31" s="10" t="s">
        <v>0</v>
      </c>
      <c r="G31">
        <v>0</v>
      </c>
      <c r="H31">
        <v>4</v>
      </c>
      <c r="I31">
        <v>8</v>
      </c>
      <c r="J31">
        <v>3</v>
      </c>
      <c r="K31">
        <v>15</v>
      </c>
    </row>
    <row r="32" spans="2:11" x14ac:dyDescent="0.25">
      <c r="B32" t="s">
        <v>431</v>
      </c>
      <c r="C32" s="10" t="s">
        <v>502</v>
      </c>
      <c r="D32" s="10" t="s">
        <v>13</v>
      </c>
      <c r="E32" s="10" t="s">
        <v>5</v>
      </c>
      <c r="F32" s="10" t="s">
        <v>0</v>
      </c>
      <c r="G32">
        <v>0</v>
      </c>
      <c r="H32">
        <v>1</v>
      </c>
      <c r="I32">
        <v>2</v>
      </c>
      <c r="J32">
        <v>0</v>
      </c>
      <c r="K32">
        <v>3</v>
      </c>
    </row>
    <row r="33" spans="2:11" x14ac:dyDescent="0.25">
      <c r="B33" t="s">
        <v>432</v>
      </c>
      <c r="C33" s="10"/>
      <c r="D33" s="10" t="s">
        <v>15</v>
      </c>
      <c r="E33" s="10" t="s">
        <v>5</v>
      </c>
      <c r="F33" s="10" t="s">
        <v>3</v>
      </c>
      <c r="G33">
        <v>1</v>
      </c>
      <c r="H33">
        <v>0</v>
      </c>
      <c r="I33">
        <v>0</v>
      </c>
      <c r="J33">
        <v>0</v>
      </c>
      <c r="K33">
        <v>1</v>
      </c>
    </row>
    <row r="34" spans="2:11" x14ac:dyDescent="0.25">
      <c r="B34" t="s">
        <v>433</v>
      </c>
      <c r="C34" s="10" t="s">
        <v>503</v>
      </c>
      <c r="D34" s="10" t="s">
        <v>14</v>
      </c>
      <c r="E34" s="10" t="s">
        <v>7</v>
      </c>
      <c r="F34" s="10" t="s">
        <v>0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2:11" x14ac:dyDescent="0.25">
      <c r="B35" t="s">
        <v>434</v>
      </c>
      <c r="C35" s="10"/>
      <c r="D35" s="10" t="s">
        <v>15</v>
      </c>
      <c r="E35" s="10" t="s">
        <v>5</v>
      </c>
      <c r="F35" s="10" t="s">
        <v>2</v>
      </c>
      <c r="G35">
        <v>16</v>
      </c>
      <c r="H35">
        <v>17</v>
      </c>
      <c r="I35">
        <v>27</v>
      </c>
      <c r="J35">
        <v>26</v>
      </c>
      <c r="K35">
        <v>86</v>
      </c>
    </row>
    <row r="36" spans="2:11" x14ac:dyDescent="0.25">
      <c r="B36" t="s">
        <v>435</v>
      </c>
      <c r="C36" s="10"/>
      <c r="D36" s="10" t="s">
        <v>13</v>
      </c>
      <c r="E36" s="10" t="s">
        <v>5</v>
      </c>
      <c r="F36" s="10" t="s">
        <v>2</v>
      </c>
      <c r="G36">
        <v>5</v>
      </c>
      <c r="H36">
        <v>9</v>
      </c>
      <c r="I36">
        <v>22</v>
      </c>
      <c r="J36">
        <v>24</v>
      </c>
      <c r="K36">
        <v>60</v>
      </c>
    </row>
    <row r="37" spans="2:11" x14ac:dyDescent="0.25">
      <c r="B37" t="s">
        <v>436</v>
      </c>
      <c r="C37" s="10"/>
      <c r="D37" s="10" t="s">
        <v>13</v>
      </c>
      <c r="E37" s="10" t="s">
        <v>5</v>
      </c>
      <c r="F37" s="10" t="s">
        <v>2</v>
      </c>
      <c r="G37">
        <v>2</v>
      </c>
      <c r="H37">
        <v>7</v>
      </c>
      <c r="I37">
        <v>10</v>
      </c>
      <c r="J37">
        <v>15</v>
      </c>
      <c r="K37">
        <v>34</v>
      </c>
    </row>
    <row r="38" spans="2:11" x14ac:dyDescent="0.25">
      <c r="B38" t="s">
        <v>437</v>
      </c>
      <c r="C38" s="10"/>
      <c r="D38" s="10" t="s">
        <v>13</v>
      </c>
      <c r="E38" s="10" t="s">
        <v>5</v>
      </c>
      <c r="F38" s="10" t="s">
        <v>2</v>
      </c>
      <c r="G38">
        <v>0</v>
      </c>
      <c r="H38">
        <v>0</v>
      </c>
      <c r="I38">
        <v>1</v>
      </c>
      <c r="J38">
        <v>1</v>
      </c>
      <c r="K38">
        <v>2</v>
      </c>
    </row>
    <row r="39" spans="2:11" x14ac:dyDescent="0.25">
      <c r="B39" t="s">
        <v>438</v>
      </c>
      <c r="C39" s="10"/>
      <c r="D39" s="10" t="s">
        <v>15</v>
      </c>
      <c r="E39" s="10" t="s">
        <v>4</v>
      </c>
      <c r="F39" s="10" t="s">
        <v>3</v>
      </c>
      <c r="G39">
        <v>11</v>
      </c>
      <c r="H39">
        <v>19</v>
      </c>
      <c r="I39">
        <v>24</v>
      </c>
      <c r="J39">
        <v>23</v>
      </c>
      <c r="K39">
        <v>77</v>
      </c>
    </row>
    <row r="40" spans="2:11" x14ac:dyDescent="0.25">
      <c r="B40" t="s">
        <v>439</v>
      </c>
      <c r="C40" s="10"/>
      <c r="D40" s="10" t="s">
        <v>15</v>
      </c>
      <c r="E40" s="10" t="s">
        <v>5</v>
      </c>
      <c r="F40" s="10" t="s">
        <v>2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2:11" x14ac:dyDescent="0.25">
      <c r="B41" t="s">
        <v>440</v>
      </c>
      <c r="C41" s="10"/>
      <c r="D41" s="10" t="s">
        <v>13</v>
      </c>
      <c r="E41" s="10" t="s">
        <v>7</v>
      </c>
      <c r="F41" s="10" t="s">
        <v>3</v>
      </c>
      <c r="G41">
        <v>0</v>
      </c>
      <c r="H41">
        <v>2</v>
      </c>
      <c r="I41">
        <v>9</v>
      </c>
      <c r="J41">
        <v>4</v>
      </c>
      <c r="K41">
        <v>15</v>
      </c>
    </row>
    <row r="42" spans="2:11" x14ac:dyDescent="0.25">
      <c r="B42" t="s">
        <v>441</v>
      </c>
      <c r="C42" s="10"/>
      <c r="D42" s="10" t="s">
        <v>14</v>
      </c>
      <c r="E42" s="10" t="s">
        <v>5</v>
      </c>
      <c r="F42" s="10" t="s">
        <v>0</v>
      </c>
      <c r="G42">
        <v>0</v>
      </c>
      <c r="H42">
        <v>0</v>
      </c>
      <c r="I42">
        <v>1</v>
      </c>
      <c r="J42">
        <v>1</v>
      </c>
      <c r="K42">
        <v>2</v>
      </c>
    </row>
    <row r="43" spans="2:11" x14ac:dyDescent="0.25">
      <c r="B43" t="s">
        <v>442</v>
      </c>
      <c r="C43" s="10"/>
      <c r="D43" s="10" t="s">
        <v>14</v>
      </c>
      <c r="E43" s="10" t="s">
        <v>5</v>
      </c>
      <c r="F43" s="10" t="s">
        <v>0</v>
      </c>
      <c r="G43">
        <v>0</v>
      </c>
      <c r="H43">
        <v>0</v>
      </c>
      <c r="I43">
        <v>2</v>
      </c>
      <c r="J43">
        <v>0</v>
      </c>
      <c r="K43">
        <v>2</v>
      </c>
    </row>
    <row r="44" spans="2:11" x14ac:dyDescent="0.25">
      <c r="B44" t="s">
        <v>443</v>
      </c>
      <c r="C44" s="10" t="s">
        <v>503</v>
      </c>
      <c r="D44" s="10" t="s">
        <v>14</v>
      </c>
      <c r="E44" s="10" t="s">
        <v>5</v>
      </c>
      <c r="F44" s="10" t="s">
        <v>0</v>
      </c>
      <c r="G44">
        <v>1</v>
      </c>
      <c r="H44">
        <v>0</v>
      </c>
      <c r="I44">
        <v>1</v>
      </c>
      <c r="J44">
        <v>0</v>
      </c>
      <c r="K44">
        <v>2</v>
      </c>
    </row>
    <row r="45" spans="2:11" x14ac:dyDescent="0.25">
      <c r="B45" t="s">
        <v>444</v>
      </c>
      <c r="C45" s="10"/>
      <c r="D45" s="10" t="s">
        <v>14</v>
      </c>
      <c r="E45" s="10" t="s">
        <v>5</v>
      </c>
      <c r="F45" s="10" t="s">
        <v>0</v>
      </c>
      <c r="G45">
        <v>4</v>
      </c>
      <c r="H45">
        <v>6</v>
      </c>
      <c r="I45">
        <v>11</v>
      </c>
      <c r="J45">
        <v>11</v>
      </c>
      <c r="K45">
        <v>32</v>
      </c>
    </row>
    <row r="46" spans="2:11" x14ac:dyDescent="0.25">
      <c r="B46" t="s">
        <v>445</v>
      </c>
      <c r="C46" s="10"/>
      <c r="D46" s="42" t="s">
        <v>505</v>
      </c>
      <c r="E46" s="10" t="s">
        <v>5</v>
      </c>
      <c r="F46" s="10" t="s">
        <v>508</v>
      </c>
      <c r="G46">
        <v>3</v>
      </c>
      <c r="H46">
        <v>0</v>
      </c>
      <c r="I46">
        <v>2</v>
      </c>
      <c r="J46">
        <v>1</v>
      </c>
      <c r="K46">
        <v>6</v>
      </c>
    </row>
    <row r="47" spans="2:11" x14ac:dyDescent="0.25">
      <c r="B47" t="s">
        <v>446</v>
      </c>
      <c r="C47" s="10"/>
      <c r="D47" s="42" t="s">
        <v>15</v>
      </c>
      <c r="E47" s="10" t="s">
        <v>5</v>
      </c>
      <c r="F47" s="10" t="s">
        <v>1</v>
      </c>
      <c r="G47">
        <v>1</v>
      </c>
      <c r="H47">
        <v>1</v>
      </c>
      <c r="I47">
        <v>1</v>
      </c>
      <c r="J47">
        <v>7</v>
      </c>
      <c r="K47">
        <v>10</v>
      </c>
    </row>
    <row r="48" spans="2:11" x14ac:dyDescent="0.25">
      <c r="B48" t="s">
        <v>447</v>
      </c>
      <c r="C48" s="10"/>
      <c r="D48" s="42" t="s">
        <v>15</v>
      </c>
      <c r="E48" s="10" t="s">
        <v>5</v>
      </c>
      <c r="F48" s="10" t="s">
        <v>2</v>
      </c>
      <c r="G48">
        <v>0</v>
      </c>
      <c r="H48">
        <v>3</v>
      </c>
      <c r="I48">
        <v>1</v>
      </c>
      <c r="J48">
        <v>1</v>
      </c>
      <c r="K48">
        <v>5</v>
      </c>
    </row>
    <row r="49" spans="2:11" x14ac:dyDescent="0.25">
      <c r="B49" t="s">
        <v>448</v>
      </c>
      <c r="C49" s="10"/>
      <c r="D49" s="10" t="s">
        <v>13</v>
      </c>
      <c r="E49" s="10" t="s">
        <v>5</v>
      </c>
      <c r="F49" s="10" t="s">
        <v>0</v>
      </c>
      <c r="G49">
        <v>5</v>
      </c>
      <c r="H49">
        <v>12</v>
      </c>
      <c r="I49">
        <v>25</v>
      </c>
      <c r="J49">
        <v>26</v>
      </c>
      <c r="K49">
        <v>68</v>
      </c>
    </row>
    <row r="50" spans="2:11" x14ac:dyDescent="0.25">
      <c r="B50" t="s">
        <v>449</v>
      </c>
      <c r="C50" s="10" t="s">
        <v>502</v>
      </c>
      <c r="D50" s="10" t="s">
        <v>15</v>
      </c>
      <c r="E50" s="10" t="s">
        <v>5</v>
      </c>
      <c r="F50" s="10" t="s">
        <v>2</v>
      </c>
      <c r="G50">
        <v>3</v>
      </c>
      <c r="H50">
        <v>3</v>
      </c>
      <c r="I50">
        <v>5</v>
      </c>
      <c r="J50">
        <v>10</v>
      </c>
      <c r="K50">
        <v>21</v>
      </c>
    </row>
    <row r="51" spans="2:11" x14ac:dyDescent="0.25">
      <c r="B51" t="s">
        <v>450</v>
      </c>
      <c r="C51" s="10"/>
      <c r="D51" s="10" t="s">
        <v>15</v>
      </c>
      <c r="E51" s="10" t="s">
        <v>6</v>
      </c>
      <c r="F51" s="10" t="s">
        <v>3</v>
      </c>
      <c r="G51">
        <v>1</v>
      </c>
      <c r="H51">
        <v>2</v>
      </c>
      <c r="I51">
        <v>0</v>
      </c>
      <c r="J51">
        <v>2</v>
      </c>
      <c r="K51">
        <v>5</v>
      </c>
    </row>
    <row r="52" spans="2:11" x14ac:dyDescent="0.25">
      <c r="B52" t="s">
        <v>451</v>
      </c>
      <c r="C52" s="10"/>
      <c r="D52" s="10" t="s">
        <v>13</v>
      </c>
      <c r="E52" s="10" t="s">
        <v>4</v>
      </c>
      <c r="F52" s="10" t="s">
        <v>3</v>
      </c>
      <c r="G52">
        <v>3</v>
      </c>
      <c r="H52">
        <v>2</v>
      </c>
      <c r="I52">
        <v>1</v>
      </c>
      <c r="J52">
        <v>4</v>
      </c>
      <c r="K52">
        <v>10</v>
      </c>
    </row>
    <row r="53" spans="2:11" x14ac:dyDescent="0.25">
      <c r="B53" t="s">
        <v>452</v>
      </c>
      <c r="C53" s="10"/>
      <c r="D53" s="10" t="s">
        <v>13</v>
      </c>
      <c r="E53" s="10" t="s">
        <v>6</v>
      </c>
      <c r="F53" s="10" t="s">
        <v>3</v>
      </c>
      <c r="G53">
        <v>2</v>
      </c>
      <c r="H53">
        <v>0</v>
      </c>
      <c r="I53">
        <v>3</v>
      </c>
      <c r="J53">
        <v>4</v>
      </c>
      <c r="K53">
        <v>9</v>
      </c>
    </row>
    <row r="54" spans="2:11" x14ac:dyDescent="0.25">
      <c r="B54" t="s">
        <v>453</v>
      </c>
      <c r="C54" s="10" t="s">
        <v>503</v>
      </c>
      <c r="D54" s="10" t="s">
        <v>15</v>
      </c>
      <c r="E54" s="10" t="s">
        <v>5</v>
      </c>
      <c r="F54" s="10" t="s">
        <v>1</v>
      </c>
      <c r="G54">
        <v>0</v>
      </c>
      <c r="H54">
        <v>0</v>
      </c>
      <c r="I54">
        <v>1</v>
      </c>
      <c r="J54">
        <v>0</v>
      </c>
      <c r="K54">
        <v>1</v>
      </c>
    </row>
    <row r="55" spans="2:11" x14ac:dyDescent="0.25">
      <c r="B55" t="s">
        <v>454</v>
      </c>
      <c r="C55" s="10"/>
      <c r="D55" s="10" t="s">
        <v>15</v>
      </c>
      <c r="E55" s="10" t="s">
        <v>5</v>
      </c>
      <c r="F55" s="10" t="s">
        <v>1</v>
      </c>
      <c r="G55">
        <v>3</v>
      </c>
      <c r="H55">
        <v>2</v>
      </c>
      <c r="I55">
        <v>1</v>
      </c>
      <c r="J55">
        <v>2</v>
      </c>
      <c r="K55">
        <v>8</v>
      </c>
    </row>
    <row r="56" spans="2:11" x14ac:dyDescent="0.25">
      <c r="B56" t="s">
        <v>455</v>
      </c>
      <c r="C56" s="10" t="s">
        <v>503</v>
      </c>
      <c r="D56" s="10" t="s">
        <v>13</v>
      </c>
      <c r="E56" s="10" t="s">
        <v>4</v>
      </c>
      <c r="F56" s="10" t="s">
        <v>0</v>
      </c>
      <c r="G56">
        <v>0</v>
      </c>
      <c r="H56">
        <v>2</v>
      </c>
      <c r="I56">
        <v>3</v>
      </c>
      <c r="J56">
        <v>4</v>
      </c>
      <c r="K56">
        <v>9</v>
      </c>
    </row>
    <row r="57" spans="2:11" x14ac:dyDescent="0.25">
      <c r="B57" t="s">
        <v>456</v>
      </c>
      <c r="C57" s="10"/>
      <c r="D57" s="10" t="s">
        <v>13</v>
      </c>
      <c r="E57" s="10" t="s">
        <v>4</v>
      </c>
      <c r="F57" s="10" t="s">
        <v>0</v>
      </c>
      <c r="G57">
        <v>27</v>
      </c>
      <c r="H57">
        <v>31</v>
      </c>
      <c r="I57">
        <v>43</v>
      </c>
      <c r="J57">
        <v>44</v>
      </c>
      <c r="K57">
        <v>145</v>
      </c>
    </row>
    <row r="58" spans="2:11" x14ac:dyDescent="0.25">
      <c r="B58" t="s">
        <v>457</v>
      </c>
      <c r="C58" s="10"/>
      <c r="D58" s="10" t="s">
        <v>14</v>
      </c>
      <c r="E58" s="10" t="s">
        <v>5</v>
      </c>
      <c r="F58" s="10" t="s">
        <v>0</v>
      </c>
      <c r="G58">
        <v>0</v>
      </c>
      <c r="H58">
        <v>0</v>
      </c>
      <c r="I58">
        <v>1</v>
      </c>
      <c r="J58">
        <v>1</v>
      </c>
      <c r="K58">
        <v>2</v>
      </c>
    </row>
    <row r="59" spans="2:11" x14ac:dyDescent="0.25">
      <c r="B59" t="s">
        <v>458</v>
      </c>
      <c r="C59" s="10"/>
      <c r="D59" s="10" t="s">
        <v>15</v>
      </c>
      <c r="E59" s="10" t="s">
        <v>5</v>
      </c>
      <c r="F59" s="10" t="s">
        <v>2</v>
      </c>
      <c r="G59">
        <v>0</v>
      </c>
      <c r="H59">
        <v>0</v>
      </c>
      <c r="I59">
        <v>1</v>
      </c>
      <c r="J59">
        <v>1</v>
      </c>
      <c r="K59">
        <v>2</v>
      </c>
    </row>
    <row r="60" spans="2:11" x14ac:dyDescent="0.25">
      <c r="B60" t="s">
        <v>459</v>
      </c>
      <c r="C60" s="10"/>
      <c r="D60" s="10" t="s">
        <v>15</v>
      </c>
      <c r="E60" s="10" t="s">
        <v>5</v>
      </c>
      <c r="F60" s="10" t="s">
        <v>1</v>
      </c>
      <c r="G60">
        <v>1</v>
      </c>
      <c r="H60">
        <v>3</v>
      </c>
      <c r="I60">
        <v>5</v>
      </c>
      <c r="J60">
        <v>3</v>
      </c>
      <c r="K60">
        <v>12</v>
      </c>
    </row>
    <row r="61" spans="2:11" x14ac:dyDescent="0.25">
      <c r="B61" t="s">
        <v>460</v>
      </c>
      <c r="C61" s="10"/>
      <c r="D61" s="10" t="s">
        <v>15</v>
      </c>
      <c r="E61" s="10" t="s">
        <v>5</v>
      </c>
      <c r="F61" s="10" t="s">
        <v>1</v>
      </c>
      <c r="G61">
        <v>0</v>
      </c>
      <c r="H61">
        <v>0</v>
      </c>
      <c r="I61">
        <v>0</v>
      </c>
      <c r="J61">
        <v>1</v>
      </c>
      <c r="K61">
        <v>1</v>
      </c>
    </row>
    <row r="62" spans="2:11" x14ac:dyDescent="0.25">
      <c r="B62" t="s">
        <v>461</v>
      </c>
      <c r="C62" s="10"/>
      <c r="D62" s="10" t="s">
        <v>15</v>
      </c>
      <c r="E62" s="10" t="s">
        <v>5</v>
      </c>
      <c r="F62" s="10" t="s">
        <v>1</v>
      </c>
      <c r="G62">
        <v>25</v>
      </c>
      <c r="H62">
        <v>27</v>
      </c>
      <c r="I62">
        <v>26</v>
      </c>
      <c r="J62">
        <v>42</v>
      </c>
      <c r="K62">
        <v>120</v>
      </c>
    </row>
    <row r="63" spans="2:11" x14ac:dyDescent="0.25">
      <c r="B63" t="s">
        <v>462</v>
      </c>
      <c r="C63" s="10"/>
      <c r="D63" s="10" t="s">
        <v>15</v>
      </c>
      <c r="E63" s="10" t="s">
        <v>5</v>
      </c>
      <c r="F63" s="10" t="s">
        <v>1</v>
      </c>
      <c r="G63">
        <v>2</v>
      </c>
      <c r="H63">
        <v>5</v>
      </c>
      <c r="I63">
        <v>12</v>
      </c>
      <c r="J63">
        <v>19</v>
      </c>
      <c r="K63">
        <v>38</v>
      </c>
    </row>
    <row r="64" spans="2:11" x14ac:dyDescent="0.25">
      <c r="B64" t="s">
        <v>463</v>
      </c>
      <c r="C64" s="10"/>
      <c r="D64" s="10" t="s">
        <v>15</v>
      </c>
      <c r="E64" s="10" t="s">
        <v>5</v>
      </c>
      <c r="F64" s="10" t="s">
        <v>1</v>
      </c>
      <c r="G64">
        <v>1</v>
      </c>
      <c r="H64">
        <v>0</v>
      </c>
      <c r="I64">
        <v>1</v>
      </c>
      <c r="J64">
        <v>3</v>
      </c>
      <c r="K64">
        <v>5</v>
      </c>
    </row>
    <row r="65" spans="2:15" x14ac:dyDescent="0.25">
      <c r="B65" t="s">
        <v>464</v>
      </c>
      <c r="C65" s="10"/>
      <c r="D65" s="10" t="s">
        <v>15</v>
      </c>
      <c r="E65" s="10" t="s">
        <v>5</v>
      </c>
      <c r="F65" s="10" t="s">
        <v>1</v>
      </c>
      <c r="G65">
        <v>0</v>
      </c>
      <c r="H65">
        <v>1</v>
      </c>
      <c r="I65">
        <v>0</v>
      </c>
      <c r="J65">
        <v>0</v>
      </c>
      <c r="K65">
        <v>1</v>
      </c>
    </row>
    <row r="66" spans="2:15" x14ac:dyDescent="0.25">
      <c r="B66" t="s">
        <v>465</v>
      </c>
      <c r="C66" s="10"/>
      <c r="D66" s="10" t="s">
        <v>15</v>
      </c>
      <c r="E66" s="10" t="s">
        <v>5</v>
      </c>
      <c r="F66" s="10" t="s">
        <v>1</v>
      </c>
      <c r="G66">
        <v>0</v>
      </c>
      <c r="H66">
        <v>0</v>
      </c>
      <c r="I66">
        <v>1</v>
      </c>
      <c r="J66">
        <v>4</v>
      </c>
      <c r="K66">
        <v>5</v>
      </c>
    </row>
    <row r="67" spans="2:15" x14ac:dyDescent="0.25">
      <c r="B67" t="s">
        <v>466</v>
      </c>
      <c r="C67" s="10"/>
      <c r="D67" s="10" t="s">
        <v>15</v>
      </c>
      <c r="E67" s="10" t="s">
        <v>6</v>
      </c>
      <c r="F67" s="10" t="s">
        <v>1</v>
      </c>
      <c r="G67">
        <v>2</v>
      </c>
      <c r="H67">
        <v>2</v>
      </c>
      <c r="I67">
        <v>9</v>
      </c>
      <c r="J67">
        <v>9</v>
      </c>
      <c r="K67">
        <v>22</v>
      </c>
    </row>
    <row r="68" spans="2:15" x14ac:dyDescent="0.25">
      <c r="B68" t="s">
        <v>467</v>
      </c>
      <c r="C68" s="10" t="s">
        <v>506</v>
      </c>
      <c r="D68" s="42" t="s">
        <v>13</v>
      </c>
      <c r="E68" s="10" t="s">
        <v>5</v>
      </c>
      <c r="F68" s="10" t="s">
        <v>2</v>
      </c>
      <c r="G68">
        <v>1</v>
      </c>
      <c r="H68">
        <v>4</v>
      </c>
      <c r="I68">
        <v>4</v>
      </c>
      <c r="J68">
        <v>13</v>
      </c>
      <c r="K68">
        <v>22</v>
      </c>
    </row>
    <row r="69" spans="2:15" x14ac:dyDescent="0.25">
      <c r="B69" t="s">
        <v>468</v>
      </c>
      <c r="C69" s="10" t="s">
        <v>503</v>
      </c>
      <c r="D69" s="42" t="s">
        <v>13</v>
      </c>
      <c r="E69" s="10" t="s">
        <v>5</v>
      </c>
      <c r="F69" s="10" t="s">
        <v>2</v>
      </c>
      <c r="G69">
        <v>0</v>
      </c>
      <c r="H69">
        <v>1</v>
      </c>
      <c r="I69">
        <v>0</v>
      </c>
      <c r="J69">
        <v>1</v>
      </c>
      <c r="K69">
        <v>2</v>
      </c>
    </row>
    <row r="70" spans="2:15" x14ac:dyDescent="0.25">
      <c r="B70" t="s">
        <v>469</v>
      </c>
      <c r="C70" s="10"/>
      <c r="D70" s="42" t="s">
        <v>505</v>
      </c>
      <c r="E70" s="10" t="s">
        <v>4</v>
      </c>
      <c r="F70" s="10" t="s">
        <v>508</v>
      </c>
      <c r="G70">
        <v>0</v>
      </c>
      <c r="H70">
        <v>0</v>
      </c>
      <c r="I70">
        <v>0</v>
      </c>
      <c r="J70">
        <v>3</v>
      </c>
      <c r="K70">
        <v>3</v>
      </c>
    </row>
    <row r="71" spans="2:15" x14ac:dyDescent="0.25">
      <c r="B71" t="s">
        <v>470</v>
      </c>
      <c r="C71" s="10"/>
      <c r="D71" s="42" t="s">
        <v>13</v>
      </c>
      <c r="E71" s="10" t="s">
        <v>4</v>
      </c>
      <c r="F71" s="10" t="s">
        <v>1</v>
      </c>
      <c r="G71">
        <v>6</v>
      </c>
      <c r="H71">
        <v>9</v>
      </c>
      <c r="I71">
        <v>7</v>
      </c>
      <c r="J71">
        <v>14</v>
      </c>
      <c r="K71">
        <v>36</v>
      </c>
    </row>
    <row r="72" spans="2:15" x14ac:dyDescent="0.25">
      <c r="B72" t="s">
        <v>471</v>
      </c>
      <c r="C72" s="10"/>
      <c r="D72" s="10" t="s">
        <v>15</v>
      </c>
      <c r="E72" s="10" t="s">
        <v>6</v>
      </c>
      <c r="F72" s="10" t="s">
        <v>3</v>
      </c>
      <c r="G72">
        <v>0</v>
      </c>
      <c r="H72">
        <v>0</v>
      </c>
      <c r="I72">
        <v>0</v>
      </c>
      <c r="J72">
        <v>1</v>
      </c>
      <c r="K72">
        <v>1</v>
      </c>
    </row>
    <row r="73" spans="2:15" x14ac:dyDescent="0.25">
      <c r="B73" t="s">
        <v>472</v>
      </c>
      <c r="C73" s="10"/>
      <c r="D73" s="42" t="s">
        <v>13</v>
      </c>
      <c r="E73" s="10" t="s">
        <v>4</v>
      </c>
      <c r="F73" s="10" t="s">
        <v>3</v>
      </c>
      <c r="G73">
        <v>2</v>
      </c>
      <c r="H73">
        <v>2</v>
      </c>
      <c r="I73">
        <v>2</v>
      </c>
      <c r="J73">
        <v>2</v>
      </c>
      <c r="K73">
        <v>8</v>
      </c>
    </row>
    <row r="74" spans="2:15" x14ac:dyDescent="0.25">
      <c r="B74" t="s">
        <v>473</v>
      </c>
      <c r="C74" s="10"/>
      <c r="D74" s="42" t="s">
        <v>505</v>
      </c>
      <c r="E74" s="10" t="s">
        <v>4</v>
      </c>
      <c r="F74" s="10" t="s">
        <v>3</v>
      </c>
      <c r="G74">
        <v>1</v>
      </c>
      <c r="H74">
        <v>2</v>
      </c>
      <c r="I74">
        <v>1</v>
      </c>
      <c r="J74">
        <v>2</v>
      </c>
      <c r="K74">
        <v>6</v>
      </c>
    </row>
    <row r="75" spans="2:15" x14ac:dyDescent="0.25">
      <c r="B75" t="s">
        <v>474</v>
      </c>
      <c r="C75" s="10" t="s">
        <v>502</v>
      </c>
      <c r="D75" s="10" t="s">
        <v>15</v>
      </c>
      <c r="E75" s="10" t="s">
        <v>5</v>
      </c>
      <c r="F75" s="10" t="s">
        <v>1</v>
      </c>
      <c r="G75">
        <v>0</v>
      </c>
      <c r="H75">
        <v>0</v>
      </c>
      <c r="I75">
        <v>0</v>
      </c>
      <c r="J75">
        <v>1</v>
      </c>
      <c r="K75">
        <v>1</v>
      </c>
    </row>
    <row r="78" spans="2:15" x14ac:dyDescent="0.25">
      <c r="N78" t="s">
        <v>10</v>
      </c>
      <c r="O78" t="s">
        <v>527</v>
      </c>
    </row>
    <row r="79" spans="2:15" x14ac:dyDescent="0.25">
      <c r="D79" t="s">
        <v>509</v>
      </c>
      <c r="E79" t="s">
        <v>512</v>
      </c>
      <c r="F79" t="s">
        <v>510</v>
      </c>
      <c r="G79" t="s">
        <v>513</v>
      </c>
      <c r="H79" t="s">
        <v>514</v>
      </c>
      <c r="I79" t="s">
        <v>515</v>
      </c>
      <c r="N79">
        <v>4</v>
      </c>
      <c r="O79">
        <v>28</v>
      </c>
    </row>
    <row r="80" spans="2:15" x14ac:dyDescent="0.25">
      <c r="C80" t="s">
        <v>91</v>
      </c>
      <c r="D80">
        <v>10</v>
      </c>
      <c r="E80" s="38">
        <f>(D80/21)*100</f>
        <v>47.619047619047613</v>
      </c>
      <c r="F80">
        <v>20</v>
      </c>
      <c r="G80" s="38">
        <f>(F80/30)*100</f>
        <v>66.666666666666657</v>
      </c>
      <c r="H80">
        <v>2</v>
      </c>
      <c r="I80">
        <f>(H80/5)*100</f>
        <v>40</v>
      </c>
      <c r="N80">
        <v>3</v>
      </c>
    </row>
    <row r="81" spans="3:14" x14ac:dyDescent="0.25">
      <c r="C81" t="s">
        <v>96</v>
      </c>
      <c r="D81">
        <v>16</v>
      </c>
      <c r="E81" s="38">
        <f t="shared" ref="E81:E83" si="0">(D81/21)*100</f>
        <v>76.19047619047619</v>
      </c>
      <c r="F81">
        <v>22</v>
      </c>
      <c r="G81" s="38">
        <f t="shared" ref="G81:G83" si="1">(F81/30)*100</f>
        <v>73.333333333333329</v>
      </c>
      <c r="H81">
        <v>3</v>
      </c>
      <c r="I81">
        <f t="shared" ref="I81:I83" si="2">(H81/5)*100</f>
        <v>60</v>
      </c>
      <c r="N81">
        <v>2</v>
      </c>
    </row>
    <row r="82" spans="3:14" x14ac:dyDescent="0.25">
      <c r="C82" t="s">
        <v>94</v>
      </c>
      <c r="D82">
        <v>20</v>
      </c>
      <c r="E82" s="38">
        <f t="shared" si="0"/>
        <v>95.238095238095227</v>
      </c>
      <c r="F82">
        <v>25</v>
      </c>
      <c r="G82" s="38">
        <f>(F82/30)*100</f>
        <v>83.333333333333343</v>
      </c>
      <c r="H82">
        <v>9</v>
      </c>
      <c r="I82">
        <f t="shared" si="2"/>
        <v>180</v>
      </c>
      <c r="N82">
        <v>1</v>
      </c>
    </row>
    <row r="83" spans="3:14" x14ac:dyDescent="0.25">
      <c r="C83" t="s">
        <v>99</v>
      </c>
      <c r="D83">
        <v>21</v>
      </c>
      <c r="E83" s="38">
        <f t="shared" si="0"/>
        <v>100</v>
      </c>
      <c r="F83">
        <v>30</v>
      </c>
      <c r="G83" s="38">
        <f t="shared" si="1"/>
        <v>100</v>
      </c>
      <c r="H83">
        <v>5</v>
      </c>
      <c r="I83">
        <f t="shared" si="2"/>
        <v>100</v>
      </c>
    </row>
    <row r="84" spans="3:14" x14ac:dyDescent="0.25">
      <c r="E84" s="38"/>
      <c r="G84" s="38"/>
    </row>
    <row r="85" spans="3:14" x14ac:dyDescent="0.25">
      <c r="D85" t="s">
        <v>489</v>
      </c>
      <c r="E85" t="s">
        <v>516</v>
      </c>
      <c r="F85" t="s">
        <v>511</v>
      </c>
      <c r="G85" t="s">
        <v>517</v>
      </c>
    </row>
    <row r="86" spans="3:14" x14ac:dyDescent="0.25">
      <c r="C86" t="s">
        <v>91</v>
      </c>
      <c r="D86">
        <v>21</v>
      </c>
      <c r="E86" s="38">
        <f>(D86/37)*100</f>
        <v>56.756756756756758</v>
      </c>
      <c r="F86">
        <v>8</v>
      </c>
      <c r="G86" s="38">
        <f>(F86/15)*100</f>
        <v>53.333333333333336</v>
      </c>
    </row>
    <row r="87" spans="3:14" x14ac:dyDescent="0.25">
      <c r="C87" t="s">
        <v>96</v>
      </c>
      <c r="D87">
        <v>26</v>
      </c>
      <c r="E87" s="38">
        <f t="shared" ref="E87:E89" si="3">(D87/37)*100</f>
        <v>70.270270270270274</v>
      </c>
      <c r="F87">
        <v>10</v>
      </c>
      <c r="G87" s="38">
        <f t="shared" ref="G87:G89" si="4">(F87/15)*100</f>
        <v>66.666666666666657</v>
      </c>
    </row>
    <row r="88" spans="3:14" x14ac:dyDescent="0.25">
      <c r="C88" t="s">
        <v>94</v>
      </c>
      <c r="D88">
        <v>36</v>
      </c>
      <c r="E88" s="38">
        <f t="shared" si="3"/>
        <v>97.297297297297305</v>
      </c>
      <c r="F88">
        <v>14</v>
      </c>
      <c r="G88" s="38">
        <f t="shared" si="4"/>
        <v>93.333333333333329</v>
      </c>
    </row>
    <row r="89" spans="3:14" x14ac:dyDescent="0.25">
      <c r="C89" t="s">
        <v>99</v>
      </c>
      <c r="D89">
        <v>37</v>
      </c>
      <c r="E89" s="38">
        <f t="shared" si="3"/>
        <v>100</v>
      </c>
      <c r="F89">
        <v>15</v>
      </c>
      <c r="G89" s="38">
        <f t="shared" si="4"/>
        <v>100</v>
      </c>
    </row>
    <row r="92" spans="3:14" x14ac:dyDescent="0.25">
      <c r="D92" t="s">
        <v>0</v>
      </c>
      <c r="E92" t="s">
        <v>518</v>
      </c>
      <c r="F92" t="s">
        <v>2</v>
      </c>
      <c r="G92" t="s">
        <v>519</v>
      </c>
      <c r="H92" t="s">
        <v>486</v>
      </c>
      <c r="I92" t="s">
        <v>520</v>
      </c>
      <c r="J92" t="s">
        <v>485</v>
      </c>
      <c r="K92" t="s">
        <v>521</v>
      </c>
    </row>
    <row r="93" spans="3:14" x14ac:dyDescent="0.25">
      <c r="C93" t="s">
        <v>91</v>
      </c>
      <c r="D93">
        <v>8</v>
      </c>
      <c r="E93" s="38">
        <f>(D93/18)*100</f>
        <v>44.444444444444443</v>
      </c>
      <c r="F93">
        <v>7</v>
      </c>
      <c r="G93" s="38">
        <f>(F93/12)*100</f>
        <v>58.333333333333336</v>
      </c>
      <c r="H93">
        <v>8</v>
      </c>
      <c r="I93" s="38">
        <f>(H93/12)*100</f>
        <v>66.666666666666657</v>
      </c>
      <c r="J93">
        <v>11</v>
      </c>
      <c r="K93" s="38">
        <f>(J93/16)*100</f>
        <v>68.75</v>
      </c>
    </row>
    <row r="94" spans="3:14" x14ac:dyDescent="0.25">
      <c r="C94" t="s">
        <v>96</v>
      </c>
      <c r="D94">
        <v>13</v>
      </c>
      <c r="E94" s="38">
        <f t="shared" ref="E94:E96" si="5">(D94/18)*100</f>
        <v>72.222222222222214</v>
      </c>
      <c r="F94">
        <v>9</v>
      </c>
      <c r="G94" s="38">
        <f t="shared" ref="G94:G96" si="6">(F94/12)*100</f>
        <v>75</v>
      </c>
      <c r="H94">
        <v>10</v>
      </c>
      <c r="I94" s="38">
        <f t="shared" ref="I94:I96" si="7">(H94/12)*100</f>
        <v>83.333333333333343</v>
      </c>
      <c r="J94">
        <v>11</v>
      </c>
      <c r="K94" s="38">
        <f t="shared" ref="K94:K96" si="8">(J94/16)*100</f>
        <v>68.75</v>
      </c>
    </row>
    <row r="95" spans="3:14" x14ac:dyDescent="0.25">
      <c r="C95" t="s">
        <v>94</v>
      </c>
      <c r="D95">
        <v>21</v>
      </c>
      <c r="E95" s="38">
        <f t="shared" si="5"/>
        <v>116.66666666666667</v>
      </c>
      <c r="F95">
        <v>10</v>
      </c>
      <c r="G95" s="38">
        <f t="shared" si="6"/>
        <v>83.333333333333343</v>
      </c>
      <c r="H95">
        <v>12</v>
      </c>
      <c r="I95" s="38">
        <f t="shared" si="7"/>
        <v>100</v>
      </c>
      <c r="J95">
        <v>14</v>
      </c>
      <c r="K95" s="38">
        <f t="shared" si="8"/>
        <v>87.5</v>
      </c>
    </row>
    <row r="96" spans="3:14" x14ac:dyDescent="0.25">
      <c r="C96" t="s">
        <v>99</v>
      </c>
      <c r="D96">
        <v>18</v>
      </c>
      <c r="E96" s="38">
        <f t="shared" si="5"/>
        <v>100</v>
      </c>
      <c r="F96">
        <v>12</v>
      </c>
      <c r="G96" s="38">
        <f t="shared" si="6"/>
        <v>100</v>
      </c>
      <c r="H96">
        <v>12</v>
      </c>
      <c r="I96" s="38">
        <f t="shared" si="7"/>
        <v>100</v>
      </c>
      <c r="J96">
        <v>16</v>
      </c>
      <c r="K96" s="38">
        <f t="shared" si="8"/>
        <v>100</v>
      </c>
    </row>
    <row r="99" spans="3:11" ht="15.75" thickBot="1" x14ac:dyDescent="0.3"/>
    <row r="100" spans="3:11" x14ac:dyDescent="0.25">
      <c r="C100" s="79" t="s">
        <v>522</v>
      </c>
      <c r="D100" s="73" t="s">
        <v>524</v>
      </c>
      <c r="E100" s="74"/>
      <c r="F100" s="75" t="s">
        <v>525</v>
      </c>
      <c r="G100" s="74"/>
      <c r="H100" s="76" t="s">
        <v>526</v>
      </c>
      <c r="I100" s="77"/>
      <c r="J100" s="77"/>
      <c r="K100" s="78"/>
    </row>
    <row r="101" spans="3:11" x14ac:dyDescent="0.25">
      <c r="C101" s="80"/>
      <c r="D101" s="44" t="s">
        <v>13</v>
      </c>
      <c r="E101" s="46" t="s">
        <v>15</v>
      </c>
      <c r="F101" s="43" t="s">
        <v>5</v>
      </c>
      <c r="G101" s="46" t="s">
        <v>4</v>
      </c>
      <c r="H101" s="45" t="s">
        <v>0</v>
      </c>
      <c r="I101" s="10" t="s">
        <v>2</v>
      </c>
      <c r="J101" s="10" t="s">
        <v>1</v>
      </c>
      <c r="K101" s="46" t="s">
        <v>523</v>
      </c>
    </row>
    <row r="102" spans="3:11" x14ac:dyDescent="0.25">
      <c r="C102" s="47" t="s">
        <v>91</v>
      </c>
      <c r="D102" s="49">
        <v>47.619047619047613</v>
      </c>
      <c r="E102" s="51">
        <v>66.666666666666657</v>
      </c>
      <c r="F102" s="53">
        <v>56.756756756756758</v>
      </c>
      <c r="G102" s="51">
        <v>53.333333333333336</v>
      </c>
      <c r="H102" s="49">
        <v>44.444444444444443</v>
      </c>
      <c r="I102" s="36">
        <v>58.333333333333336</v>
      </c>
      <c r="J102" s="36">
        <v>66.666666666666657</v>
      </c>
      <c r="K102" s="51">
        <v>68.75</v>
      </c>
    </row>
    <row r="103" spans="3:11" x14ac:dyDescent="0.25">
      <c r="C103" s="47" t="s">
        <v>96</v>
      </c>
      <c r="D103" s="49">
        <v>76.19047619047619</v>
      </c>
      <c r="E103" s="51">
        <v>73.333333333333329</v>
      </c>
      <c r="F103" s="53">
        <v>70.270270270270274</v>
      </c>
      <c r="G103" s="51">
        <v>66.666666666666657</v>
      </c>
      <c r="H103" s="49">
        <v>72.222222222222214</v>
      </c>
      <c r="I103" s="36">
        <v>75</v>
      </c>
      <c r="J103" s="36">
        <v>83.333333333333343</v>
      </c>
      <c r="K103" s="51">
        <v>68.75</v>
      </c>
    </row>
    <row r="104" spans="3:11" x14ac:dyDescent="0.25">
      <c r="C104" s="47" t="s">
        <v>94</v>
      </c>
      <c r="D104" s="49">
        <v>95.238095238095227</v>
      </c>
      <c r="E104" s="51">
        <v>83.333333333333343</v>
      </c>
      <c r="F104" s="53">
        <v>97.297297297297305</v>
      </c>
      <c r="G104" s="51">
        <v>93.333333333333329</v>
      </c>
      <c r="H104" s="49">
        <v>116.66666666666667</v>
      </c>
      <c r="I104" s="36">
        <v>83.333333333333343</v>
      </c>
      <c r="J104" s="36">
        <v>100</v>
      </c>
      <c r="K104" s="51">
        <v>87.5</v>
      </c>
    </row>
    <row r="105" spans="3:11" ht="15.75" thickBot="1" x14ac:dyDescent="0.3">
      <c r="C105" s="48" t="s">
        <v>99</v>
      </c>
      <c r="D105" s="50">
        <v>100</v>
      </c>
      <c r="E105" s="52">
        <v>100</v>
      </c>
      <c r="F105" s="54">
        <v>100</v>
      </c>
      <c r="G105" s="52">
        <v>100</v>
      </c>
      <c r="H105" s="50">
        <v>100</v>
      </c>
      <c r="I105" s="55">
        <v>100</v>
      </c>
      <c r="J105" s="55">
        <v>100</v>
      </c>
      <c r="K105" s="52">
        <v>100</v>
      </c>
    </row>
    <row r="110" spans="3:11" x14ac:dyDescent="0.25">
      <c r="C110" s="10"/>
      <c r="D110" s="56" t="s">
        <v>522</v>
      </c>
      <c r="E110" s="10" t="s">
        <v>91</v>
      </c>
      <c r="F110" s="10" t="s">
        <v>96</v>
      </c>
      <c r="G110" s="10" t="s">
        <v>94</v>
      </c>
      <c r="H110" s="10" t="s">
        <v>99</v>
      </c>
    </row>
    <row r="111" spans="3:11" x14ac:dyDescent="0.25">
      <c r="C111" s="72" t="s">
        <v>524</v>
      </c>
      <c r="D111" s="10" t="s">
        <v>13</v>
      </c>
      <c r="E111" s="36">
        <v>47.619047619047613</v>
      </c>
      <c r="F111" s="36">
        <v>76.19047619047619</v>
      </c>
      <c r="G111" s="36">
        <v>95.238095238095227</v>
      </c>
      <c r="H111" s="36">
        <v>100</v>
      </c>
    </row>
    <row r="112" spans="3:11" x14ac:dyDescent="0.25">
      <c r="C112" s="72"/>
      <c r="D112" s="10" t="s">
        <v>15</v>
      </c>
      <c r="E112" s="36">
        <v>66.666666666666657</v>
      </c>
      <c r="F112" s="36">
        <v>73.333333333333329</v>
      </c>
      <c r="G112" s="36">
        <v>83.333333333333343</v>
      </c>
      <c r="H112" s="36">
        <v>100</v>
      </c>
    </row>
    <row r="113" spans="3:8" x14ac:dyDescent="0.25">
      <c r="C113" s="72" t="s">
        <v>525</v>
      </c>
      <c r="D113" s="10" t="s">
        <v>5</v>
      </c>
      <c r="E113" s="36">
        <v>56.756756756756758</v>
      </c>
      <c r="F113" s="36">
        <v>70.270270270270274</v>
      </c>
      <c r="G113" s="36">
        <v>97.297297297297305</v>
      </c>
      <c r="H113" s="36">
        <v>100</v>
      </c>
    </row>
    <row r="114" spans="3:8" x14ac:dyDescent="0.25">
      <c r="C114" s="72"/>
      <c r="D114" s="10" t="s">
        <v>4</v>
      </c>
      <c r="E114" s="36">
        <v>53.333333333333336</v>
      </c>
      <c r="F114" s="36">
        <v>66.666666666666657</v>
      </c>
      <c r="G114" s="36">
        <v>93.333333333333329</v>
      </c>
      <c r="H114" s="36">
        <v>100</v>
      </c>
    </row>
    <row r="115" spans="3:8" x14ac:dyDescent="0.25">
      <c r="C115" s="72" t="s">
        <v>526</v>
      </c>
      <c r="D115" s="10" t="s">
        <v>0</v>
      </c>
      <c r="E115" s="36">
        <v>44.444444444444443</v>
      </c>
      <c r="F115" s="36">
        <v>72.222222222222214</v>
      </c>
      <c r="G115" s="36">
        <v>116.66666666666667</v>
      </c>
      <c r="H115" s="36">
        <v>100</v>
      </c>
    </row>
    <row r="116" spans="3:8" x14ac:dyDescent="0.25">
      <c r="C116" s="72"/>
      <c r="D116" s="10" t="s">
        <v>2</v>
      </c>
      <c r="E116" s="36">
        <v>58.333333333333336</v>
      </c>
      <c r="F116" s="36">
        <v>75</v>
      </c>
      <c r="G116" s="36">
        <v>83.333333333333343</v>
      </c>
      <c r="H116" s="36">
        <v>100</v>
      </c>
    </row>
    <row r="117" spans="3:8" x14ac:dyDescent="0.25">
      <c r="C117" s="72"/>
      <c r="D117" s="10" t="s">
        <v>1</v>
      </c>
      <c r="E117" s="36">
        <v>66.666666666666657</v>
      </c>
      <c r="F117" s="36">
        <v>83.333333333333343</v>
      </c>
      <c r="G117" s="36">
        <v>100</v>
      </c>
      <c r="H117" s="36">
        <v>100</v>
      </c>
    </row>
    <row r="118" spans="3:8" x14ac:dyDescent="0.25">
      <c r="C118" s="72"/>
      <c r="D118" s="10" t="s">
        <v>523</v>
      </c>
      <c r="E118" s="36">
        <v>68.75</v>
      </c>
      <c r="F118" s="36">
        <v>68.75</v>
      </c>
      <c r="G118" s="36">
        <v>87.5</v>
      </c>
      <c r="H118" s="36">
        <v>100</v>
      </c>
    </row>
  </sheetData>
  <autoFilter ref="B1:K75" xr:uid="{135D579B-162C-435E-87B6-8BC4FCAFF923}"/>
  <mergeCells count="7">
    <mergeCell ref="C113:C114"/>
    <mergeCell ref="C115:C118"/>
    <mergeCell ref="D100:E100"/>
    <mergeCell ref="F100:G100"/>
    <mergeCell ref="H100:K100"/>
    <mergeCell ref="C100:C101"/>
    <mergeCell ref="C111:C1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E006-7247-4413-A6C2-EFEAF8530CCD}">
  <dimension ref="B3:S30"/>
  <sheetViews>
    <sheetView topLeftCell="A16" workbookViewId="0">
      <selection activeCell="B25" sqref="B25:H31"/>
    </sheetView>
  </sheetViews>
  <sheetFormatPr defaultRowHeight="15" x14ac:dyDescent="0.25"/>
  <cols>
    <col min="5" max="5" width="10.7109375" customWidth="1"/>
  </cols>
  <sheetData>
    <row r="3" spans="2:19" x14ac:dyDescent="0.25">
      <c r="D3" t="s">
        <v>481</v>
      </c>
    </row>
    <row r="4" spans="2:19" x14ac:dyDescent="0.25">
      <c r="B4" t="s">
        <v>487</v>
      </c>
      <c r="D4" t="s">
        <v>482</v>
      </c>
      <c r="E4" t="s">
        <v>483</v>
      </c>
      <c r="F4" t="s">
        <v>485</v>
      </c>
      <c r="G4" t="s">
        <v>486</v>
      </c>
      <c r="H4" t="s">
        <v>484</v>
      </c>
      <c r="K4" t="s">
        <v>489</v>
      </c>
      <c r="L4" t="s">
        <v>490</v>
      </c>
      <c r="M4" t="s">
        <v>491</v>
      </c>
      <c r="N4" t="s">
        <v>492</v>
      </c>
      <c r="Q4" t="s">
        <v>493</v>
      </c>
      <c r="S4" t="s">
        <v>494</v>
      </c>
    </row>
    <row r="5" spans="2:19" x14ac:dyDescent="0.25">
      <c r="B5">
        <v>171</v>
      </c>
      <c r="C5" t="s">
        <v>91</v>
      </c>
      <c r="D5">
        <v>62</v>
      </c>
      <c r="E5">
        <v>42</v>
      </c>
      <c r="F5">
        <v>27</v>
      </c>
      <c r="G5">
        <v>46</v>
      </c>
      <c r="H5">
        <v>5</v>
      </c>
      <c r="K5">
        <v>109</v>
      </c>
      <c r="L5">
        <v>54</v>
      </c>
      <c r="M5">
        <v>19</v>
      </c>
      <c r="N5">
        <v>0</v>
      </c>
      <c r="Q5">
        <v>55</v>
      </c>
      <c r="S5">
        <v>115</v>
      </c>
    </row>
    <row r="6" spans="2:19" x14ac:dyDescent="0.25">
      <c r="D6" s="39">
        <f>(D5/B5)*100</f>
        <v>36.257309941520468</v>
      </c>
      <c r="E6" s="38">
        <f>(E5/171)*100</f>
        <v>24.561403508771928</v>
      </c>
      <c r="F6" s="38">
        <f>(F5/171)*100</f>
        <v>15.789473684210526</v>
      </c>
      <c r="G6" s="38">
        <f>(G5/171)*100</f>
        <v>26.900584795321635</v>
      </c>
      <c r="H6" t="s">
        <v>488</v>
      </c>
      <c r="K6" s="38">
        <f>(K5/171)*100</f>
        <v>63.742690058479532</v>
      </c>
      <c r="L6" s="38">
        <f>(L5/171)*100</f>
        <v>31.578947368421051</v>
      </c>
      <c r="M6" s="38">
        <f t="shared" ref="M6:N6" si="0">(M5/171)*100</f>
        <v>11.111111111111111</v>
      </c>
      <c r="N6">
        <f t="shared" si="0"/>
        <v>0</v>
      </c>
      <c r="O6" t="s">
        <v>488</v>
      </c>
      <c r="Q6">
        <f>(Q5/171)*100</f>
        <v>32.163742690058477</v>
      </c>
      <c r="S6">
        <f t="shared" ref="S6" si="1">(S5/171)*100</f>
        <v>67.251461988304101</v>
      </c>
    </row>
    <row r="8" spans="2:19" x14ac:dyDescent="0.25">
      <c r="B8">
        <v>245</v>
      </c>
      <c r="C8" t="s">
        <v>96</v>
      </c>
      <c r="D8">
        <v>94</v>
      </c>
      <c r="E8">
        <v>57</v>
      </c>
      <c r="F8">
        <v>39</v>
      </c>
      <c r="G8">
        <v>54</v>
      </c>
      <c r="H8">
        <v>1</v>
      </c>
      <c r="K8">
        <v>151</v>
      </c>
      <c r="L8">
        <v>71</v>
      </c>
      <c r="M8">
        <v>19</v>
      </c>
      <c r="N8">
        <v>4</v>
      </c>
      <c r="Q8">
        <v>86</v>
      </c>
      <c r="S8">
        <v>143</v>
      </c>
    </row>
    <row r="9" spans="2:19" x14ac:dyDescent="0.25">
      <c r="D9" s="39">
        <f>(D8/245)*100</f>
        <v>38.367346938775512</v>
      </c>
      <c r="E9" s="38">
        <f t="shared" ref="E9:G9" si="2">(E8/245)*100</f>
        <v>23.26530612244898</v>
      </c>
      <c r="F9" s="38">
        <f t="shared" si="2"/>
        <v>15.918367346938775</v>
      </c>
      <c r="G9" s="38">
        <f t="shared" si="2"/>
        <v>22.040816326530614</v>
      </c>
      <c r="H9" t="s">
        <v>488</v>
      </c>
      <c r="K9" s="38">
        <f>(K8/245)*100</f>
        <v>61.632653061224488</v>
      </c>
      <c r="L9" s="38">
        <f t="shared" ref="L9:N9" si="3">(L8/245)*100</f>
        <v>28.979591836734691</v>
      </c>
      <c r="M9" s="38">
        <f t="shared" si="3"/>
        <v>7.7551020408163263</v>
      </c>
      <c r="N9" s="38">
        <f t="shared" si="3"/>
        <v>1.6326530612244898</v>
      </c>
      <c r="O9" t="s">
        <v>488</v>
      </c>
      <c r="Q9">
        <f>(Q8/245)*100</f>
        <v>35.102040816326529</v>
      </c>
      <c r="S9">
        <f t="shared" ref="S9" si="4">(S8/245)*100</f>
        <v>58.367346938775512</v>
      </c>
    </row>
    <row r="11" spans="2:19" x14ac:dyDescent="0.25">
      <c r="B11">
        <v>390</v>
      </c>
      <c r="C11" t="s">
        <v>94</v>
      </c>
      <c r="D11">
        <v>149</v>
      </c>
      <c r="E11">
        <v>93</v>
      </c>
      <c r="F11">
        <v>72</v>
      </c>
      <c r="G11">
        <v>67</v>
      </c>
      <c r="H11">
        <v>9</v>
      </c>
      <c r="K11">
        <v>218</v>
      </c>
      <c r="L11">
        <v>107</v>
      </c>
      <c r="M11">
        <v>48</v>
      </c>
      <c r="N11">
        <v>11</v>
      </c>
      <c r="Q11">
        <v>153</v>
      </c>
      <c r="S11">
        <v>195</v>
      </c>
    </row>
    <row r="12" spans="2:19" x14ac:dyDescent="0.25">
      <c r="D12" s="39">
        <f>(D11/390)*100</f>
        <v>38.205128205128204</v>
      </c>
      <c r="E12" s="38">
        <f t="shared" ref="E12:G12" si="5">(E11/390)*100</f>
        <v>23.846153846153847</v>
      </c>
      <c r="F12" s="38">
        <f t="shared" si="5"/>
        <v>18.461538461538463</v>
      </c>
      <c r="G12" s="38">
        <f t="shared" si="5"/>
        <v>17.179487179487179</v>
      </c>
      <c r="H12" t="s">
        <v>488</v>
      </c>
      <c r="K12" s="38">
        <f>(K11/390)*100</f>
        <v>55.897435897435898</v>
      </c>
      <c r="L12" s="38">
        <f t="shared" ref="L12:M12" si="6">(L11/390)*100</f>
        <v>27.435897435897438</v>
      </c>
      <c r="M12" s="38">
        <f t="shared" si="6"/>
        <v>12.307692307692308</v>
      </c>
      <c r="O12" t="s">
        <v>488</v>
      </c>
      <c r="Q12">
        <f>(Q11/390)*100</f>
        <v>39.230769230769234</v>
      </c>
      <c r="S12">
        <f t="shared" ref="S12" si="7">(S11/390)*100</f>
        <v>50</v>
      </c>
    </row>
    <row r="14" spans="2:19" x14ac:dyDescent="0.25">
      <c r="B14">
        <v>460</v>
      </c>
      <c r="C14" t="s">
        <v>99</v>
      </c>
      <c r="D14">
        <v>141</v>
      </c>
      <c r="E14">
        <v>126</v>
      </c>
      <c r="F14">
        <v>70</v>
      </c>
      <c r="G14">
        <v>105</v>
      </c>
      <c r="H14">
        <v>18</v>
      </c>
      <c r="K14">
        <v>280</v>
      </c>
      <c r="L14">
        <v>119</v>
      </c>
      <c r="M14">
        <v>49</v>
      </c>
      <c r="N14">
        <v>8</v>
      </c>
      <c r="Q14">
        <v>176</v>
      </c>
      <c r="S14">
        <v>236</v>
      </c>
    </row>
    <row r="15" spans="2:19" x14ac:dyDescent="0.25">
      <c r="D15" s="39">
        <f>(D14/460)*100</f>
        <v>30.65217391304348</v>
      </c>
      <c r="E15" s="38">
        <f t="shared" ref="E15:G15" si="8">(E14/460)*100</f>
        <v>27.391304347826086</v>
      </c>
      <c r="F15" s="38">
        <f t="shared" si="8"/>
        <v>15.217391304347828</v>
      </c>
      <c r="G15" s="38">
        <f t="shared" si="8"/>
        <v>22.826086956521738</v>
      </c>
      <c r="H15" t="s">
        <v>488</v>
      </c>
      <c r="K15" s="38">
        <f>(K14/460)*100</f>
        <v>60.869565217391312</v>
      </c>
      <c r="L15" s="38">
        <f t="shared" ref="L15:M15" si="9">(L14/460)*100</f>
        <v>25.869565217391305</v>
      </c>
      <c r="M15" s="38">
        <f t="shared" si="9"/>
        <v>10.652173913043478</v>
      </c>
      <c r="N15" s="38">
        <f>(N14/460)*100</f>
        <v>1.7391304347826086</v>
      </c>
      <c r="O15" t="s">
        <v>488</v>
      </c>
      <c r="Q15">
        <f>(Q14/460)*100</f>
        <v>38.260869565217391</v>
      </c>
      <c r="S15">
        <f t="shared" ref="S15" si="10">(S14/460)*100</f>
        <v>51.304347826086961</v>
      </c>
    </row>
    <row r="18" spans="2:19" x14ac:dyDescent="0.25">
      <c r="D18" t="s">
        <v>495</v>
      </c>
      <c r="E18" t="s">
        <v>497</v>
      </c>
      <c r="K18" t="s">
        <v>496</v>
      </c>
      <c r="Q18" t="s">
        <v>496</v>
      </c>
    </row>
    <row r="19" spans="2:19" x14ac:dyDescent="0.25">
      <c r="C19" t="s">
        <v>91</v>
      </c>
      <c r="J19" t="s">
        <v>91</v>
      </c>
      <c r="K19">
        <f>(109/280)*100</f>
        <v>38.928571428571431</v>
      </c>
      <c r="L19">
        <f>(54/119)*100</f>
        <v>45.378151260504204</v>
      </c>
      <c r="M19">
        <f>(19/49)*100</f>
        <v>38.775510204081634</v>
      </c>
      <c r="P19" t="s">
        <v>91</v>
      </c>
      <c r="Q19" s="38">
        <f>(55/176)*100</f>
        <v>31.25</v>
      </c>
      <c r="S19">
        <f>(115/236)*100</f>
        <v>48.728813559322035</v>
      </c>
    </row>
    <row r="20" spans="2:19" x14ac:dyDescent="0.25">
      <c r="C20" t="s">
        <v>96</v>
      </c>
      <c r="J20" t="s">
        <v>96</v>
      </c>
      <c r="K20">
        <f>(151/280)*100</f>
        <v>53.928571428571423</v>
      </c>
      <c r="L20">
        <f>(71/119)*100</f>
        <v>59.663865546218489</v>
      </c>
      <c r="M20">
        <f>(19/49)*100</f>
        <v>38.775510204081634</v>
      </c>
      <c r="P20" t="s">
        <v>96</v>
      </c>
      <c r="Q20" s="38">
        <f>(86/176)*100</f>
        <v>48.863636363636367</v>
      </c>
      <c r="S20">
        <f>(143/236)*100</f>
        <v>60.593220338983059</v>
      </c>
    </row>
    <row r="21" spans="2:19" x14ac:dyDescent="0.25">
      <c r="C21" t="s">
        <v>94</v>
      </c>
      <c r="J21" t="s">
        <v>94</v>
      </c>
      <c r="K21">
        <f>(K11/280)*100</f>
        <v>77.857142857142861</v>
      </c>
      <c r="L21">
        <f>(107/119)*100</f>
        <v>89.915966386554629</v>
      </c>
      <c r="M21">
        <f>(48/49)*100</f>
        <v>97.959183673469383</v>
      </c>
      <c r="P21" t="s">
        <v>94</v>
      </c>
      <c r="Q21" s="38">
        <f>(Q11/176)*100</f>
        <v>86.931818181818173</v>
      </c>
      <c r="R21" s="38"/>
      <c r="S21" s="38">
        <f>(S11/236)*100</f>
        <v>82.627118644067792</v>
      </c>
    </row>
    <row r="22" spans="2:19" x14ac:dyDescent="0.25">
      <c r="C22" t="s">
        <v>99</v>
      </c>
      <c r="D22" s="40"/>
      <c r="J22" t="s">
        <v>99</v>
      </c>
      <c r="K22" s="40">
        <v>1</v>
      </c>
      <c r="L22" s="40">
        <v>1</v>
      </c>
      <c r="P22" t="s">
        <v>99</v>
      </c>
      <c r="Q22" s="40">
        <v>1</v>
      </c>
      <c r="R22" s="40"/>
      <c r="S22" s="40">
        <v>1</v>
      </c>
    </row>
    <row r="25" spans="2:19" x14ac:dyDescent="0.25">
      <c r="C25" t="s">
        <v>320</v>
      </c>
      <c r="D25" t="s">
        <v>238</v>
      </c>
      <c r="E25" t="s">
        <v>93</v>
      </c>
      <c r="F25" t="s">
        <v>182</v>
      </c>
    </row>
    <row r="26" spans="2:19" x14ac:dyDescent="0.25">
      <c r="B26" t="s">
        <v>91</v>
      </c>
      <c r="C26">
        <v>63</v>
      </c>
      <c r="D26">
        <v>25</v>
      </c>
      <c r="E26">
        <v>55</v>
      </c>
      <c r="F26">
        <v>28</v>
      </c>
      <c r="H26">
        <f>SUM(C26:F26)</f>
        <v>171</v>
      </c>
    </row>
    <row r="27" spans="2:19" x14ac:dyDescent="0.25">
      <c r="B27" t="s">
        <v>96</v>
      </c>
      <c r="C27">
        <v>97</v>
      </c>
      <c r="D27">
        <v>82</v>
      </c>
      <c r="E27">
        <v>68</v>
      </c>
      <c r="H27">
        <f>SUM(C27:F27)</f>
        <v>247</v>
      </c>
    </row>
    <row r="28" spans="2:19" x14ac:dyDescent="0.25">
      <c r="B28" t="s">
        <v>94</v>
      </c>
      <c r="C28">
        <v>122</v>
      </c>
      <c r="D28">
        <v>144</v>
      </c>
      <c r="E28" s="37">
        <v>78</v>
      </c>
      <c r="F28">
        <v>43</v>
      </c>
      <c r="H28">
        <f>SUM(C28:F28)</f>
        <v>387</v>
      </c>
    </row>
    <row r="29" spans="2:19" x14ac:dyDescent="0.25">
      <c r="B29" t="s">
        <v>99</v>
      </c>
      <c r="C29">
        <v>144</v>
      </c>
      <c r="D29">
        <v>160</v>
      </c>
      <c r="E29">
        <v>101</v>
      </c>
      <c r="F29" s="37">
        <v>56</v>
      </c>
      <c r="H29">
        <f>SUM(C29:F29)</f>
        <v>461</v>
      </c>
    </row>
    <row r="30" spans="2:19" x14ac:dyDescent="0.25">
      <c r="B30" t="s">
        <v>480</v>
      </c>
      <c r="C30">
        <v>426</v>
      </c>
      <c r="D30">
        <v>411</v>
      </c>
      <c r="E30">
        <v>302</v>
      </c>
      <c r="F30">
        <v>127</v>
      </c>
      <c r="H30">
        <f>SUM(C30:F30)</f>
        <v>1266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2793-6EBF-4C88-9613-E8153960B4C4}">
  <dimension ref="A1:H76"/>
  <sheetViews>
    <sheetView workbookViewId="0">
      <selection activeCell="I3" sqref="I3"/>
    </sheetView>
  </sheetViews>
  <sheetFormatPr defaultRowHeight="15" x14ac:dyDescent="0.25"/>
  <cols>
    <col min="1" max="1" width="28.5703125" bestFit="1" customWidth="1"/>
    <col min="2" max="2" width="6.5703125" customWidth="1"/>
    <col min="3" max="3" width="6.7109375" customWidth="1"/>
    <col min="4" max="4" width="5.85546875" customWidth="1"/>
    <col min="5" max="5" width="6.140625" customWidth="1"/>
    <col min="15" max="15" width="28.5703125" bestFit="1" customWidth="1"/>
  </cols>
  <sheetData>
    <row r="1" spans="1:6" x14ac:dyDescent="0.25">
      <c r="A1" s="34" t="s">
        <v>400</v>
      </c>
      <c r="B1" s="35" t="s">
        <v>475</v>
      </c>
      <c r="C1" s="35" t="s">
        <v>479</v>
      </c>
      <c r="D1" s="35" t="s">
        <v>478</v>
      </c>
      <c r="E1" s="35" t="s">
        <v>477</v>
      </c>
      <c r="F1" s="35" t="s">
        <v>476</v>
      </c>
    </row>
    <row r="2" spans="1:6" x14ac:dyDescent="0.25">
      <c r="A2" s="10" t="s">
        <v>456</v>
      </c>
      <c r="B2" s="36">
        <v>34.177215189873415</v>
      </c>
      <c r="C2" s="36">
        <v>50.819672131147541</v>
      </c>
      <c r="D2" s="36">
        <v>54.430379746835442</v>
      </c>
      <c r="E2" s="36">
        <v>55.696202531645568</v>
      </c>
      <c r="F2" s="36">
        <v>48.65771812080537</v>
      </c>
    </row>
    <row r="3" spans="1:6" x14ac:dyDescent="0.25">
      <c r="A3" s="10" t="s">
        <v>461</v>
      </c>
      <c r="B3" s="36">
        <v>31.645569620253166</v>
      </c>
      <c r="C3" s="36">
        <v>44.26229508196721</v>
      </c>
      <c r="D3" s="36">
        <v>32.911392405063289</v>
      </c>
      <c r="E3" s="36">
        <v>53.164556962025308</v>
      </c>
      <c r="F3" s="36">
        <v>40.268456375838923</v>
      </c>
    </row>
    <row r="4" spans="1:6" x14ac:dyDescent="0.25">
      <c r="A4" s="10" t="s">
        <v>404</v>
      </c>
      <c r="B4" s="36">
        <v>26.582278481012654</v>
      </c>
      <c r="C4" s="36">
        <v>47.540983606557376</v>
      </c>
      <c r="D4" s="36">
        <v>25.316455696202532</v>
      </c>
      <c r="E4" s="36">
        <v>20.253164556962027</v>
      </c>
      <c r="F4" s="36">
        <v>28.859060402684566</v>
      </c>
    </row>
    <row r="5" spans="1:6" x14ac:dyDescent="0.25">
      <c r="A5" s="10" t="s">
        <v>434</v>
      </c>
      <c r="B5" s="36">
        <v>20.253164556962027</v>
      </c>
      <c r="C5" s="36">
        <v>27.868852459016392</v>
      </c>
      <c r="D5" s="36">
        <v>34.177215189873415</v>
      </c>
      <c r="E5" s="36">
        <v>32.911392405063289</v>
      </c>
      <c r="F5" s="36">
        <v>28.859060402684566</v>
      </c>
    </row>
    <row r="6" spans="1:6" x14ac:dyDescent="0.25">
      <c r="A6" s="10" t="s">
        <v>438</v>
      </c>
      <c r="B6" s="36">
        <v>13.924050632911392</v>
      </c>
      <c r="C6" s="36">
        <v>31.147540983606557</v>
      </c>
      <c r="D6" s="36">
        <v>30.37974683544304</v>
      </c>
      <c r="E6" s="36">
        <v>29.11392405063291</v>
      </c>
      <c r="F6" s="36">
        <v>25.838926174496645</v>
      </c>
    </row>
    <row r="7" spans="1:6" x14ac:dyDescent="0.25">
      <c r="A7" s="10" t="s">
        <v>448</v>
      </c>
      <c r="B7" s="36">
        <v>6.3291139240506329</v>
      </c>
      <c r="C7" s="36">
        <v>19.672131147540984</v>
      </c>
      <c r="D7" s="36">
        <v>31.645569620253166</v>
      </c>
      <c r="E7" s="36">
        <v>32.911392405063289</v>
      </c>
      <c r="F7" s="36">
        <v>22.818791946308725</v>
      </c>
    </row>
    <row r="8" spans="1:6" x14ac:dyDescent="0.25">
      <c r="A8" s="10" t="s">
        <v>435</v>
      </c>
      <c r="B8" s="36">
        <v>6.3291139240506329</v>
      </c>
      <c r="C8" s="36">
        <v>14.754098360655737</v>
      </c>
      <c r="D8" s="36">
        <v>27.848101265822784</v>
      </c>
      <c r="E8" s="36">
        <v>30.37974683544304</v>
      </c>
      <c r="F8" s="36">
        <v>20.134228187919462</v>
      </c>
    </row>
    <row r="9" spans="1:6" x14ac:dyDescent="0.25">
      <c r="A9" s="10" t="s">
        <v>425</v>
      </c>
      <c r="B9" s="36">
        <v>12.658227848101266</v>
      </c>
      <c r="C9" s="36">
        <v>14.754098360655737</v>
      </c>
      <c r="D9" s="36">
        <v>20.253164556962027</v>
      </c>
      <c r="E9" s="36">
        <v>26.582278481012654</v>
      </c>
      <c r="F9" s="36">
        <v>18.791946308724832</v>
      </c>
    </row>
    <row r="10" spans="1:6" x14ac:dyDescent="0.25">
      <c r="A10" s="10" t="s">
        <v>462</v>
      </c>
      <c r="B10" s="36">
        <v>2.5316455696202533</v>
      </c>
      <c r="C10" s="36">
        <v>8.1967213114754092</v>
      </c>
      <c r="D10" s="36">
        <v>15.18987341772152</v>
      </c>
      <c r="E10" s="36">
        <v>24.050632911392405</v>
      </c>
      <c r="F10" s="36">
        <v>12.751677852348994</v>
      </c>
    </row>
    <row r="11" spans="1:6" x14ac:dyDescent="0.25">
      <c r="A11" s="10" t="s">
        <v>470</v>
      </c>
      <c r="B11" s="36">
        <v>7.59493670886076</v>
      </c>
      <c r="C11" s="36">
        <v>14.754098360655737</v>
      </c>
      <c r="D11" s="36">
        <v>8.8607594936708853</v>
      </c>
      <c r="E11" s="36">
        <v>17.721518987341771</v>
      </c>
      <c r="F11" s="36">
        <v>12.080536912751679</v>
      </c>
    </row>
    <row r="12" spans="1:6" x14ac:dyDescent="0.25">
      <c r="A12" s="10" t="s">
        <v>436</v>
      </c>
      <c r="B12" s="36">
        <v>2.5316455696202533</v>
      </c>
      <c r="C12" s="36">
        <v>11.475409836065573</v>
      </c>
      <c r="D12" s="36">
        <v>12.658227848101266</v>
      </c>
      <c r="E12" s="36">
        <v>18.9873417721519</v>
      </c>
      <c r="F12" s="36">
        <v>11.409395973154362</v>
      </c>
    </row>
    <row r="13" spans="1:6" x14ac:dyDescent="0.25">
      <c r="A13" s="10" t="s">
        <v>444</v>
      </c>
      <c r="B13" s="36">
        <v>5.0632911392405067</v>
      </c>
      <c r="C13" s="36">
        <v>9.8360655737704921</v>
      </c>
      <c r="D13" s="36">
        <v>13.924050632911392</v>
      </c>
      <c r="E13" s="36">
        <v>13.924050632911392</v>
      </c>
      <c r="F13" s="36">
        <v>10.738255033557047</v>
      </c>
    </row>
    <row r="14" spans="1:6" x14ac:dyDescent="0.25">
      <c r="A14" s="10" t="s">
        <v>413</v>
      </c>
      <c r="B14" s="36">
        <v>1.2658227848101267</v>
      </c>
      <c r="C14" s="36">
        <v>3.278688524590164</v>
      </c>
      <c r="D14" s="36">
        <v>18.9873417721519</v>
      </c>
      <c r="E14" s="36">
        <v>7.59493670886076</v>
      </c>
      <c r="F14" s="36">
        <v>8.0536912751677843</v>
      </c>
    </row>
    <row r="15" spans="1:6" x14ac:dyDescent="0.25">
      <c r="A15" s="10" t="s">
        <v>467</v>
      </c>
      <c r="B15" s="36">
        <v>1.2658227848101267</v>
      </c>
      <c r="C15" s="36">
        <v>6.557377049180328</v>
      </c>
      <c r="D15" s="36">
        <v>5.0632911392405067</v>
      </c>
      <c r="E15" s="36">
        <v>16.455696202531644</v>
      </c>
      <c r="F15" s="36">
        <v>7.3825503355704702</v>
      </c>
    </row>
    <row r="16" spans="1:6" x14ac:dyDescent="0.25">
      <c r="A16" s="10" t="s">
        <v>466</v>
      </c>
      <c r="B16" s="36">
        <v>2.5316455696202533</v>
      </c>
      <c r="C16" s="36">
        <v>3.278688524590164</v>
      </c>
      <c r="D16" s="36">
        <v>11.39240506329114</v>
      </c>
      <c r="E16" s="36">
        <v>11.39240506329114</v>
      </c>
      <c r="F16" s="36">
        <v>7.3825503355704702</v>
      </c>
    </row>
    <row r="17" spans="1:6" x14ac:dyDescent="0.25">
      <c r="A17" s="10" t="s">
        <v>449</v>
      </c>
      <c r="B17" s="36">
        <v>3.79746835443038</v>
      </c>
      <c r="C17" s="36">
        <v>4.918032786885246</v>
      </c>
      <c r="D17" s="36">
        <v>6.3291139240506329</v>
      </c>
      <c r="E17" s="36">
        <v>12.658227848101266</v>
      </c>
      <c r="F17" s="36">
        <v>7.0469798657718119</v>
      </c>
    </row>
    <row r="18" spans="1:6" x14ac:dyDescent="0.25">
      <c r="A18" s="10" t="s">
        <v>410</v>
      </c>
      <c r="B18" s="36">
        <v>2.5316455696202533</v>
      </c>
      <c r="C18" s="36">
        <v>8.1967213114754092</v>
      </c>
      <c r="D18" s="36">
        <v>7.59493670886076</v>
      </c>
      <c r="E18" s="36">
        <v>7.59493670886076</v>
      </c>
      <c r="F18" s="36">
        <v>6.375838926174497</v>
      </c>
    </row>
    <row r="19" spans="1:6" x14ac:dyDescent="0.25">
      <c r="A19" s="10" t="s">
        <v>402</v>
      </c>
      <c r="B19" s="36">
        <v>1.2658227848101267</v>
      </c>
      <c r="C19" s="36">
        <v>3.278688524590164</v>
      </c>
      <c r="D19" s="36">
        <v>8.8607594936708853</v>
      </c>
      <c r="E19" s="36">
        <v>10.126582278481013</v>
      </c>
      <c r="F19" s="36">
        <v>6.0402684563758395</v>
      </c>
    </row>
    <row r="20" spans="1:6" x14ac:dyDescent="0.25">
      <c r="A20" s="10" t="s">
        <v>414</v>
      </c>
      <c r="B20" s="36">
        <v>2.5316455696202533</v>
      </c>
      <c r="C20" s="36">
        <v>6.557377049180328</v>
      </c>
      <c r="D20" s="36">
        <v>5.0632911392405067</v>
      </c>
      <c r="E20" s="36">
        <v>8.8607594936708853</v>
      </c>
      <c r="F20" s="36">
        <v>5.7046979865771812</v>
      </c>
    </row>
    <row r="21" spans="1:6" x14ac:dyDescent="0.25">
      <c r="A21" s="10" t="s">
        <v>430</v>
      </c>
      <c r="B21" s="36">
        <v>0</v>
      </c>
      <c r="C21" s="36">
        <v>6.557377049180328</v>
      </c>
      <c r="D21" s="36">
        <v>10.126582278481013</v>
      </c>
      <c r="E21" s="36">
        <v>3.79746835443038</v>
      </c>
      <c r="F21" s="36">
        <v>5.0335570469798654</v>
      </c>
    </row>
    <row r="22" spans="1:6" x14ac:dyDescent="0.25">
      <c r="A22" s="10" t="s">
        <v>440</v>
      </c>
      <c r="B22" s="36">
        <v>0</v>
      </c>
      <c r="C22" s="36">
        <v>3.278688524590164</v>
      </c>
      <c r="D22" s="36">
        <v>11.39240506329114</v>
      </c>
      <c r="E22" s="36">
        <v>5.0632911392405067</v>
      </c>
      <c r="F22" s="36">
        <v>5.0335570469798654</v>
      </c>
    </row>
    <row r="23" spans="1:6" x14ac:dyDescent="0.25">
      <c r="A23" s="10" t="s">
        <v>428</v>
      </c>
      <c r="B23" s="36">
        <v>0</v>
      </c>
      <c r="C23" s="36">
        <v>0</v>
      </c>
      <c r="D23" s="36">
        <v>6.3291139240506329</v>
      </c>
      <c r="E23" s="36">
        <v>11.39240506329114</v>
      </c>
      <c r="F23" s="36">
        <v>4.6979865771812079</v>
      </c>
    </row>
    <row r="24" spans="1:6" x14ac:dyDescent="0.25">
      <c r="A24" s="10" t="s">
        <v>421</v>
      </c>
      <c r="B24" s="36">
        <v>2.5316455696202533</v>
      </c>
      <c r="C24" s="36">
        <v>3.278688524590164</v>
      </c>
      <c r="D24" s="36">
        <v>3.79746835443038</v>
      </c>
      <c r="E24" s="36">
        <v>8.8607594936708853</v>
      </c>
      <c r="F24" s="36">
        <v>4.6979865771812079</v>
      </c>
    </row>
    <row r="25" spans="1:6" x14ac:dyDescent="0.25">
      <c r="A25" s="10" t="s">
        <v>424</v>
      </c>
      <c r="B25" s="36">
        <v>0</v>
      </c>
      <c r="C25" s="36">
        <v>0</v>
      </c>
      <c r="D25" s="36">
        <v>7.59493670886076</v>
      </c>
      <c r="E25" s="36">
        <v>10.126582278481013</v>
      </c>
      <c r="F25" s="36">
        <v>4.6979865771812079</v>
      </c>
    </row>
    <row r="26" spans="1:6" x14ac:dyDescent="0.25">
      <c r="A26" s="10" t="s">
        <v>417</v>
      </c>
      <c r="B26" s="36">
        <v>1.2658227848101267</v>
      </c>
      <c r="C26" s="36">
        <v>1.639344262295082</v>
      </c>
      <c r="D26" s="36">
        <v>6.3291139240506329</v>
      </c>
      <c r="E26" s="36">
        <v>7.59493670886076</v>
      </c>
      <c r="F26" s="36">
        <v>4.3624161073825505</v>
      </c>
    </row>
    <row r="27" spans="1:6" x14ac:dyDescent="0.25">
      <c r="A27" s="10" t="s">
        <v>401</v>
      </c>
      <c r="B27" s="36">
        <v>0</v>
      </c>
      <c r="C27" s="36">
        <v>3.278688524590164</v>
      </c>
      <c r="D27" s="36">
        <v>8.8607594936708853</v>
      </c>
      <c r="E27" s="36">
        <v>5.0632911392405067</v>
      </c>
      <c r="F27" s="36">
        <v>4.3624161073825505</v>
      </c>
    </row>
    <row r="28" spans="1:6" x14ac:dyDescent="0.25">
      <c r="A28" s="10" t="s">
        <v>459</v>
      </c>
      <c r="B28" s="36">
        <v>1.2658227848101267</v>
      </c>
      <c r="C28" s="36">
        <v>4.918032786885246</v>
      </c>
      <c r="D28" s="36">
        <v>6.3291139240506329</v>
      </c>
      <c r="E28" s="36">
        <v>3.79746835443038</v>
      </c>
      <c r="F28" s="36">
        <v>4.0268456375838921</v>
      </c>
    </row>
    <row r="29" spans="1:6" x14ac:dyDescent="0.25">
      <c r="A29" s="10" t="s">
        <v>451</v>
      </c>
      <c r="B29" s="36">
        <v>3.79746835443038</v>
      </c>
      <c r="C29" s="36">
        <v>3.278688524590164</v>
      </c>
      <c r="D29" s="36">
        <v>1.2658227848101267</v>
      </c>
      <c r="E29" s="36">
        <v>5.0632911392405067</v>
      </c>
      <c r="F29" s="36">
        <v>3.3557046979865772</v>
      </c>
    </row>
    <row r="30" spans="1:6" x14ac:dyDescent="0.25">
      <c r="A30" s="10" t="s">
        <v>446</v>
      </c>
      <c r="B30" s="36">
        <v>1.2658227848101267</v>
      </c>
      <c r="C30" s="36">
        <v>1.639344262295082</v>
      </c>
      <c r="D30" s="36">
        <v>1.2658227848101267</v>
      </c>
      <c r="E30" s="36">
        <v>8.8607594936708853</v>
      </c>
      <c r="F30" s="36">
        <v>3.3557046979865772</v>
      </c>
    </row>
    <row r="31" spans="1:6" x14ac:dyDescent="0.25">
      <c r="A31" s="10" t="s">
        <v>455</v>
      </c>
      <c r="B31" s="36">
        <v>0</v>
      </c>
      <c r="C31" s="36">
        <v>3.278688524590164</v>
      </c>
      <c r="D31" s="36">
        <v>3.79746835443038</v>
      </c>
      <c r="E31" s="36">
        <v>5.0632911392405067</v>
      </c>
      <c r="F31" s="36">
        <v>3.0201342281879198</v>
      </c>
    </row>
    <row r="32" spans="1:6" x14ac:dyDescent="0.25">
      <c r="A32" s="10" t="s">
        <v>452</v>
      </c>
      <c r="B32" s="36">
        <v>2.5316455696202533</v>
      </c>
      <c r="C32" s="36">
        <v>0</v>
      </c>
      <c r="D32" s="36">
        <v>3.79746835443038</v>
      </c>
      <c r="E32" s="36">
        <v>5.0632911392405067</v>
      </c>
      <c r="F32" s="36">
        <v>3.0201342281879198</v>
      </c>
    </row>
    <row r="33" spans="1:6" x14ac:dyDescent="0.25">
      <c r="A33" s="10" t="s">
        <v>472</v>
      </c>
      <c r="B33" s="36">
        <v>2.5316455696202533</v>
      </c>
      <c r="C33" s="36">
        <v>3.278688524590164</v>
      </c>
      <c r="D33" s="36">
        <v>2.5316455696202533</v>
      </c>
      <c r="E33" s="36">
        <v>2.5316455696202533</v>
      </c>
      <c r="F33" s="36">
        <v>2.6845637583892619</v>
      </c>
    </row>
    <row r="34" spans="1:6" x14ac:dyDescent="0.25">
      <c r="A34" s="10" t="s">
        <v>454</v>
      </c>
      <c r="B34" s="36">
        <v>3.79746835443038</v>
      </c>
      <c r="C34" s="36">
        <v>3.278688524590164</v>
      </c>
      <c r="D34" s="36">
        <v>1.2658227848101267</v>
      </c>
      <c r="E34" s="36">
        <v>2.5316455696202533</v>
      </c>
      <c r="F34" s="36">
        <v>2.6845637583892619</v>
      </c>
    </row>
    <row r="35" spans="1:6" x14ac:dyDescent="0.25">
      <c r="A35" s="10" t="s">
        <v>420</v>
      </c>
      <c r="B35" s="36">
        <v>0</v>
      </c>
      <c r="C35" s="36">
        <v>3.278688524590164</v>
      </c>
      <c r="D35" s="36">
        <v>1.2658227848101267</v>
      </c>
      <c r="E35" s="36">
        <v>5.0632911392405067</v>
      </c>
      <c r="F35" s="36">
        <v>2.348993288590604</v>
      </c>
    </row>
    <row r="36" spans="1:6" x14ac:dyDescent="0.25">
      <c r="A36" s="10" t="s">
        <v>408</v>
      </c>
      <c r="B36" s="36">
        <v>0</v>
      </c>
      <c r="C36" s="36">
        <v>3.278688524590164</v>
      </c>
      <c r="D36" s="36">
        <v>3.79746835443038</v>
      </c>
      <c r="E36" s="36">
        <v>2.5316455696202533</v>
      </c>
      <c r="F36" s="36">
        <v>2.348993288590604</v>
      </c>
    </row>
    <row r="37" spans="1:6" x14ac:dyDescent="0.25">
      <c r="A37" s="10" t="s">
        <v>406</v>
      </c>
      <c r="B37" s="36">
        <v>1.2658227848101267</v>
      </c>
      <c r="C37" s="36">
        <v>0</v>
      </c>
      <c r="D37" s="36">
        <v>0</v>
      </c>
      <c r="E37" s="36">
        <v>7.59493670886076</v>
      </c>
      <c r="F37" s="36">
        <v>2.348993288590604</v>
      </c>
    </row>
    <row r="38" spans="1:6" x14ac:dyDescent="0.25">
      <c r="A38" s="10" t="s">
        <v>412</v>
      </c>
      <c r="B38" s="36">
        <v>1.2658227848101267</v>
      </c>
      <c r="C38" s="36">
        <v>1.639344262295082</v>
      </c>
      <c r="D38" s="36">
        <v>2.5316455696202533</v>
      </c>
      <c r="E38" s="36">
        <v>2.5316455696202533</v>
      </c>
      <c r="F38" s="36">
        <v>2.0134228187919461</v>
      </c>
    </row>
    <row r="39" spans="1:6" x14ac:dyDescent="0.25">
      <c r="A39" s="10" t="s">
        <v>422</v>
      </c>
      <c r="B39" s="36">
        <v>0</v>
      </c>
      <c r="C39" s="36">
        <v>1.639344262295082</v>
      </c>
      <c r="D39" s="36">
        <v>3.79746835443038</v>
      </c>
      <c r="E39" s="36">
        <v>2.5316455696202533</v>
      </c>
      <c r="F39" s="36">
        <v>2.0134228187919461</v>
      </c>
    </row>
    <row r="40" spans="1:6" x14ac:dyDescent="0.25">
      <c r="A40" s="10" t="s">
        <v>445</v>
      </c>
      <c r="B40" s="36">
        <v>3.79746835443038</v>
      </c>
      <c r="C40" s="36">
        <v>0</v>
      </c>
      <c r="D40" s="36">
        <v>2.5316455696202533</v>
      </c>
      <c r="E40" s="36">
        <v>1.2658227848101267</v>
      </c>
      <c r="F40" s="36">
        <v>2.0134228187919461</v>
      </c>
    </row>
    <row r="41" spans="1:6" x14ac:dyDescent="0.25">
      <c r="A41" s="10" t="s">
        <v>473</v>
      </c>
      <c r="B41" s="36">
        <v>1.2658227848101267</v>
      </c>
      <c r="C41" s="36">
        <v>3.278688524590164</v>
      </c>
      <c r="D41" s="36">
        <v>1.2658227848101267</v>
      </c>
      <c r="E41" s="36">
        <v>2.5316455696202533</v>
      </c>
      <c r="F41" s="36">
        <v>2.0134228187919461</v>
      </c>
    </row>
    <row r="42" spans="1:6" x14ac:dyDescent="0.25">
      <c r="A42" s="10" t="s">
        <v>465</v>
      </c>
      <c r="B42" s="36">
        <v>0</v>
      </c>
      <c r="C42" s="36">
        <v>0</v>
      </c>
      <c r="D42" s="36">
        <v>1.2658227848101267</v>
      </c>
      <c r="E42" s="36">
        <v>5.0632911392405067</v>
      </c>
      <c r="F42" s="36">
        <v>1.6778523489932886</v>
      </c>
    </row>
    <row r="43" spans="1:6" x14ac:dyDescent="0.25">
      <c r="A43" s="10" t="s">
        <v>450</v>
      </c>
      <c r="B43" s="36">
        <v>1.2658227848101267</v>
      </c>
      <c r="C43" s="36">
        <v>3.278688524590164</v>
      </c>
      <c r="D43" s="36">
        <v>0</v>
      </c>
      <c r="E43" s="36">
        <v>2.5316455696202533</v>
      </c>
      <c r="F43" s="36">
        <v>1.6778523489932886</v>
      </c>
    </row>
    <row r="44" spans="1:6" x14ac:dyDescent="0.25">
      <c r="A44" s="10" t="s">
        <v>447</v>
      </c>
      <c r="B44" s="36">
        <v>0</v>
      </c>
      <c r="C44" s="36">
        <v>4.918032786885246</v>
      </c>
      <c r="D44" s="36">
        <v>1.2658227848101267</v>
      </c>
      <c r="E44" s="36">
        <v>1.2658227848101267</v>
      </c>
      <c r="F44" s="36">
        <v>1.6778523489932886</v>
      </c>
    </row>
    <row r="45" spans="1:6" x14ac:dyDescent="0.25">
      <c r="A45" s="10" t="s">
        <v>463</v>
      </c>
      <c r="B45" s="36">
        <v>1.2658227848101267</v>
      </c>
      <c r="C45" s="36">
        <v>0</v>
      </c>
      <c r="D45" s="36">
        <v>1.2658227848101267</v>
      </c>
      <c r="E45" s="36">
        <v>3.79746835443038</v>
      </c>
      <c r="F45" s="36">
        <v>1.6778523489932886</v>
      </c>
    </row>
    <row r="46" spans="1:6" x14ac:dyDescent="0.25">
      <c r="A46" s="10" t="s">
        <v>418</v>
      </c>
      <c r="B46" s="36">
        <v>0</v>
      </c>
      <c r="C46" s="36">
        <v>0</v>
      </c>
      <c r="D46" s="36">
        <v>3.79746835443038</v>
      </c>
      <c r="E46" s="36">
        <v>1.2658227848101267</v>
      </c>
      <c r="F46" s="36">
        <v>1.3422818791946309</v>
      </c>
    </row>
    <row r="47" spans="1:6" x14ac:dyDescent="0.25">
      <c r="A47" s="10" t="s">
        <v>431</v>
      </c>
      <c r="B47" s="36">
        <v>0</v>
      </c>
      <c r="C47" s="36">
        <v>1.639344262295082</v>
      </c>
      <c r="D47" s="36">
        <v>2.5316455696202533</v>
      </c>
      <c r="E47" s="36">
        <v>0</v>
      </c>
      <c r="F47" s="36">
        <v>1.006711409395973</v>
      </c>
    </row>
    <row r="48" spans="1:6" x14ac:dyDescent="0.25">
      <c r="A48" s="10" t="s">
        <v>423</v>
      </c>
      <c r="B48" s="36">
        <v>0</v>
      </c>
      <c r="C48" s="36">
        <v>0</v>
      </c>
      <c r="D48" s="36">
        <v>2.5316455696202533</v>
      </c>
      <c r="E48" s="36">
        <v>1.2658227848101267</v>
      </c>
      <c r="F48" s="36">
        <v>1.006711409395973</v>
      </c>
    </row>
    <row r="49" spans="1:6" x14ac:dyDescent="0.25">
      <c r="A49" s="10" t="s">
        <v>469</v>
      </c>
      <c r="B49" s="36">
        <v>0</v>
      </c>
      <c r="C49" s="36">
        <v>0</v>
      </c>
      <c r="D49" s="36">
        <v>0</v>
      </c>
      <c r="E49" s="36">
        <v>3.79746835443038</v>
      </c>
      <c r="F49" s="36">
        <v>1.006711409395973</v>
      </c>
    </row>
    <row r="50" spans="1:6" x14ac:dyDescent="0.25">
      <c r="A50" s="10" t="s">
        <v>405</v>
      </c>
      <c r="B50" s="36">
        <v>0</v>
      </c>
      <c r="C50" s="36">
        <v>0</v>
      </c>
      <c r="D50" s="36">
        <v>2.5316455696202533</v>
      </c>
      <c r="E50" s="36">
        <v>1.2658227848101267</v>
      </c>
      <c r="F50" s="36">
        <v>1.006711409395973</v>
      </c>
    </row>
    <row r="51" spans="1:6" x14ac:dyDescent="0.25">
      <c r="A51" s="10" t="s">
        <v>409</v>
      </c>
      <c r="B51" s="36">
        <v>0</v>
      </c>
      <c r="C51" s="36">
        <v>0</v>
      </c>
      <c r="D51" s="36">
        <v>1.2658227848101267</v>
      </c>
      <c r="E51" s="36">
        <v>2.5316455696202533</v>
      </c>
      <c r="F51" s="36">
        <v>1.006711409395973</v>
      </c>
    </row>
    <row r="52" spans="1:6" x14ac:dyDescent="0.25">
      <c r="A52" s="10" t="s">
        <v>443</v>
      </c>
      <c r="B52" s="36">
        <v>1.2658227848101267</v>
      </c>
      <c r="C52" s="36">
        <v>0</v>
      </c>
      <c r="D52" s="36">
        <v>1.2658227848101267</v>
      </c>
      <c r="E52" s="36">
        <v>0</v>
      </c>
      <c r="F52" s="36">
        <v>0.67114093959731547</v>
      </c>
    </row>
    <row r="53" spans="1:6" x14ac:dyDescent="0.25">
      <c r="A53" s="10" t="s">
        <v>441</v>
      </c>
      <c r="B53" s="36">
        <v>0</v>
      </c>
      <c r="C53" s="36">
        <v>0</v>
      </c>
      <c r="D53" s="36">
        <v>1.2658227848101267</v>
      </c>
      <c r="E53" s="36">
        <v>1.2658227848101267</v>
      </c>
      <c r="F53" s="36">
        <v>0.67114093959731547</v>
      </c>
    </row>
    <row r="54" spans="1:6" x14ac:dyDescent="0.25">
      <c r="A54" s="10" t="s">
        <v>442</v>
      </c>
      <c r="B54" s="36">
        <v>0</v>
      </c>
      <c r="C54" s="36">
        <v>0</v>
      </c>
      <c r="D54" s="36">
        <v>2.5316455696202533</v>
      </c>
      <c r="E54" s="36">
        <v>0</v>
      </c>
      <c r="F54" s="36">
        <v>0.67114093959731547</v>
      </c>
    </row>
    <row r="55" spans="1:6" x14ac:dyDescent="0.25">
      <c r="A55" s="10" t="s">
        <v>457</v>
      </c>
      <c r="B55" s="36">
        <v>0</v>
      </c>
      <c r="C55" s="36">
        <v>0</v>
      </c>
      <c r="D55" s="36">
        <v>1.2658227848101267</v>
      </c>
      <c r="E55" s="36">
        <v>1.2658227848101267</v>
      </c>
      <c r="F55" s="36">
        <v>0.67114093959731547</v>
      </c>
    </row>
    <row r="56" spans="1:6" x14ac:dyDescent="0.25">
      <c r="A56" s="10" t="s">
        <v>426</v>
      </c>
      <c r="B56" s="36">
        <v>0</v>
      </c>
      <c r="C56" s="36">
        <v>1.639344262295082</v>
      </c>
      <c r="D56" s="36">
        <v>1.2658227848101267</v>
      </c>
      <c r="E56" s="36">
        <v>0</v>
      </c>
      <c r="F56" s="36">
        <v>0.67114093959731547</v>
      </c>
    </row>
    <row r="57" spans="1:6" x14ac:dyDescent="0.25">
      <c r="A57" s="10" t="s">
        <v>468</v>
      </c>
      <c r="B57" s="36">
        <v>0</v>
      </c>
      <c r="C57" s="36">
        <v>1.639344262295082</v>
      </c>
      <c r="D57" s="36">
        <v>0</v>
      </c>
      <c r="E57" s="36">
        <v>1.2658227848101267</v>
      </c>
      <c r="F57" s="36">
        <v>0.67114093959731547</v>
      </c>
    </row>
    <row r="58" spans="1:6" x14ac:dyDescent="0.25">
      <c r="A58" s="10" t="s">
        <v>403</v>
      </c>
      <c r="B58" s="36">
        <v>0</v>
      </c>
      <c r="C58" s="36">
        <v>3.278688524590164</v>
      </c>
      <c r="D58" s="36">
        <v>0</v>
      </c>
      <c r="E58" s="36">
        <v>0</v>
      </c>
      <c r="F58" s="36">
        <v>0.67114093959731547</v>
      </c>
    </row>
    <row r="59" spans="1:6" x14ac:dyDescent="0.25">
      <c r="A59" s="10" t="s">
        <v>437</v>
      </c>
      <c r="B59" s="36">
        <v>0</v>
      </c>
      <c r="C59" s="36">
        <v>0</v>
      </c>
      <c r="D59" s="36">
        <v>1.2658227848101267</v>
      </c>
      <c r="E59" s="36">
        <v>1.2658227848101267</v>
      </c>
      <c r="F59" s="36">
        <v>0.67114093959731547</v>
      </c>
    </row>
    <row r="60" spans="1:6" x14ac:dyDescent="0.25">
      <c r="A60" s="10" t="s">
        <v>458</v>
      </c>
      <c r="B60" s="36">
        <v>0</v>
      </c>
      <c r="C60" s="36">
        <v>0</v>
      </c>
      <c r="D60" s="36">
        <v>1.2658227848101267</v>
      </c>
      <c r="E60" s="36">
        <v>1.2658227848101267</v>
      </c>
      <c r="F60" s="36">
        <v>0.67114093959731547</v>
      </c>
    </row>
    <row r="61" spans="1:6" x14ac:dyDescent="0.25">
      <c r="A61" s="10" t="s">
        <v>432</v>
      </c>
      <c r="B61" s="36">
        <v>1.2658227848101267</v>
      </c>
      <c r="C61" s="36">
        <v>0</v>
      </c>
      <c r="D61" s="36">
        <v>0</v>
      </c>
      <c r="E61" s="36">
        <v>0</v>
      </c>
      <c r="F61" s="36">
        <v>0.33557046979865773</v>
      </c>
    </row>
    <row r="62" spans="1:6" x14ac:dyDescent="0.25">
      <c r="A62" s="10" t="s">
        <v>419</v>
      </c>
      <c r="B62" s="36">
        <v>0</v>
      </c>
      <c r="C62" s="36">
        <v>0</v>
      </c>
      <c r="D62" s="36">
        <v>1.2658227848101267</v>
      </c>
      <c r="E62" s="36">
        <v>0</v>
      </c>
      <c r="F62" s="36">
        <v>0.33557046979865773</v>
      </c>
    </row>
    <row r="63" spans="1:6" x14ac:dyDescent="0.25">
      <c r="A63" s="10" t="s">
        <v>464</v>
      </c>
      <c r="B63" s="36">
        <v>0</v>
      </c>
      <c r="C63" s="36">
        <v>1.639344262295082</v>
      </c>
      <c r="D63" s="36">
        <v>0</v>
      </c>
      <c r="E63" s="36">
        <v>0</v>
      </c>
      <c r="F63" s="36">
        <v>0.33557046979865773</v>
      </c>
    </row>
    <row r="64" spans="1:6" x14ac:dyDescent="0.25">
      <c r="A64" s="10" t="s">
        <v>433</v>
      </c>
      <c r="B64" s="36">
        <v>0</v>
      </c>
      <c r="C64" s="36">
        <v>0</v>
      </c>
      <c r="D64" s="36">
        <v>1.2658227848101267</v>
      </c>
      <c r="E64" s="36">
        <v>0</v>
      </c>
      <c r="F64" s="36">
        <v>0.33557046979865773</v>
      </c>
    </row>
    <row r="65" spans="1:8" x14ac:dyDescent="0.25">
      <c r="A65" s="10" t="s">
        <v>416</v>
      </c>
      <c r="B65" s="36">
        <v>0</v>
      </c>
      <c r="C65" s="36">
        <v>0</v>
      </c>
      <c r="D65" s="36">
        <v>1.2658227848101267</v>
      </c>
      <c r="E65" s="36">
        <v>0</v>
      </c>
      <c r="F65" s="36">
        <v>0.33557046979865773</v>
      </c>
    </row>
    <row r="66" spans="1:8" x14ac:dyDescent="0.25">
      <c r="A66" s="10" t="s">
        <v>471</v>
      </c>
      <c r="B66" s="36">
        <v>0</v>
      </c>
      <c r="C66" s="36">
        <v>0</v>
      </c>
      <c r="D66" s="36">
        <v>0</v>
      </c>
      <c r="E66" s="36">
        <v>1.2658227848101267</v>
      </c>
      <c r="F66" s="36">
        <v>0.33557046979865773</v>
      </c>
    </row>
    <row r="67" spans="1:8" x14ac:dyDescent="0.25">
      <c r="A67" s="10" t="s">
        <v>427</v>
      </c>
      <c r="B67" s="36">
        <v>0</v>
      </c>
      <c r="C67" s="36">
        <v>0</v>
      </c>
      <c r="D67" s="36">
        <v>0</v>
      </c>
      <c r="E67" s="36">
        <v>1.2658227848101267</v>
      </c>
      <c r="F67" s="36">
        <v>0.33557046979865773</v>
      </c>
    </row>
    <row r="68" spans="1:8" x14ac:dyDescent="0.25">
      <c r="A68" s="10" t="s">
        <v>411</v>
      </c>
      <c r="B68" s="36">
        <v>0</v>
      </c>
      <c r="C68" s="36">
        <v>0</v>
      </c>
      <c r="D68" s="36">
        <v>1.2658227848101267</v>
      </c>
      <c r="E68" s="36">
        <v>0</v>
      </c>
      <c r="F68" s="36">
        <v>0.33557046979865773</v>
      </c>
    </row>
    <row r="69" spans="1:8" x14ac:dyDescent="0.25">
      <c r="A69" s="10" t="s">
        <v>453</v>
      </c>
      <c r="B69" s="36">
        <v>0</v>
      </c>
      <c r="C69" s="36">
        <v>0</v>
      </c>
      <c r="D69" s="36">
        <v>1.2658227848101267</v>
      </c>
      <c r="E69" s="36">
        <v>0</v>
      </c>
      <c r="F69" s="36">
        <v>0.33557046979865773</v>
      </c>
    </row>
    <row r="70" spans="1:8" x14ac:dyDescent="0.25">
      <c r="A70" s="10" t="s">
        <v>407</v>
      </c>
      <c r="B70" s="36">
        <v>0</v>
      </c>
      <c r="C70" s="36">
        <v>1.639344262295082</v>
      </c>
      <c r="D70" s="36">
        <v>0</v>
      </c>
      <c r="E70" s="36">
        <v>0</v>
      </c>
      <c r="F70" s="36">
        <v>0.33557046979865773</v>
      </c>
    </row>
    <row r="71" spans="1:8" x14ac:dyDescent="0.25">
      <c r="A71" s="10" t="s">
        <v>429</v>
      </c>
      <c r="B71" s="36">
        <v>0</v>
      </c>
      <c r="C71" s="36">
        <v>0</v>
      </c>
      <c r="D71" s="36">
        <v>0</v>
      </c>
      <c r="E71" s="36">
        <v>1.2658227848101267</v>
      </c>
      <c r="F71" s="36">
        <v>0.33557046979865773</v>
      </c>
    </row>
    <row r="72" spans="1:8" x14ac:dyDescent="0.25">
      <c r="A72" s="10" t="s">
        <v>460</v>
      </c>
      <c r="B72" s="36">
        <v>0</v>
      </c>
      <c r="C72" s="36">
        <v>0</v>
      </c>
      <c r="D72" s="36">
        <v>0</v>
      </c>
      <c r="E72" s="36">
        <v>1.2658227848101267</v>
      </c>
      <c r="F72" s="36">
        <v>0.33557046979865773</v>
      </c>
    </row>
    <row r="73" spans="1:8" x14ac:dyDescent="0.25">
      <c r="A73" s="10" t="s">
        <v>474</v>
      </c>
      <c r="B73" s="36">
        <v>0</v>
      </c>
      <c r="C73" s="36">
        <v>0</v>
      </c>
      <c r="D73" s="36">
        <v>0</v>
      </c>
      <c r="E73" s="36">
        <v>1.2658227848101267</v>
      </c>
      <c r="F73" s="36">
        <v>0.33557046979865773</v>
      </c>
    </row>
    <row r="74" spans="1:8" x14ac:dyDescent="0.25">
      <c r="A74" s="10" t="s">
        <v>439</v>
      </c>
      <c r="B74" s="36">
        <v>0</v>
      </c>
      <c r="C74" s="36">
        <v>0</v>
      </c>
      <c r="D74" s="36">
        <v>0</v>
      </c>
      <c r="E74" s="36">
        <v>1.2658227848101267</v>
      </c>
      <c r="F74" s="36">
        <v>0.33557046979865773</v>
      </c>
    </row>
    <row r="75" spans="1:8" x14ac:dyDescent="0.25">
      <c r="A75" s="10" t="s">
        <v>415</v>
      </c>
      <c r="B75" s="36">
        <v>0</v>
      </c>
      <c r="C75" s="36">
        <v>0</v>
      </c>
      <c r="D75" s="36">
        <v>0</v>
      </c>
      <c r="E75" s="36">
        <v>1.2658227848101267</v>
      </c>
      <c r="F75" s="36">
        <v>0.33557046979865773</v>
      </c>
    </row>
    <row r="76" spans="1:8" x14ac:dyDescent="0.25">
      <c r="H76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Společná data</vt:lpstr>
      <vt:lpstr>Legend</vt:lpstr>
      <vt:lpstr>List1</vt:lpstr>
      <vt:lpstr>List5</vt:lpstr>
      <vt:lpstr>List4</vt:lpstr>
      <vt:lpstr>List3</vt:lpstr>
      <vt:lpstr>List2</vt:lpstr>
      <vt:lpstr>Záznamy_vše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Hladík</dc:creator>
  <cp:lastModifiedBy>Hladík Štěpán</cp:lastModifiedBy>
  <cp:lastPrinted>2023-10-31T10:32:15Z</cp:lastPrinted>
  <dcterms:created xsi:type="dcterms:W3CDTF">2021-02-03T22:08:20Z</dcterms:created>
  <dcterms:modified xsi:type="dcterms:W3CDTF">2023-10-31T19:15:02Z</dcterms:modified>
</cp:coreProperties>
</file>