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kou\Desktop\ASU Data Analytics Bootcamp\github repo\excel-challenge\"/>
    </mc:Choice>
  </mc:AlternateContent>
  <xr:revisionPtr revIDLastSave="0" documentId="13_ncr:1_{C6835F29-859A-467E-8DA8-5037C260E3DD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Crowdfunding" sheetId="1" r:id="rId1"/>
    <sheet name="Sheet4" sheetId="7" r:id="rId2"/>
    <sheet name="Outcomes based on launch date" sheetId="6" r:id="rId3"/>
    <sheet name="Category stats" sheetId="4" r:id="rId4"/>
    <sheet name="Sub category stats" sheetId="5" r:id="rId5"/>
  </sheet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/>
  <c r="B8" i="7"/>
  <c r="B9" i="7"/>
  <c r="B10" i="7"/>
  <c r="B11" i="7"/>
  <c r="B12" i="7"/>
  <c r="B13" i="7"/>
  <c r="B4" i="7"/>
  <c r="B3" i="7"/>
  <c r="C3" i="7"/>
  <c r="H2" i="7"/>
  <c r="G2" i="7"/>
  <c r="F2" i="7"/>
  <c r="E2" i="7"/>
  <c r="D2" i="7"/>
  <c r="C2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<sst xmlns="http://schemas.openxmlformats.org/spreadsheetml/2006/main" count="6122" uniqueCount="2106">
  <si>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</si>
  <si>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</si>
  <si>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</si>
  <si>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</si>
  <si>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</si>
  <si>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</si>
  <si>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</si>
  <si>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</si>
  <si>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</si>
  <si>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</si>
  <si>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</si>
  <si>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</si>
  <si>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</si>
  <si>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</si>
  <si>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</si>
  <si>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</si>
  <si>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</si>
  <si>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</si>
  <si>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</si>
  <si>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</si>
  <si>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</si>
  <si>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</si>
  <si>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</si>
  <si>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</si>
  <si>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</si>
  <si>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</si>
  <si>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</si>
  <si>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</si>
  <si>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</si>
  <si>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</si>
  <si>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</si>
  <si>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</si>
  <si>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</si>
  <si>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</si>
  <si>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</si>
  <si>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</si>
  <si>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</si>
  <si>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</si>
  <si>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</si>
  <si>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</si>
  <si>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</si>
  <si>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</si>
  <si>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</si>
  <si>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</si>
  <si>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</si>
  <si>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</si>
  <si>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</si>
  <si>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</si>
  <si>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</si>
  <si>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</si>
  <si>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</si>
  <si>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</si>
  <si>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</si>
  <si>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</si>
  <si>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</si>
  <si>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</si>
  <si>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</si>
  <si>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</si>
  <si>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</si>
  <si>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</si>
  <si>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</si>
  <si>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</si>
  <si>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</si>
  <si>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</si>
  <si>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</si>
  <si>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</si>
  <si>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</si>
  <si>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</si>
  <si>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</si>
  <si>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</si>
  <si>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</si>
  <si>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</si>
  <si>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</si>
  <si>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</si>
  <si>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</si>
  <si>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</si>
  <si>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</si>
  <si>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</si>
  <si>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</si>
  <si>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</si>
  <si>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</si>
  <si>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</si>
  <si>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</si>
  <si>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</si>
  <si>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</si>
  <si>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</si>
  <si>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</si>
  <si>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</si>
  <si>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</si>
  <si>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</si>
  <si>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</si>
  <si>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</si>
  <si>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</si>
  <si>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</si>
  <si>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</si>
  <si>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</si>
  <si>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</si>
  <si>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</si>
  <si>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</si>
  <si>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</si>
  <si>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</si>
  <si>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</si>
  <si>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</si>
  <si>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</si>
  <si>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</si>
  <si>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</si>
  <si>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</si>
  <si>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</si>
  <si>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</si>
  <si>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</si>
  <si>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</si>
  <si>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</si>
  <si>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</si>
  <si>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</si>
  <si>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</si>
  <si>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</si>
  <si>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</si>
  <si>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</si>
  <si>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</si>
  <si>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</si>
  <si>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</si>
  <si>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</si>
  <si>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</si>
  <si>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</si>
  <si>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</si>
  <si>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</si>
  <si>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</si>
  <si>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</si>
  <si>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</si>
  <si>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</si>
  <si>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</si>
  <si>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</si>
  <si>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</si>
  <si>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</si>
  <si>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</si>
  <si>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</si>
  <si>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</si>
  <si>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</si>
  <si>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</si>
  <si>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</si>
  <si>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</si>
  <si>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</si>
  <si>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</si>
  <si>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</si>
  <si>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</si>
  <si>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</si>
  <si>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</si>
  <si>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</si>
  <si>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</si>
  <si>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</si>
  <si>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</si>
  <si>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</si>
  <si>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</si>
  <si>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</si>
  <si>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</si>
  <si>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</si>
  <si>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</si>
  <si>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</si>
  <si>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</si>
  <si>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</si>
  <si>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</si>
  <si>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</si>
  <si>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</si>
  <si>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</si>
  <si>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</si>
  <si>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</si>
  <si>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</si>
  <si>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</si>
  <si>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</si>
  <si>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</si>
  <si>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</si>
  <si>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</si>
  <si>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</si>
  <si>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</si>
  <si>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</si>
  <si>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</si>
  <si>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</si>
  <si>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</si>
  <si>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</si>
  <si>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</si>
  <si>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</si>
  <si>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</si>
  <si>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</si>
  <si>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</si>
  <si>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</si>
  <si>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</si>
  <si>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</si>
  <si>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</si>
  <si>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</si>
  <si>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</si>
  <si>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</si>
  <si>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</si>
  <si>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</si>
  <si>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</si>
  <si>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</si>
  <si>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</si>
  <si>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</si>
  <si>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</si>
  <si>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</si>
  <si>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</si>
  <si>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</si>
  <si>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</si>
  <si>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</si>
  <si>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</si>
  <si>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</si>
  <si>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</si>
  <si>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</si>
  <si>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</si>
  <si>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</si>
  <si>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</si>
  <si>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</si>
  <si>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</si>
  <si>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</si>
  <si>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</si>
  <si>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</si>
  <si>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</si>
  <si>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</si>
  <si>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</si>
  <si>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</si>
  <si>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</si>
  <si>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</si>
  <si>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</si>
  <si>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</si>
  <si>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</si>
  <si>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</si>
  <si>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</si>
  <si>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</si>
  <si>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</si>
  <si>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</si>
  <si>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</si>
  <si>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</si>
  <si>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</si>
  <si>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</si>
  <si>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</si>
  <si>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</si>
  <si>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</si>
  <si>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</si>
  <si>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</si>
  <si>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</si>
  <si>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</si>
  <si>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</si>
  <si>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</si>
  <si>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</si>
  <si>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</si>
  <si>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</si>
  <si>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</si>
  <si>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</si>
  <si>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</si>
  <si>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</si>
  <si>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</si>
  <si>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</si>
  <si>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</si>
  <si>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</si>
  <si>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</si>
  <si>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</si>
  <si>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</si>
  <si>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</si>
  <si>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</si>
  <si>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</si>
  <si>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</si>
  <si>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</si>
  <si>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</si>
  <si>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</si>
  <si>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</si>
  <si>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</si>
  <si>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</si>
  <si>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</si>
  <si>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</si>
  <si>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</si>
  <si>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</si>
  <si>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</si>
  <si>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</si>
  <si>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</si>
  <si>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</si>
  <si>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</si>
  <si>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</si>
  <si>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</si>
  <si>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</si>
  <si>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</si>
  <si>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</si>
  <si>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</si>
  <si>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</si>
  <si>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</si>
  <si>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</si>
  <si>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</si>
  <si>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</si>
  <si>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</si>
  <si>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</si>
  <si>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</si>
  <si>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</si>
  <si>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</si>
  <si>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</si>
  <si>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</si>
  <si>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</si>
  <si>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</si>
  <si>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</si>
  <si>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</si>
  <si>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</si>
  <si>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</si>
  <si>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</si>
  <si>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</si>
  <si>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</si>
  <si>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</si>
  <si>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</si>
  <si>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</si>
  <si>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</si>
  <si>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</si>
  <si>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</si>
  <si>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</si>
  <si>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</si>
  <si>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</si>
  <si>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</si>
  <si>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</si>
  <si>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</si>
  <si>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</si>
  <si>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</si>
  <si>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</si>
  <si>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</si>
  <si>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</si>
  <si>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</si>
  <si>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</si>
  <si>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</si>
  <si>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</si>
  <si>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</si>
  <si>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</si>
  <si>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</si>
  <si>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</si>
  <si>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</si>
  <si>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</si>
  <si>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</si>
  <si>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</si>
  <si>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</si>
  <si>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</si>
  <si>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</si>
  <si>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</si>
  <si>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</si>
  <si>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</si>
  <si>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</si>
  <si>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</si>
  <si>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</si>
  <si>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</si>
  <si>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</si>
  <si>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</si>
  <si>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</si>
  <si>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</si>
  <si>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</si>
  <si>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</si>
  <si>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</si>
  <si>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</si>
  <si>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</si>
  <si>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</si>
  <si>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</si>
  <si>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</si>
  <si>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</si>
  <si>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</si>
  <si>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</si>
  <si>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</si>
  <si>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</si>
  <si>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</si>
  <si>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</si>
  <si>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</si>
  <si>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</si>
  <si>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</si>
  <si>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</si>
  <si>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</si>
  <si>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</si>
  <si>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</si>
  <si>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</si>
  <si>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</si>
  <si>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</si>
  <si>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</si>
  <si>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</si>
  <si>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</si>
  <si>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</si>
  <si>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</si>
  <si>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</si>
  <si>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</si>
  <si>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</si>
  <si>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</si>
  <si>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</si>
  <si>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</si>
  <si>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</si>
  <si>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</si>
  <si>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</si>
  <si>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</si>
  <si>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</si>
  <si>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</si>
  <si>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</si>
  <si>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</si>
  <si>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</si>
  <si>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</si>
  <si>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</si>
  <si>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</si>
  <si>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</si>
  <si>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</si>
  <si>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</si>
  <si>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</si>
  <si>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</si>
  <si>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</si>
  <si>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</si>
  <si>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</si>
  <si>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</si>
  <si>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</si>
  <si>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</si>
  <si>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</si>
  <si>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</si>
  <si>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</si>
  <si>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</si>
  <si>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</si>
  <si>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</si>
  <si>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</si>
  <si>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</si>
  <si>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</si>
  <si>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</si>
  <si>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</si>
  <si>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</si>
  <si>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</si>
  <si>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</si>
  <si>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</si>
  <si>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</si>
  <si>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</si>
  <si>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</si>
  <si>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</si>
  <si>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</si>
  <si>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</si>
  <si>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</si>
  <si>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</si>
  <si>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</si>
  <si>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</si>
  <si>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</si>
  <si>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</si>
  <si>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</si>
  <si>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</si>
  <si>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</si>
  <si>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</si>
  <si>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</si>
  <si>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</si>
  <si>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</si>
  <si>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</si>
  <si>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</si>
  <si>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</si>
  <si>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</si>
  <si>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</si>
  <si>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</si>
  <si>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</si>
  <si>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</si>
  <si>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</si>
  <si>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</si>
  <si>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</si>
  <si>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</si>
  <si>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</si>
  <si>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</si>
  <si>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</si>
  <si>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</si>
  <si>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</si>
  <si>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</si>
  <si>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</si>
  <si>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</si>
  <si>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</si>
  <si>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</si>
  <si>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</si>
  <si>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</si>
  <si>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</si>
  <si>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</si>
  <si>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</si>
  <si>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</si>
  <si>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</si>
  <si>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</si>
  <si>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</si>
  <si>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</si>
  <si>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</si>
  <si>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</si>
  <si>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</si>
  <si>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</si>
  <si>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</si>
  <si>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</si>
  <si>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</si>
  <si>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</si>
  <si>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</si>
  <si>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</si>
  <si>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</si>
  <si>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</si>
  <si>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</si>
  <si>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</si>
  <si>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</si>
  <si>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</si>
  <si>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</si>
  <si>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</si>
  <si>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</si>
  <si>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</si>
  <si>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</si>
  <si>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</si>
  <si>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</si>
  <si>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</si>
  <si>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</si>
  <si>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</si>
  <si>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</si>
  <si>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</si>
  <si>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</si>
  <si>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</si>
  <si>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</si>
  <si>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</si>
  <si>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</si>
  <si>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</si>
  <si>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</si>
  <si>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</si>
  <si>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</si>
  <si>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</si>
  <si>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</si>
  <si>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</si>
  <si>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</si>
  <si>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</si>
  <si>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</si>
  <si>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</si>
  <si>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</si>
  <si>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</si>
  <si>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</si>
  <si>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</si>
  <si>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</si>
  <si>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</si>
  <si>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</si>
  <si>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</si>
  <si>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</si>
  <si>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</si>
  <si>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</si>
  <si>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</si>
  <si>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</si>
  <si>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</si>
  <si>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</si>
  <si>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</si>
  <si>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</si>
  <si>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</si>
  <si>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</si>
  <si>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</si>
  <si>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</si>
  <si>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</si>
  <si>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</si>
  <si>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</si>
  <si>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</si>
  <si>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</si>
  <si>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</si>
  <si>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</si>
  <si>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</si>
  <si>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</si>
  <si>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</si>
  <si>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</si>
  <si>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</si>
  <si>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</si>
  <si>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</si>
  <si>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</si>
  <si>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</si>
  <si>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</si>
  <si>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</si>
  <si>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</si>
  <si>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</si>
  <si>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</si>
  <si>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</si>
  <si>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</si>
  <si>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</si>
  <si>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</si>
  <si>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</si>
  <si>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</si>
  <si>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</si>
  <si>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</si>
  <si>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</si>
  <si>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</si>
  <si>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</si>
  <si>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</si>
  <si>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</si>
  <si>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</si>
  <si>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</si>
  <si>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</si>
  <si>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</si>
  <si>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</si>
  <si>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</si>
  <si>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</si>
  <si>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</si>
  <si>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</si>
  <si>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</si>
  <si>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</si>
  <si>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</si>
  <si>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</si>
  <si>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</si>
  <si>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</si>
  <si>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</si>
  <si>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</si>
  <si>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</si>
  <si>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</si>
  <si>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</si>
  <si>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</si>
  <si>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</si>
  <si>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</si>
  <si>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</si>
  <si>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</si>
  <si>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</si>
  <si>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</si>
  <si>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</si>
  <si>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</si>
  <si>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</si>
  <si>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</si>
  <si>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</si>
  <si>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</si>
  <si>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</si>
  <si>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</si>
  <si>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</si>
  <si>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</si>
  <si>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</si>
  <si>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</si>
  <si>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</si>
  <si>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</si>
  <si>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</si>
  <si>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</si>
  <si>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</si>
  <si>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</si>
  <si>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</si>
  <si>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</si>
  <si>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</si>
  <si>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</si>
  <si>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</si>
  <si>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</si>
  <si>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</si>
  <si>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</si>
  <si>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</si>
  <si>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</si>
  <si>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</si>
  <si>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</si>
  <si>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</si>
  <si>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</si>
  <si>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</si>
  <si>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</si>
  <si>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</si>
  <si>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</si>
  <si>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</si>
  <si>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</si>
  <si>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</si>
  <si>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</si>
  <si>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</si>
  <si>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</si>
  <si>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</si>
  <si>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</si>
  <si>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</si>
  <si>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</si>
  <si>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</si>
  <si>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</si>
  <si>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</si>
  <si>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</si>
  <si>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</si>
  <si>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</si>
  <si>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</si>
  <si>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</si>
  <si>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</si>
  <si>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</si>
  <si>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</si>
  <si>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</si>
  <si>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</si>
  <si>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</si>
  <si>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</si>
  <si>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</si>
  <si>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</si>
  <si>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</si>
  <si>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</si>
  <si>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</si>
  <si>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</si>
  <si>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</si>
  <si>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</si>
  <si>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</si>
  <si>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</si>
  <si>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</si>
  <si>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</si>
  <si>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</si>
  <si>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</si>
  <si>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</si>
  <si>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</si>
  <si>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</si>
  <si>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</si>
  <si>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</si>
  <si>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</si>
  <si>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</si>
  <si>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</si>
  <si>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</si>
  <si>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</si>
  <si>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</si>
  <si>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</si>
  <si>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</si>
  <si>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</si>
  <si>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</si>
  <si>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</si>
  <si>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</si>
  <si>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</si>
  <si>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</si>
  <si>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</si>
  <si>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</si>
  <si>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</si>
  <si>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</si>
  <si>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</si>
  <si>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</si>
  <si>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</si>
  <si>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</si>
  <si>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</si>
  <si>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</si>
  <si>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</si>
  <si>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</si>
  <si>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</si>
  <si>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</si>
  <si>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</si>
  <si>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</si>
  <si>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</si>
  <si>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</si>
  <si>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</si>
  <si>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</si>
  <si>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</si>
  <si>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</si>
  <si>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</si>
  <si>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</si>
  <si>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</si>
  <si>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</si>
  <si>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</si>
  <si>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</si>
  <si>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</si>
  <si>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</si>
  <si>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</si>
  <si>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</si>
  <si>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</si>
  <si>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</si>
  <si>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</si>
  <si>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</si>
  <si>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</si>
  <si>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</si>
  <si>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</si>
  <si>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</si>
  <si>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</si>
  <si>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</si>
  <si>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</si>
  <si>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</si>
  <si>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</si>
  <si>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</si>
  <si>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</si>
  <si>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</si>
  <si>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</si>
  <si>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</si>
  <si>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</si>
  <si>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</si>
  <si>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</si>
  <si>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</si>
  <si>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</si>
  <si>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</si>
  <si>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</si>
  <si>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</si>
  <si>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</si>
  <si>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</si>
  <si>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</si>
  <si>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</si>
  <si>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</si>
  <si>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</si>
  <si>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</si>
  <si>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</si>
  <si>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</si>
  <si>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</si>
  <si>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</si>
  <si>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</si>
  <si>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</si>
  <si>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</si>
  <si>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</si>
  <si>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</si>
  <si>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</si>
  <si>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</si>
  <si>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</si>
  <si>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</si>
  <si>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</si>
  <si>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</si>
  <si>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</si>
  <si>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</si>
  <si>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</si>
  <si>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</si>
  <si>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</si>
  <si>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</si>
  <si>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</si>
  <si>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</si>
  <si>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</si>
  <si>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</si>
  <si>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</si>
  <si>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</si>
  <si>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</si>
  <si>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</si>
  <si>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</si>
  <si>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</si>
  <si>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</si>
  <si>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</si>
  <si>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</si>
  <si>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</si>
  <si>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</si>
  <si>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</si>
  <si>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</si>
  <si>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</si>
  <si>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</si>
  <si>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</si>
  <si>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</si>
  <si>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</si>
  <si>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</si>
  <si>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</si>
  <si>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</si>
  <si>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</si>
  <si>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</si>
  <si>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</si>
  <si>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</si>
  <si>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</si>
  <si>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</si>
  <si>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</si>
  <si>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</si>
  <si>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</si>
  <si>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</si>
  <si>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</si>
  <si>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</si>
  <si>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</si>
  <si>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</si>
  <si>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</si>
  <si>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</si>
  <si>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</si>
  <si>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</si>
  <si>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</si>
  <si>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</si>
  <si>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</si>
  <si>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</si>
  <si>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</si>
  <si>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</si>
  <si>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</si>
  <si>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</si>
  <si>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</si>
  <si>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</si>
  <si>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</si>
  <si>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</si>
  <si>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</si>
  <si>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</si>
  <si>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</si>
  <si>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</si>
  <si>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</si>
  <si>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</si>
  <si>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</si>
  <si>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</si>
  <si>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</si>
  <si>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</si>
  <si>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</si>
  <si>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</si>
  <si>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</si>
  <si>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</si>
  <si>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</si>
  <si>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</si>
  <si>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</si>
  <si>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</si>
  <si>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</si>
  <si>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</si>
  <si>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</si>
  <si>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</si>
  <si>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</si>
  <si>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</si>
  <si>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</si>
  <si>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</si>
  <si>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</si>
  <si>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</si>
  <si>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</si>
  <si>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</si>
  <si>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</si>
  <si>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</si>
  <si>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</si>
  <si>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</si>
  <si>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</si>
  <si>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</si>
  <si>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</si>
  <si>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</si>
  <si>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</si>
  <si>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</si>
  <si>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</si>
  <si>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</si>
  <si>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</si>
  <si>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</si>
  <si>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</si>
  <si>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</si>
  <si>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</si>
  <si>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</si>
  <si>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</si>
  <si>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</si>
  <si>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</si>
  <si>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</si>
  <si>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</si>
  <si>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</si>
  <si>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</si>
  <si>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</si>
  <si>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</si>
  <si>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</si>
  <si>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</si>
  <si>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</si>
  <si>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</si>
  <si>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</si>
  <si>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</si>
  <si>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</si>
  <si>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</si>
  <si>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</si>
  <si>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</si>
  <si>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</si>
  <si>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</si>
  <si>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</si>
  <si>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</si>
  <si>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</si>
  <si>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</si>
  <si>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</si>
  <si>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</si>
  <si>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</si>
  <si>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</si>
  <si>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</si>
  <si>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</si>
  <si>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</si>
  <si>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</si>
  <si>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</si>
  <si>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</si>
  <si>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</si>
  <si>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</si>
  <si>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</si>
  <si>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</si>
  <si>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</si>
  <si>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</si>
  <si>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</si>
  <si>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</si>
  <si>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</si>
  <si>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</si>
  <si>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</si>
  <si>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</si>
  <si>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</si>
  <si>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</si>
  <si>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</si>
  <si>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</si>
  <si>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</si>
  <si>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</si>
  <si>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</si>
  <si>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</si>
  <si>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</si>
  <si>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</si>
  <si>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</si>
  <si>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</si>
  <si>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</si>
  <si>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</si>
  <si>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</si>
  <si>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</si>
  <si>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</si>
  <si>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</si>
  <si>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</si>
  <si>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</si>
  <si>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</si>
  <si>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</si>
  <si>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</si>
  <si>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</si>
  <si>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</si>
  <si>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</si>
  <si>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</si>
  <si>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</si>
  <si>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</si>
  <si>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</si>
  <si>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</si>
  <si>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</si>
  <si>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</si>
  <si>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</si>
  <si>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</si>
  <si>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</si>
  <si>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</si>
  <si>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</si>
  <si>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</si>
  <si>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</si>
  <si>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</si>
  <si>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</si>
  <si>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</si>
  <si>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</si>
  <si>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</si>
  <si>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</si>
  <si>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</si>
  <si>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</si>
  <si>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</si>
  <si>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</si>
  <si>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</si>
  <si>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</si>
  <si>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</si>
  <si>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</si>
  <si>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</si>
  <si>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</si>
  <si>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</si>
  <si>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</si>
  <si>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</si>
  <si>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</si>
  <si>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</si>
  <si>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</si>
  <si>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</si>
  <si>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</si>
  <si>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</si>
  <si>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</si>
  <si>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</si>
  <si>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</si>
  <si>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</si>
  <si>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</si>
  <si>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</si>
  <si>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</si>
  <si>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</si>
  <si>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</si>
  <si>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</si>
  <si>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</si>
  <si>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</si>
  <si>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</si>
  <si>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</si>
  <si>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</si>
  <si>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</si>
  <si>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</si>
  <si>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</si>
  <si>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</si>
  <si>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</si>
  <si>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</si>
  <si>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</si>
  <si>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</si>
  <si>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</si>
  <si>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</si>
  <si>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</si>
  <si>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</si>
  <si>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</si>
  <si>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</si>
  <si>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</si>
  <si>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</si>
  <si>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</si>
  <si>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</si>
  <si>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</si>
  <si>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</si>
  <si>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</si>
  <si>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</si>
  <si>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</si>
  <si>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</si>
  <si>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</si>
  <si>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</si>
  <si>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</si>
  <si>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</si>
  <si>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</si>
  <si>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</si>
  <si>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</si>
  <si>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</si>
  <si>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</si>
  <si>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</si>
  <si>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</si>
  <si>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</si>
  <si>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</si>
  <si>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</si>
  <si>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</si>
  <si>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</si>
  <si>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</si>
  <si>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</si>
  <si>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</si>
  <si>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</si>
  <si>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</si>
  <si>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</si>
  <si>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</si>
  <si>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</si>
  <si>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</si>
  <si>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</si>
  <si>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</si>
  <si>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</si>
  <si>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</si>
  <si>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</si>
  <si>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</si>
  <si>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</si>
  <si>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</si>
  <si>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</si>
  <si>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</si>
  <si>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</si>
  <si>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</si>
  <si>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</si>
  <si>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</si>
  <si>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</si>
  <si>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</si>
  <si>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</si>
  <si>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</si>
  <si>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</si>
  <si>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</si>
  <si>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</si>
  <si>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</si>
  <si>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</si>
  <si>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</si>
  <si>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</si>
  <si>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</si>
  <si>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</si>
  <si>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</si>
  <si>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</si>
  <si>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</si>
  <si>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</si>
  <si>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</si>
  <si>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</si>
  <si>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</si>
  <si>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</si>
  <si>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</si>
  <si>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</si>
  <si>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</si>
  <si>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</si>
  <si>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</si>
  <si>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</si>
  <si>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</si>
  <si>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</si>
  <si>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</si>
  <si>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</si>
  <si>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</si>
  <si>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</si>
  <si>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</si>
  <si>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</si>
  <si>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</si>
  <si>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</si>
  <si>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</si>
  <si>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</si>
  <si>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</si>
  <si>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</si>
  <si>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</si>
  <si>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</si>
  <si>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</si>
  <si>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</si>
  <si>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</si>
  <si>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</si>
  <si>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</si>
  <si>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</si>
  <si>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</si>
  <si>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</si>
  <si>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</si>
  <si>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</si>
  <si>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</si>
  <si>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</si>
  <si>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</si>
  <si>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</si>
  <si>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</si>
  <si>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</si>
  <si>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</si>
  <si>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</si>
  <si>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</si>
  <si>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</si>
  <si>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</si>
  <si>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</si>
  <si>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</si>
  <si>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</si>
  <si>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</si>
  <si>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</si>
  <si>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</si>
  <si>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</si>
  <si>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</si>
  <si>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</si>
  <si>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</si>
  <si>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</si>
  <si>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</si>
  <si>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</si>
  <si>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</si>
  <si>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</si>
  <si>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</si>
  <si>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</si>
  <si>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</si>
  <si>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</si>
  <si>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</si>
  <si>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</si>
  <si>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</si>
  <si>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</si>
  <si>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</si>
  <si>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</si>
  <si>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</si>
  <si>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</si>
  <si>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</si>
  <si>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</si>
  <si>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</si>
  <si>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</si>
  <si>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</si>
  <si>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</si>
  <si>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</si>
  <si>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</si>
  <si>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</si>
  <si>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</si>
  <si>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</si>
  <si>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</si>
  <si>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</si>
  <si>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</si>
  <si>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</si>
  <si>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</si>
  <si>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</si>
  <si>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</si>
  <si>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</si>
  <si>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</si>
  <si>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</si>
  <si>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</si>
  <si>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</si>
  <si>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</si>
  <si>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</si>
  <si>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</si>
  <si>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</si>
  <si>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</si>
  <si>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</si>
  <si>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</si>
  <si>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</si>
  <si>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</si>
  <si>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</si>
  <si>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</si>
  <si>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</si>
  <si>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</si>
  <si>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</si>
  <si>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</si>
  <si>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</si>
  <si>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</si>
  <si>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</si>
  <si>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</si>
  <si>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</si>
  <si>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</si>
  <si>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</si>
  <si>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</si>
  <si>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</si>
  <si>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</si>
  <si>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</si>
  <si>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</si>
  <si>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</si>
  <si>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</si>
  <si>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</si>
  <si>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</si>
  <si>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</si>
  <si>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</si>
  <si>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</si>
  <si>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</si>
  <si>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</si>
  <si>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</si>
  <si>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</si>
  <si>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</si>
  <si>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</si>
  <si>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</si>
  <si>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</si>
  <si>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</si>
  <si>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</si>
  <si>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</si>
  <si>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</si>
  <si>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</si>
  <si>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</si>
  <si>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</si>
  <si>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</si>
  <si>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</si>
  <si>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</si>
  <si>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</si>
  <si>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</si>
  <si>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</si>
  <si>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</si>
  <si>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</si>
  <si>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</si>
  <si>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</si>
  <si>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</si>
  <si>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</si>
  <si>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</si>
  <si>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</si>
  <si>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</si>
  <si>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</si>
  <si>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</si>
  <si>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</si>
  <si>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</si>
  <si>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</si>
  <si>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</si>
  <si>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</si>
  <si>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</si>
  <si>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</si>
  <si>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</si>
  <si>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</si>
  <si>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</si>
  <si>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</si>
  <si>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</si>
  <si>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</si>
  <si>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</si>
  <si>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</si>
  <si>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</si>
  <si>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</si>
  <si>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</si>
  <si>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</si>
  <si>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</si>
  <si>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</si>
  <si>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</si>
  <si>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</si>
  <si>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</si>
  <si>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</si>
  <si>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</si>
  <si>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</si>
  <si>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</si>
  <si>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</si>
  <si>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</si>
  <si>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</si>
  <si>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</si>
  <si>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</si>
  <si>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</si>
  <si>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</si>
  <si>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</si>
  <si>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</si>
  <si>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</si>
  <si>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</si>
  <si>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</si>
  <si>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</si>
  <si>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</si>
  <si>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</si>
  <si>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</si>
  <si>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</si>
  <si>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</si>
  <si>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</si>
  <si>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</si>
  <si>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</si>
  <si>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</si>
  <si>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</si>
  <si>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</si>
  <si>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</si>
  <si>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</si>
  <si>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</si>
  <si>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</si>
  <si>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</si>
  <si>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</si>
  <si>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</si>
  <si>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</si>
  <si>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</si>
  <si>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</si>
  <si>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</si>
  <si>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</si>
  <si>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</si>
  <si>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</si>
  <si>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</si>
  <si>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</si>
  <si>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</si>
  <si>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</si>
  <si>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</si>
  <si>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</si>
  <si>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</si>
  <si>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</si>
  <si>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</si>
  <si>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</si>
  <si>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</si>
  <si>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</si>
  <si>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</si>
  <si>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</si>
  <si>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</si>
  <si>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</si>
  <si>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</si>
  <si>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</si>
  <si>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</si>
  <si>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</si>
  <si>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</si>
  <si>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</si>
  <si>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</si>
  <si>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</si>
  <si>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</si>
  <si>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</si>
  <si>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</si>
  <si>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</si>
  <si>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</si>
  <si>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</si>
  <si>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</si>
  <si>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</si>
  <si>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</si>
  <si>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</si>
  <si>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</si>
  <si>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</si>
  <si>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</si>
  <si>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</si>
  <si>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</si>
  <si>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</si>
  <si>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</si>
  <si>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</si>
  <si>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</si>
  <si>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</si>
  <si>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</si>
  <si>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</si>
  <si>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</si>
  <si>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</si>
  <si>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</si>
  <si>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</si>
  <si>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</si>
  <si>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</si>
  <si>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</si>
  <si>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</si>
  <si>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</si>
  <si>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</si>
  <si>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</si>
  <si>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</si>
  <si>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</si>
  <si>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</si>
  <si>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</si>
  <si>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</si>
  <si>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</si>
  <si>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</si>
  <si>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</si>
  <si>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</si>
  <si>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</si>
  <si>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</si>
  <si>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</si>
  <si>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</si>
  <si>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</si>
  <si>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</si>
  <si>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</si>
  <si>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</si>
  <si>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</si>
  <si>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</si>
  <si>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</si>
  <si>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</si>
  <si>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</si>
  <si>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</si>
  <si>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</si>
  <si>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</si>
  <si>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</si>
  <si>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</si>
  <si>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</si>
  <si>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</si>
  <si>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</si>
  <si>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</si>
  <si>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</si>
  <si>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</si>
  <si>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</si>
  <si>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</si>
  <si>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</si>
  <si>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</si>
  <si>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</si>
  <si>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</si>
  <si>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</si>
  <si>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</si>
  <si>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</si>
  <si>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</si>
  <si>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</si>
  <si>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</si>
  <si>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</si>
  <si>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</si>
  <si>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</si>
  <si>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</si>
  <si>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</si>
  <si>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</si>
  <si>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</si>
  <si>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</si>
  <si>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</si>
  <si>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</si>
  <si>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</si>
  <si>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</si>
  <si>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</si>
  <si>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</si>
  <si>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</si>
  <si>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</si>
  <si>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</si>
  <si>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</si>
  <si>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</si>
  <si>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</si>
  <si>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</si>
  <si>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</si>
  <si>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</si>
  <si>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</si>
  <si>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</si>
  <si>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</si>
  <si>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</si>
  <si>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</si>
  <si>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</si>
  <si>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</si>
  <si>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</si>
  <si>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</si>
  <si>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</si>
  <si>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</si>
  <si>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</si>
  <si>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</si>
  <si>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</si>
  <si>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</si>
  <si>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</si>
  <si>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</si>
  <si>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</si>
  <si>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</si>
  <si>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</si>
  <si>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</si>
  <si>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</si>
  <si>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</si>
  <si>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</si>
  <si>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</si>
  <si>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</si>
  <si>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</si>
  <si>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</si>
  <si>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</si>
  <si>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</si>
  <si>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</si>
  <si>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</si>
  <si>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</si>
  <si>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</si>
  <si>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</si>
  <si>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</si>
  <si>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</si>
  <si>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</si>
  <si>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</si>
  <si>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</si>
  <si>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</si>
  <si>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</si>
  <si>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</si>
  <si>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</si>
  <si>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</si>
  <si>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</si>
  <si>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</si>
  <si>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</si>
  <si>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</si>
  <si>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</si>
  <si>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</si>
  <si>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</si>
  <si>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</si>
  <si>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</si>
  <si>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</si>
  <si>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</si>
  <si>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</si>
  <si>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</si>
  <si>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</si>
  <si>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</si>
  <si>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</si>
  <si>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</si>
  <si>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</si>
  <si>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</si>
  <si>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</si>
  <si>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</si>
  <si>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</si>
  <si>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</si>
  <si>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</si>
  <si>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</si>
  <si>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</si>
  <si>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</si>
  <si>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</si>
  <si>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</si>
  <si>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</si>
  <si>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</si>
  <si>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</si>
  <si>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</si>
  <si>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</si>
  <si>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</si>
  <si>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</si>
  <si>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</si>
  <si>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</si>
  <si>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</si>
  <si>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</si>
  <si>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</si>
  <si>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</si>
  <si>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</si>
  <si>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</si>
  <si>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</si>
  <si>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</si>
  <si>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</si>
  <si>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</si>
  <si>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</si>
  <si>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</si>
  <si>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</si>
  <si>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</si>
  <si>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</si>
  <si>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</si>
  <si>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</si>
  <si>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</si>
  <si>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</si>
  <si>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</si>
  <si>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</si>
  <si>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</si>
  <si>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</si>
  <si>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</si>
  <si>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</si>
  <si>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</si>
  <si>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</si>
  <si>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</si>
  <si>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</si>
  <si>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</si>
  <si>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</si>
  <si>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</si>
  <si>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</si>
  <si>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</si>
  <si>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</si>
  <si>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</si>
  <si>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</si>
  <si>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</si>
  <si>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</si>
  <si>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</si>
  <si>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</si>
  <si>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</si>
  <si>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</si>
  <si>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</si>
  <si>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</si>
  <si>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</si>
  <si>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</si>
  <si>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</si>
  <si>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</si>
  <si>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</si>
  <si>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</si>
  <si>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</si>
  <si>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</si>
  <si>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</si>
  <si>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</si>
  <si>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</si>
  <si>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</si>
  <si>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</si>
  <si>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</si>
  <si>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</si>
  <si>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</si>
  <si>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</si>
  <si>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</si>
  <si>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</si>
  <si>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</si>
  <si>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</si>
  <si>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</si>
  <si>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</si>
  <si>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</si>
  <si>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</si>
  <si>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</si>
  <si>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</si>
  <si>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</si>
  <si>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</si>
  <si>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</si>
  <si>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</si>
  <si>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</si>
  <si>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</si>
  <si>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</si>
  <si>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</si>
  <si>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</si>
  <si>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</si>
  <si>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</si>
  <si>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</si>
  <si>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</si>
  <si>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</si>
  <si>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</si>
  <si>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</si>
  <si>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</si>
  <si>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</si>
  <si>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</si>
  <si>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</si>
  <si>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</si>
  <si>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</si>
  <si>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</si>
  <si>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</si>
  <si>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</si>
  <si>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</si>
  <si>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</si>
  <si>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</si>
  <si>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</si>
  <si>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</si>
  <si>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</si>
  <si>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</si>
  <si>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</si>
  <si>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</si>
  <si>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</si>
  <si>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</si>
  <si>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</si>
  <si>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</si>
  <si>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</si>
  <si>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</si>
  <si>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</si>
  <si>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</si>
  <si>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</si>
  <si>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</si>
  <si>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</si>
  <si>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</si>
  <si>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</si>
  <si>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</si>
  <si>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</si>
  <si>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</si>
  <si>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</si>
  <si>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</si>
  <si>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</si>
  <si>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</si>
  <si>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</si>
  <si>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</si>
  <si>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</si>
  <si>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</si>
  <si>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</si>
  <si>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</si>
  <si>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</si>
  <si>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</si>
  <si>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</si>
  <si>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</si>
  <si>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</si>
  <si>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</si>
  <si>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</si>
  <si>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</si>
  <si>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</si>
  <si>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</si>
  <si>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</si>
  <si>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</si>
  <si>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</si>
  <si>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</si>
  <si>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</si>
  <si>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</si>
  <si>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</si>
  <si>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</si>
  <si>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</si>
  <si>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</si>
  <si>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</si>
  <si>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</si>
  <si>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</si>
  <si>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</si>
  <si>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</si>
  <si>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</si>
  <si>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</si>
  <si>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</si>
  <si>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</si>
  <si>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</si>
  <si>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</si>
  <si>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</si>
  <si>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</si>
  <si>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</si>
  <si>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</si>
  <si>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</si>
  <si>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</si>
  <si>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</si>
  <si>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</si>
  <si>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</si>
  <si>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</si>
  <si>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</si>
  <si>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</si>
  <si>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</si>
  <si>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</si>
  <si>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</si>
  <si>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</si>
  <si>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</si>
  <si>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</si>
  <si>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</si>
  <si>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</si>
  <si>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</si>
  <si>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</si>
  <si>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</si>
  <si>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</si>
  <si>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</si>
  <si>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</si>
  <si>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</si>
  <si>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</si>
  <si>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</si>
  <si>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</si>
  <si>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</si>
  <si>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</si>
  <si>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</si>
  <si>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</si>
  <si>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</si>
  <si>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</si>
  <si>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</si>
  <si>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</si>
  <si>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</si>
  <si>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</si>
  <si>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</si>
  <si>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</si>
  <si>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</si>
  <si>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</si>
  <si>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</si>
  <si>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</si>
  <si>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</si>
  <si>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</si>
  <si>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</si>
  <si>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</si>
  <si>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</si>
  <si>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</si>
  <si>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</si>
  <si>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</si>
  <si>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</si>
  <si>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</si>
  <si>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</si>
  <si>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</si>
  <si>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</si>
  <si>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</si>
  <si>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</si>
  <si>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</si>
  <si>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</si>
  <si>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</si>
  <si>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</si>
  <si>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</si>
  <si>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</si>
  <si>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</si>
  <si>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</si>
  <si>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</si>
  <si>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</si>
  <si>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</si>
  <si>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</si>
  <si>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</si>
  <si>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</si>
  <si>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</si>
  <si>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</si>
  <si>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</si>
  <si>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</si>
  <si>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</si>
  <si>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</si>
  <si>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</si>
  <si>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</si>
  <si>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</si>
  <si>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</si>
  <si>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</si>
  <si>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</si>
  <si>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</si>
  <si>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</si>
  <si>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</si>
  <si>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</si>
  <si>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</si>
  <si>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</si>
  <si>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</si>
  <si>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</si>
  <si>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</si>
  <si>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</si>
  <si>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</si>
  <si>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</si>
  <si>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</si>
  <si>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</si>
  <si>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</si>
  <si>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</si>
  <si>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</si>
  <si>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</si>
  <si>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</si>
  <si>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</si>
  <si>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</si>
  <si>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</si>
  <si>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</si>
  <si>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</si>
  <si>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</si>
  <si>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</si>
  <si>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</si>
  <si>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</si>
  <si>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</si>
  <si>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</si>
  <si>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</si>
  <si>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</si>
  <si>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</si>
  <si>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</si>
  <si>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</si>
  <si>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</si>
  <si>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</si>
  <si>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</si>
  <si>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</si>
  <si>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</si>
  <si>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</si>
  <si>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</si>
  <si>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</si>
  <si>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</si>
  <si>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</si>
  <si>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</si>
  <si>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</si>
  <si>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</si>
  <si>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</si>
  <si>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</si>
  <si>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</si>
  <si>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</si>
  <si>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</si>
  <si>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</si>
  <si>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</si>
  <si>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</si>
  <si>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</si>
  <si>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</si>
  <si>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</si>
  <si>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</si>
  <si>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</si>
  <si>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</si>
  <si>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</si>
  <si>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</si>
  <si>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</si>
  <si>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</si>
  <si>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</si>
  <si>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</si>
  <si>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</si>
  <si>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</si>
  <si>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</si>
  <si>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</si>
  <si>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</si>
  <si>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</si>
  <si>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</si>
  <si>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</si>
  <si>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</si>
  <si>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</si>
  <si>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</si>
  <si>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</si>
  <si>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</si>
  <si>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</si>
  <si>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</si>
  <si>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</si>
  <si>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</si>
  <si>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</si>
  <si>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</si>
  <si>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</si>
  <si>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</si>
  <si>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</si>
  <si>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</si>
  <si>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</si>
  <si>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</si>
  <si>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</si>
  <si>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</si>
  <si>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</si>
  <si>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</si>
  <si>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</si>
  <si>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</si>
  <si>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</si>
  <si>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</si>
  <si>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</si>
  <si>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</si>
  <si>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</si>
  <si>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</si>
  <si>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</si>
  <si>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</si>
  <si>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</si>
  <si>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</si>
  <si>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</si>
  <si>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</si>
  <si>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</si>
  <si>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</si>
  <si>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</si>
  <si>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</si>
  <si>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</si>
  <si>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</si>
  <si>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</si>
  <si>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</si>
  <si>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</si>
  <si>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</si>
  <si>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</si>
  <si>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</si>
  <si>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</si>
  <si>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</si>
  <si>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</si>
  <si>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</si>
  <si>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</si>
  <si>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</si>
  <si>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</si>
  <si>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</si>
  <si>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</si>
  <si>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</si>
  <si>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</si>
  <si>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</si>
  <si>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</si>
  <si>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</si>
  <si>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</si>
  <si>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</si>
  <si>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</si>
  <si>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</si>
  <si>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</si>
  <si>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</si>
  <si>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</si>
  <si>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</si>
  <si>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</si>
  <si>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</si>
  <si>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</si>
  <si>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</si>
  <si>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</si>
  <si>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</si>
  <si>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</si>
  <si>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</si>
  <si>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</si>
  <si>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</si>
  <si>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</si>
  <si>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</si>
  <si>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</si>
  <si>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</si>
  <si>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</si>
  <si>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</si>
  <si>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</si>
  <si>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</si>
  <si>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</si>
  <si>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</si>
  <si>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</si>
  <si>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</si>
  <si>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</si>
  <si>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</si>
  <si>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</si>
  <si>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</si>
  <si>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</si>
  <si>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</si>
  <si>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</si>
  <si>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</si>
  <si>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</si>
  <si>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</si>
  <si>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</si>
  <si>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</si>
  <si>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</si>
  <si>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</si>
  <si>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</si>
  <si>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</si>
  <si>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</si>
  <si>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</si>
  <si>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</si>
  <si>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</si>
  <si>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</si>
  <si>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</si>
  <si>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</si>
  <si>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</si>
  <si>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</si>
  <si>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</si>
  <si>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</si>
  <si>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</si>
  <si>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</si>
  <si>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</si>
  <si>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</si>
  <si>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</si>
  <si>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</si>
  <si>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</si>
  <si>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</si>
  <si>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</si>
  <si>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</si>
  <si>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</si>
  <si>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</si>
  <si>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</si>
  <si>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</si>
  <si>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</si>
  <si>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</si>
  <si>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</si>
  <si>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</si>
  <si>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</si>
  <si>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</si>
  <si>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</si>
  <si>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</si>
  <si>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</si>
  <si>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</si>
  <si>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</si>
  <si>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</si>
  <si>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</si>
  <si>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</si>
  <si>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</si>
  <si>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</si>
  <si>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</si>
  <si>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</si>
  <si>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</si>
  <si>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</si>
  <si>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</si>
  <si>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</si>
  <si>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</si>
  <si>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</si>
  <si>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</si>
  <si>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</si>
  <si>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</si>
  <si>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</si>
  <si>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</si>
  <si>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</si>
  <si>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</si>
  <si>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</si>
  <si>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</si>
  <si>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</si>
  <si>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</si>
  <si>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</si>
  <si>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</si>
  <si>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</si>
  <si>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</si>
  <si>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</si>
  <si>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</si>
  <si>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</si>
  <si>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</si>
  <si>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</si>
  <si>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</si>
  <si>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</si>
  <si>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</si>
  <si>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</si>
  <si>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</si>
  <si>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</si>
  <si>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</si>
  <si>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</si>
  <si>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</si>
  <si>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</si>
  <si>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(All)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</si>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</sst>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F-40CB-96D7-AFD56AC3A89A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F-40CB-96D7-AFD56AC3A89A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F-40CB-96D7-AFD56AC3A89A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F-40CB-96D7-AFD56AC3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33520"/>
        <c:axId val="42974032"/>
      </c:lineChart>
      <c:catAx>
        <c:axId val="3799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4032"/>
        <c:crosses val="autoZero"/>
        <c:auto val="1"/>
        <c:lblAlgn val="ctr"/>
        <c:lblOffset val="100"/>
        <c:noMultiLvlLbl val="0"/>
      </c:catAx>
      <c:valAx>
        <c:axId val="429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5-41F6-891B-0E1EB84E1A9F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5-41F6-891B-0E1EB84E1A9F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5-41F6-891B-0E1EB84E1A9F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5-41F6-891B-0E1EB84E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943120"/>
        <c:axId val="379935440"/>
      </c:barChart>
      <c:catAx>
        <c:axId val="3799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5440"/>
        <c:crosses val="autoZero"/>
        <c:auto val="1"/>
        <c:lblAlgn val="ctr"/>
        <c:lblOffset val="100"/>
        <c:noMultiLvlLbl val="0"/>
      </c:catAx>
      <c:valAx>
        <c:axId val="3799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stats!PivotTable2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'Sub category stats'!$B$6:$B$30</c:f>
              <c:numCache>
                <c:formatCode>General</c:formatCode>
                <c:ptCount val="24"/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B-4009-9871-F23600DE3C86}"/>
            </c:ext>
          </c:extLst>
        </c:ser>
        <c:ser>
          <c:idx val="1"/>
          <c:order val="1"/>
          <c:tx>
            <c:strRef>
              <c:f>'Sub 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'Sub category stats'!$C$6:$C$30</c:f>
              <c:numCache>
                <c:formatCode>General</c:formatCode>
                <c:ptCount val="24"/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11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12</c:v>
                </c:pt>
                <c:pt idx="21">
                  <c:v>21</c:v>
                </c:pt>
                <c:pt idx="22">
                  <c:v>30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B-4009-9871-F23600DE3C86}"/>
            </c:ext>
          </c:extLst>
        </c:ser>
        <c:ser>
          <c:idx val="2"/>
          <c:order val="2"/>
          <c:tx>
            <c:strRef>
              <c:f>'Sub 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'Sub category stats'!$D$6:$D$30</c:f>
              <c:numCache>
                <c:formatCode>General</c:formatCode>
                <c:ptCount val="24"/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B-4009-9871-F23600DE3C86}"/>
            </c:ext>
          </c:extLst>
        </c:ser>
        <c:ser>
          <c:idx val="3"/>
          <c:order val="3"/>
          <c:tx>
            <c:strRef>
              <c:f>'Sub 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'Sub category stats'!$E$6:$E$30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14</c:v>
                </c:pt>
                <c:pt idx="13">
                  <c:v>21</c:v>
                </c:pt>
                <c:pt idx="14">
                  <c:v>17</c:v>
                </c:pt>
                <c:pt idx="15">
                  <c:v>22</c:v>
                </c:pt>
                <c:pt idx="16">
                  <c:v>26</c:v>
                </c:pt>
                <c:pt idx="17">
                  <c:v>28</c:v>
                </c:pt>
                <c:pt idx="18">
                  <c:v>23</c:v>
                </c:pt>
                <c:pt idx="19">
                  <c:v>22</c:v>
                </c:pt>
                <c:pt idx="20">
                  <c:v>36</c:v>
                </c:pt>
                <c:pt idx="21">
                  <c:v>34</c:v>
                </c:pt>
                <c:pt idx="22">
                  <c:v>49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B-4009-9871-F23600DE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000832"/>
        <c:axId val="435002272"/>
      </c:barChart>
      <c:catAx>
        <c:axId val="4350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2272"/>
        <c:crosses val="autoZero"/>
        <c:auto val="1"/>
        <c:lblAlgn val="ctr"/>
        <c:lblOffset val="100"/>
        <c:noMultiLvlLbl val="0"/>
      </c:catAx>
      <c:valAx>
        <c:axId val="4350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101600</xdr:rowOff>
    </xdr:from>
    <xdr:to>
      <xdr:col>18</xdr:col>
      <xdr:colOff>635000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7040F-BE64-7C2F-3602-B1C078A6A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57150</xdr:rowOff>
    </xdr:from>
    <xdr:to>
      <xdr:col>17</xdr:col>
      <xdr:colOff>298450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0EA55-ABD3-F91A-4B56-23B4243ED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25400</xdr:rowOff>
    </xdr:from>
    <xdr:to>
      <xdr:col>17</xdr:col>
      <xdr:colOff>133350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178AE-541B-786C-284A-FA9C08259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Vokoun" refreshedDate="45455.867602199076" createdVersion="8" refreshedVersion="8" minRefreshableVersion="3" recordCount="1000" xr:uid="{FAABF400-166A-4C51-ADC6-464146EA398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02E45-1E5E-4050-8E8F-07948ED57F92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D8266-EA07-41A8-BCF2-BE40B88AAA1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F28DF-B7A1-484B-9624-B6EC5ACB97AB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23"/>
    </i>
    <i>
      <x v="1"/>
    </i>
    <i>
      <x v="9"/>
    </i>
    <i>
      <x v="14"/>
    </i>
    <i>
      <x v="10"/>
    </i>
    <i>
      <x v="16"/>
    </i>
    <i>
      <x v="17"/>
    </i>
    <i>
      <x v="8"/>
    </i>
    <i>
      <x v="18"/>
    </i>
    <i>
      <x v="5"/>
    </i>
    <i>
      <x v="4"/>
    </i>
    <i>
      <x v="11"/>
    </i>
    <i>
      <x v="19"/>
    </i>
    <i>
      <x/>
    </i>
    <i>
      <x v="20"/>
    </i>
    <i>
      <x v="3"/>
    </i>
    <i>
      <x v="12"/>
    </i>
    <i>
      <x v="21"/>
    </i>
    <i>
      <x v="7"/>
    </i>
    <i>
      <x v="6"/>
    </i>
    <i>
      <x v="22"/>
    </i>
    <i>
      <x v="2"/>
    </i>
    <i>
      <x v="15"/>
    </i>
    <i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38" sqref="A1:T1001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9140625" bestFit="1" customWidth="1"/>
    <col min="8" max="8" width="13" bestFit="1" customWidth="1"/>
    <col min="9" max="9" width="15.83203125" bestFit="1" customWidth="1"/>
    <col min="12" max="13" width="11.1640625" bestFit="1" customWidth="1"/>
    <col min="14" max="14" width="21.75" bestFit="1" customWidth="1"/>
    <col min="15" max="15" width="20.33203125" bestFit="1" customWidth="1"/>
    <col min="18" max="18" width="28" bestFit="1" customWidth="1"/>
    <col min="19" max="19" width="14.25" bestFit="1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5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(((L67/60)/60)/24)+DATE(1970,1,1)</f>
        <v>40570.25</v>
      </c>
      <c r="O67" s="6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(((L131/60)/60)/24)+DATE(1970,1,1)</f>
        <v>42038.25</v>
      </c>
      <c r="O131" s="6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(((L195/60)/60)/24)+DATE(1970,1,1)</f>
        <v>43198.208333333328</v>
      </c>
      <c r="O195" s="6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(((L259/60)/60)/24)+DATE(1970,1,1)</f>
        <v>41338.25</v>
      </c>
      <c r="O259" s="6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(((L323/60)/60)/24)+DATE(1970,1,1)</f>
        <v>40634.208333333336</v>
      </c>
      <c r="O323" s="6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(((L387/60)/60)/24)+DATE(1970,1,1)</f>
        <v>43553.208333333328</v>
      </c>
      <c r="O387" s="6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(((L451/60)/60)/24)+DATE(1970,1,1)</f>
        <v>43530.25</v>
      </c>
      <c r="O451" s="6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(((L515/60)/60)/24)+DATE(1970,1,1)</f>
        <v>40430.208333333336</v>
      </c>
      <c r="O515" s="6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(((L579/60)/60)/24)+DATE(1970,1,1)</f>
        <v>40613.25</v>
      </c>
      <c r="O579" s="6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(((L643/60)/60)/24)+DATE(1970,1,1)</f>
        <v>42786.25</v>
      </c>
      <c r="O643" s="6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(((L707/60)/60)/24)+DATE(1970,1,1)</f>
        <v>41619.25</v>
      </c>
      <c r="O707" s="6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(((L771/60)/60)/24)+DATE(1970,1,1)</f>
        <v>41501.208333333336</v>
      </c>
      <c r="O771" s="6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(((L835/60)/60)/24)+DATE(1970,1,1)</f>
        <v>40588.25</v>
      </c>
      <c r="O835" s="6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(((L899/60)/60)/24)+DATE(1970,1,1)</f>
        <v>43583.208333333328</v>
      </c>
      <c r="O899" s="6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(((L963/60)/60)/24)+DATE(1970,1,1)</f>
        <v>40591.25</v>
      </c>
      <c r="O963" s="6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ADB0-9C8F-423F-923D-4754B33CE1EE}">
  <dimension ref="A1:H13"/>
  <sheetViews>
    <sheetView tabSelected="1" workbookViewId="0">
      <selection activeCell="B5" sqref="B5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t="s">
        <v>2094</v>
      </c>
      <c r="B2">
        <f>COUNTIFS(Crowdfunding!$G:$G, "=successful", Crowdfunding!$D:$D,"&lt;1000")</f>
        <v>30</v>
      </c>
      <c r="C2">
        <f>COUNTIFS(Crowdfunding!$G:$G, "=failed", Crowdfunding!$D:$D,"&lt;1000")</f>
        <v>20</v>
      </c>
      <c r="D2">
        <f>COUNTIFS(Crowdfunding!$G:$G, "=canceled", Crowdfunding!$D:$D,"&lt;1000")</f>
        <v>1</v>
      </c>
      <c r="E2">
        <f>SUM(B2:D2)</f>
        <v>51</v>
      </c>
      <c r="F2" s="4">
        <f>B2/E2*100</f>
        <v>58.82352941176471</v>
      </c>
      <c r="G2" s="4">
        <f>C2/E2*100</f>
        <v>39.215686274509807</v>
      </c>
      <c r="H2" s="4">
        <f>D2/E2*100</f>
        <v>1.9607843137254901</v>
      </c>
    </row>
    <row r="3" spans="1:8" x14ac:dyDescent="0.35">
      <c r="A3" t="s">
        <v>2095</v>
      </c>
      <c r="B3">
        <f>COUNTIFS(Crowdfunding!$G:$G, "=successful", Crowdfunding!$D:$D,"=1000", Crowdfunding!$D:$D,"=&lt;4999")</f>
        <v>0</v>
      </c>
      <c r="C3">
        <f>COUNTIFS(Crowdfunding!$G:$G, "=failed", Crowdfunding!$D:$D,"&lt;1000")</f>
        <v>20</v>
      </c>
    </row>
    <row r="4" spans="1:8" x14ac:dyDescent="0.35">
      <c r="A4" t="s">
        <v>2096</v>
      </c>
      <c r="B4">
        <f>COUNTIFS(Crowdfunding!$G:$G, "=successful", Crowdfunding!$D:$D,"=5000", Crowdfunding!$D:$D,"=&lt;9999")</f>
        <v>0</v>
      </c>
    </row>
    <row r="5" spans="1:8" x14ac:dyDescent="0.35">
      <c r="A5" t="s">
        <v>2097</v>
      </c>
      <c r="B5">
        <f>COUNTIFS(Crowdfunding!$G:$G, "=successful", Crowdfunding!$D:$D,"=5000", Crowdfunding!$D:$D,"=&lt;9999")</f>
        <v>0</v>
      </c>
    </row>
    <row r="6" spans="1:8" x14ac:dyDescent="0.35">
      <c r="A6" t="s">
        <v>2098</v>
      </c>
      <c r="B6">
        <f>COUNTIFS(Crowdfunding!$G:$G, "=successful", Crowdfunding!$D:$D,"=5000", Crowdfunding!$D:$D,"=&lt;9999")</f>
        <v>0</v>
      </c>
    </row>
    <row r="7" spans="1:8" x14ac:dyDescent="0.35">
      <c r="A7" t="s">
        <v>2099</v>
      </c>
      <c r="B7">
        <f>COUNTIFS(Crowdfunding!$G:$G, "=successful", Crowdfunding!$D:$D,"=5000", Crowdfunding!$D:$D,"=&lt;9999")</f>
        <v>0</v>
      </c>
    </row>
    <row r="8" spans="1:8" x14ac:dyDescent="0.35">
      <c r="A8" t="s">
        <v>2100</v>
      </c>
      <c r="B8">
        <f>COUNTIFS(Crowdfunding!$G:$G, "=successful", Crowdfunding!$D:$D,"=5000", Crowdfunding!$D:$D,"=&lt;9999")</f>
        <v>0</v>
      </c>
    </row>
    <row r="9" spans="1:8" x14ac:dyDescent="0.35">
      <c r="A9" t="s">
        <v>2101</v>
      </c>
      <c r="B9">
        <f>COUNTIFS(Crowdfunding!$G:$G, "=successful", Crowdfunding!$D:$D,"=5000", Crowdfunding!$D:$D,"=&lt;9999")</f>
        <v>0</v>
      </c>
    </row>
    <row r="10" spans="1:8" x14ac:dyDescent="0.35">
      <c r="A10" t="s">
        <v>2102</v>
      </c>
      <c r="B10">
        <f>COUNTIFS(Crowdfunding!$G:$G, "=successful", Crowdfunding!$D:$D,"=5000", Crowdfunding!$D:$D,"=&lt;9999")</f>
        <v>0</v>
      </c>
    </row>
    <row r="11" spans="1:8" x14ac:dyDescent="0.35">
      <c r="A11" t="s">
        <v>2103</v>
      </c>
      <c r="B11">
        <f>COUNTIFS(Crowdfunding!$G:$G, "=successful", Crowdfunding!$D:$D,"=5000", Crowdfunding!$D:$D,"=&lt;9999")</f>
        <v>0</v>
      </c>
    </row>
    <row r="12" spans="1:8" x14ac:dyDescent="0.35">
      <c r="A12" t="s">
        <v>2104</v>
      </c>
      <c r="B12">
        <f>COUNTIFS(Crowdfunding!$G:$G, "=successful", Crowdfunding!$D:$D,"=5000", Crowdfunding!$D:$D,"=&lt;9999")</f>
        <v>0</v>
      </c>
    </row>
    <row r="13" spans="1:8" x14ac:dyDescent="0.35">
      <c r="A13" t="s">
        <v>2105</v>
      </c>
      <c r="B13">
        <f>COUNTIFS(Crowdfunding!$G:$G, "=successful", Crowdfunding!$D:$D,"=5000", Crowdfunding!$D:$D,"=&lt;9999")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0935-E0CF-491E-AEA1-4E302C9DEFA7}">
  <dimension ref="A1:F18"/>
  <sheetViews>
    <sheetView workbookViewId="0">
      <selection activeCell="V32" sqref="V32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2031</v>
      </c>
      <c r="B1" t="s">
        <v>2035</v>
      </c>
    </row>
    <row r="2" spans="1:6" x14ac:dyDescent="0.35">
      <c r="A2" s="7" t="s">
        <v>2073</v>
      </c>
      <c r="B2" t="s">
        <v>2035</v>
      </c>
    </row>
    <row r="4" spans="1:6" x14ac:dyDescent="0.35">
      <c r="A4" s="7" t="s">
        <v>2039</v>
      </c>
      <c r="B4" s="7" t="s">
        <v>2038</v>
      </c>
    </row>
    <row r="5" spans="1:6" x14ac:dyDescent="0.35">
      <c r="A5" s="7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5">
      <c r="A6" s="8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35">
      <c r="A7" s="8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35">
      <c r="A8" s="8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35">
      <c r="A9" s="8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35">
      <c r="A10" s="8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35">
      <c r="A11" s="8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35">
      <c r="A12" s="8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35">
      <c r="A13" s="8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35">
      <c r="A14" s="8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35">
      <c r="A15" s="8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35">
      <c r="A16" s="8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35">
      <c r="A17" s="8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35">
      <c r="A18" s="8" t="s">
        <v>2037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2C48-3DBC-42E7-98A2-236CEBC303C0}">
  <dimension ref="A1:F14"/>
  <sheetViews>
    <sheetView workbookViewId="0">
      <selection activeCell="A5" sqref="A5:F13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7" t="s">
        <v>6</v>
      </c>
      <c r="B1" t="s">
        <v>2035</v>
      </c>
    </row>
    <row r="3" spans="1:6" x14ac:dyDescent="0.35">
      <c r="A3" s="7" t="s">
        <v>2039</v>
      </c>
      <c r="B3" s="7" t="s">
        <v>2038</v>
      </c>
    </row>
    <row r="4" spans="1:6" x14ac:dyDescent="0.35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35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2041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2042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2043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2044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2045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2047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2048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2037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E8FB-4FEA-4F69-846B-1C0935A68FBD}">
  <dimension ref="A1:F30"/>
  <sheetViews>
    <sheetView workbookViewId="0">
      <selection activeCell="P31" sqref="P31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  <col min="7" max="7" width="6.08203125" bestFit="1" customWidth="1"/>
    <col min="8" max="8" width="10.25" bestFit="1" customWidth="1"/>
    <col min="9" max="9" width="9" bestFit="1" customWidth="1"/>
    <col min="10" max="10" width="3.9140625" bestFit="1" customWidth="1"/>
    <col min="11" max="11" width="5.58203125" bestFit="1" customWidth="1"/>
    <col min="12" max="12" width="12.4140625" bestFit="1" customWidth="1"/>
    <col min="13" max="13" width="9.33203125" bestFit="1" customWidth="1"/>
    <col min="14" max="14" width="17.1640625" bestFit="1" customWidth="1"/>
    <col min="15" max="15" width="5.08203125" bestFit="1" customWidth="1"/>
    <col min="16" max="16" width="14.9140625" bestFit="1" customWidth="1"/>
    <col min="17" max="17" width="4.4140625" bestFit="1" customWidth="1"/>
    <col min="18" max="18" width="12.58203125" bestFit="1" customWidth="1"/>
    <col min="19" max="19" width="6" bestFit="1" customWidth="1"/>
    <col min="20" max="20" width="8.83203125" bestFit="1" customWidth="1"/>
    <col min="21" max="21" width="10.75" bestFit="1" customWidth="1"/>
    <col min="22" max="22" width="11.1640625" bestFit="1" customWidth="1"/>
    <col min="23" max="23" width="9.4140625" bestFit="1" customWidth="1"/>
    <col min="24" max="24" width="4.33203125" bestFit="1" customWidth="1"/>
    <col min="25" max="25" width="11" bestFit="1" customWidth="1"/>
    <col min="26" max="26" width="10.58203125" bestFit="1" customWidth="1"/>
  </cols>
  <sheetData>
    <row r="1" spans="1:6" x14ac:dyDescent="0.35">
      <c r="A1" s="7" t="s">
        <v>6</v>
      </c>
      <c r="B1" t="s">
        <v>2035</v>
      </c>
    </row>
    <row r="2" spans="1:6" x14ac:dyDescent="0.35">
      <c r="A2" s="7" t="s">
        <v>2031</v>
      </c>
      <c r="B2" t="s">
        <v>2035</v>
      </c>
    </row>
    <row r="4" spans="1:6" x14ac:dyDescent="0.35">
      <c r="A4" s="7" t="s">
        <v>2039</v>
      </c>
      <c r="B4" s="7" t="s">
        <v>2038</v>
      </c>
    </row>
    <row r="5" spans="1:6" x14ac:dyDescent="0.35">
      <c r="A5" s="7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5">
      <c r="A6" s="8" t="s">
        <v>2072</v>
      </c>
      <c r="B6" s="9"/>
      <c r="C6" s="9"/>
      <c r="D6" s="9"/>
      <c r="E6" s="9">
        <v>3</v>
      </c>
      <c r="F6" s="9">
        <v>3</v>
      </c>
    </row>
    <row r="7" spans="1:6" x14ac:dyDescent="0.35">
      <c r="A7" s="8" t="s">
        <v>2050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2058</v>
      </c>
      <c r="B8" s="9"/>
      <c r="C8" s="9">
        <v>3</v>
      </c>
      <c r="D8" s="9"/>
      <c r="E8" s="9">
        <v>4</v>
      </c>
      <c r="F8" s="9">
        <v>7</v>
      </c>
    </row>
    <row r="9" spans="1:6" x14ac:dyDescent="0.35">
      <c r="A9" s="8" t="s">
        <v>2063</v>
      </c>
      <c r="B9" s="9"/>
      <c r="C9" s="9">
        <v>4</v>
      </c>
      <c r="D9" s="9"/>
      <c r="E9" s="9">
        <v>4</v>
      </c>
      <c r="F9" s="9">
        <v>8</v>
      </c>
    </row>
    <row r="10" spans="1:6" x14ac:dyDescent="0.35">
      <c r="A10" s="8" t="s">
        <v>2059</v>
      </c>
      <c r="B10" s="9"/>
      <c r="C10" s="9">
        <v>8</v>
      </c>
      <c r="D10" s="9">
        <v>1</v>
      </c>
      <c r="E10" s="9">
        <v>4</v>
      </c>
      <c r="F10" s="9">
        <v>13</v>
      </c>
    </row>
    <row r="11" spans="1:6" x14ac:dyDescent="0.35">
      <c r="A11" s="8" t="s">
        <v>2065</v>
      </c>
      <c r="B11" s="9"/>
      <c r="C11" s="9">
        <v>9</v>
      </c>
      <c r="D11" s="9"/>
      <c r="E11" s="9">
        <v>5</v>
      </c>
      <c r="F11" s="9">
        <v>14</v>
      </c>
    </row>
    <row r="12" spans="1:6" x14ac:dyDescent="0.35">
      <c r="A12" s="8" t="s">
        <v>2066</v>
      </c>
      <c r="B12" s="9">
        <v>1</v>
      </c>
      <c r="C12" s="9">
        <v>5</v>
      </c>
      <c r="D12" s="9">
        <v>1</v>
      </c>
      <c r="E12" s="9">
        <v>9</v>
      </c>
      <c r="F12" s="9">
        <v>16</v>
      </c>
    </row>
    <row r="13" spans="1:6" x14ac:dyDescent="0.35">
      <c r="A13" s="8" t="s">
        <v>2057</v>
      </c>
      <c r="B13" s="9">
        <v>1</v>
      </c>
      <c r="C13" s="9">
        <v>6</v>
      </c>
      <c r="D13" s="9"/>
      <c r="E13" s="9">
        <v>10</v>
      </c>
      <c r="F13" s="9">
        <v>17</v>
      </c>
    </row>
    <row r="14" spans="1:6" x14ac:dyDescent="0.35">
      <c r="A14" s="8" t="s">
        <v>2067</v>
      </c>
      <c r="B14" s="9">
        <v>3</v>
      </c>
      <c r="C14" s="9">
        <v>3</v>
      </c>
      <c r="D14" s="9"/>
      <c r="E14" s="9">
        <v>11</v>
      </c>
      <c r="F14" s="9">
        <v>17</v>
      </c>
    </row>
    <row r="15" spans="1:6" x14ac:dyDescent="0.35">
      <c r="A15" s="8" t="s">
        <v>2054</v>
      </c>
      <c r="B15" s="9">
        <v>1</v>
      </c>
      <c r="C15" s="9">
        <v>7</v>
      </c>
      <c r="D15" s="9"/>
      <c r="E15" s="9">
        <v>9</v>
      </c>
      <c r="F15" s="9">
        <v>17</v>
      </c>
    </row>
    <row r="16" spans="1:6" x14ac:dyDescent="0.35">
      <c r="A16" s="8" t="s">
        <v>2053</v>
      </c>
      <c r="B16" s="9"/>
      <c r="C16" s="9">
        <v>8</v>
      </c>
      <c r="D16" s="9"/>
      <c r="E16" s="9">
        <v>10</v>
      </c>
      <c r="F16" s="9">
        <v>18</v>
      </c>
    </row>
    <row r="17" spans="1:6" x14ac:dyDescent="0.35">
      <c r="A17" s="8" t="s">
        <v>2060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2068</v>
      </c>
      <c r="B18" s="9"/>
      <c r="C18" s="9">
        <v>7</v>
      </c>
      <c r="D18" s="9"/>
      <c r="E18" s="9">
        <v>14</v>
      </c>
      <c r="F18" s="9">
        <v>21</v>
      </c>
    </row>
    <row r="19" spans="1:6" x14ac:dyDescent="0.35">
      <c r="A19" s="8" t="s">
        <v>2049</v>
      </c>
      <c r="B19" s="9">
        <v>1</v>
      </c>
      <c r="C19" s="9">
        <v>10</v>
      </c>
      <c r="D19" s="9">
        <v>2</v>
      </c>
      <c r="E19" s="9">
        <v>21</v>
      </c>
      <c r="F19" s="9">
        <v>34</v>
      </c>
    </row>
    <row r="20" spans="1:6" x14ac:dyDescent="0.35">
      <c r="A20" s="8" t="s">
        <v>2069</v>
      </c>
      <c r="B20" s="9">
        <v>1</v>
      </c>
      <c r="C20" s="9">
        <v>15</v>
      </c>
      <c r="D20" s="9">
        <v>2</v>
      </c>
      <c r="E20" s="9">
        <v>17</v>
      </c>
      <c r="F20" s="9">
        <v>35</v>
      </c>
    </row>
    <row r="21" spans="1:6" x14ac:dyDescent="0.35">
      <c r="A21" s="8" t="s">
        <v>2052</v>
      </c>
      <c r="B21" s="9">
        <v>2</v>
      </c>
      <c r="C21" s="9">
        <v>12</v>
      </c>
      <c r="D21" s="9">
        <v>1</v>
      </c>
      <c r="E21" s="9">
        <v>22</v>
      </c>
      <c r="F21" s="9">
        <v>37</v>
      </c>
    </row>
    <row r="22" spans="1:6" x14ac:dyDescent="0.35">
      <c r="A22" s="8" t="s">
        <v>2061</v>
      </c>
      <c r="B22" s="9">
        <v>4</v>
      </c>
      <c r="C22" s="9">
        <v>11</v>
      </c>
      <c r="D22" s="9">
        <v>1</v>
      </c>
      <c r="E22" s="9">
        <v>26</v>
      </c>
      <c r="F22" s="9">
        <v>42</v>
      </c>
    </row>
    <row r="23" spans="1:6" x14ac:dyDescent="0.35">
      <c r="A23" s="8" t="s">
        <v>2070</v>
      </c>
      <c r="B23" s="9"/>
      <c r="C23" s="9">
        <v>16</v>
      </c>
      <c r="D23" s="9">
        <v>1</v>
      </c>
      <c r="E23" s="9">
        <v>28</v>
      </c>
      <c r="F23" s="9">
        <v>45</v>
      </c>
    </row>
    <row r="24" spans="1:6" x14ac:dyDescent="0.35">
      <c r="A24" s="8" t="s">
        <v>2056</v>
      </c>
      <c r="B24" s="9">
        <v>3</v>
      </c>
      <c r="C24" s="9">
        <v>19</v>
      </c>
      <c r="D24" s="9"/>
      <c r="E24" s="9">
        <v>23</v>
      </c>
      <c r="F24" s="9">
        <v>45</v>
      </c>
    </row>
    <row r="25" spans="1:6" x14ac:dyDescent="0.35">
      <c r="A25" s="8" t="s">
        <v>2055</v>
      </c>
      <c r="B25" s="9">
        <v>4</v>
      </c>
      <c r="C25" s="9">
        <v>20</v>
      </c>
      <c r="D25" s="9"/>
      <c r="E25" s="9">
        <v>22</v>
      </c>
      <c r="F25" s="9">
        <v>46</v>
      </c>
    </row>
    <row r="26" spans="1:6" x14ac:dyDescent="0.35">
      <c r="A26" s="8" t="s">
        <v>2071</v>
      </c>
      <c r="B26" s="9">
        <v>2</v>
      </c>
      <c r="C26" s="9">
        <v>12</v>
      </c>
      <c r="D26" s="9">
        <v>1</v>
      </c>
      <c r="E26" s="9">
        <v>36</v>
      </c>
      <c r="F26" s="9">
        <v>51</v>
      </c>
    </row>
    <row r="27" spans="1:6" x14ac:dyDescent="0.35">
      <c r="A27" s="8" t="s">
        <v>2051</v>
      </c>
      <c r="B27" s="9">
        <v>4</v>
      </c>
      <c r="C27" s="9">
        <v>21</v>
      </c>
      <c r="D27" s="9">
        <v>1</v>
      </c>
      <c r="E27" s="9">
        <v>34</v>
      </c>
      <c r="F27" s="9">
        <v>60</v>
      </c>
    </row>
    <row r="28" spans="1:6" x14ac:dyDescent="0.35">
      <c r="A28" s="8" t="s">
        <v>2064</v>
      </c>
      <c r="B28" s="9">
        <v>6</v>
      </c>
      <c r="C28" s="9">
        <v>30</v>
      </c>
      <c r="D28" s="9"/>
      <c r="E28" s="9">
        <v>49</v>
      </c>
      <c r="F28" s="9">
        <v>85</v>
      </c>
    </row>
    <row r="29" spans="1:6" x14ac:dyDescent="0.35">
      <c r="A29" s="8" t="s">
        <v>2062</v>
      </c>
      <c r="B29" s="9">
        <v>23</v>
      </c>
      <c r="C29" s="9">
        <v>132</v>
      </c>
      <c r="D29" s="9">
        <v>2</v>
      </c>
      <c r="E29" s="9">
        <v>187</v>
      </c>
      <c r="F29" s="9">
        <v>344</v>
      </c>
    </row>
    <row r="30" spans="1:6" x14ac:dyDescent="0.35">
      <c r="A30" s="8" t="s">
        <v>2037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Sheet4</vt:lpstr>
      <vt:lpstr>Outcomes based on launch date</vt:lpstr>
      <vt:lpstr>Category stats</vt:lpstr>
      <vt:lpstr>Sub 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Scott Vokoun</cp:lastModifiedBy>
  <dcterms:created xsi:type="dcterms:W3CDTF">2021-09-29T18:52:28Z</dcterms:created>
  <dcterms:modified xsi:type="dcterms:W3CDTF">2024-06-14T05:08:04Z</dcterms:modified>
</cp:coreProperties>
</file>