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slicers/slicer1.xml" ContentType="application/vnd.ms-excel.slicer+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3.xml" ContentType="application/vnd.openxmlformats-officedocument.spreadsheetml.table+xml"/>
  <Override PartName="/xl/drawings/drawing3.xml" ContentType="application/vnd.openxmlformats-officedocument.drawing+xml"/>
  <Override PartName="/xl/tables/table4.xml" ContentType="application/vnd.openxmlformats-officedocument.spreadsheetml.table+xml"/>
  <Override PartName="/xl/tables/table5.xml" ContentType="application/vnd.openxmlformats-officedocument.spreadsheetml.table+xml"/>
  <Override PartName="/xl/slicers/slicer2.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Abishek full  stack\Excell-all-classes\"/>
    </mc:Choice>
  </mc:AlternateContent>
  <bookViews>
    <workbookView xWindow="0" yWindow="0" windowWidth="20490" windowHeight="7755" activeTab="6"/>
  </bookViews>
  <sheets>
    <sheet name="Sheet3" sheetId="3" r:id="rId1"/>
    <sheet name="Sheet4" sheetId="4" r:id="rId2"/>
    <sheet name="Sheet1" sheetId="1" r:id="rId3"/>
    <sheet name="Sheet6" sheetId="6" r:id="rId4"/>
    <sheet name="Sheet7" sheetId="7" r:id="rId5"/>
    <sheet name="Sheet5" sheetId="5" r:id="rId6"/>
    <sheet name="Sheet8" sheetId="8" r:id="rId7"/>
    <sheet name="Sheet2" sheetId="2" r:id="rId8"/>
  </sheets>
  <definedNames>
    <definedName name="_xlnm._FilterDatabase" localSheetId="2" hidden="1">Sheet1!$D$1:$D$8</definedName>
    <definedName name="_xlcn.WorksheetConnection_Book1Table131" hidden="1">Table13[]</definedName>
    <definedName name="Slicer_Category">#N/A</definedName>
    <definedName name="Slicer_Category1">#N/A</definedName>
    <definedName name="Slicer_Category2">#N/A</definedName>
  </definedNames>
  <calcPr calcId="152511"/>
  <pivotCaches>
    <pivotCache cacheId="22" r:id="rId9"/>
    <pivotCache cacheId="24" r:id="rId10"/>
    <pivotCache cacheId="29" r:id="rId11"/>
  </pivotCaches>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2"/>
        <x14:slicerCache r:id="rId13"/>
        <x14:slicerCache r:id="rId14"/>
      </x15:slicerCache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13-e3d13e39-886a-4781-88b1-46d1767d52a2" name="Table13" connection="WorksheetConnection_Book1!Table13"/>
        </x15:modelTables>
      </x15:dataModel>
    </ext>
  </extLst>
</workbook>
</file>

<file path=xl/calcChain.xml><?xml version="1.0" encoding="utf-8"?>
<calcChain xmlns="http://schemas.openxmlformats.org/spreadsheetml/2006/main">
  <c r="O5" i="8" l="1"/>
  <c r="I52" i="5"/>
  <c r="H52" i="5"/>
  <c r="K52" i="5"/>
  <c r="J60" i="1"/>
  <c r="J59" i="1"/>
  <c r="J58" i="1"/>
  <c r="J57" i="1"/>
  <c r="J56" i="1"/>
  <c r="J55" i="1"/>
  <c r="J54" i="1"/>
  <c r="H43" i="1"/>
  <c r="I43" i="1"/>
  <c r="J42" i="1"/>
  <c r="J41" i="1"/>
  <c r="J40" i="1"/>
  <c r="J39" i="1"/>
  <c r="J38" i="1"/>
  <c r="J37" i="1"/>
  <c r="J36" i="1"/>
  <c r="I25" i="1"/>
  <c r="I24" i="1"/>
  <c r="I23" i="1"/>
  <c r="I22" i="1"/>
  <c r="I21" i="1"/>
  <c r="I20" i="1"/>
  <c r="I19" i="1"/>
  <c r="J26" i="2"/>
  <c r="K26" i="2"/>
  <c r="L25" i="2"/>
  <c r="L24" i="2"/>
  <c r="L23" i="2"/>
  <c r="L22" i="2"/>
  <c r="L21" i="2"/>
  <c r="L20" i="2"/>
  <c r="L19" i="2"/>
  <c r="E9" i="2"/>
  <c r="F9" i="2"/>
  <c r="G9" i="2"/>
  <c r="H9" i="2"/>
  <c r="G3" i="1"/>
  <c r="G4" i="1"/>
  <c r="G5" i="1"/>
  <c r="G6" i="1"/>
  <c r="G7" i="1"/>
  <c r="G8" i="1"/>
  <c r="G2" i="1"/>
  <c r="J43" i="1" l="1"/>
  <c r="L26" i="2"/>
</calcChain>
</file>

<file path=xl/connections.xml><?xml version="1.0" encoding="utf-8"?>
<connections xmlns="http://schemas.openxmlformats.org/spreadsheetml/2006/main">
  <connection id="1" keepAlive="1" name="ThisWorkbookDataModel" description="Data Model" type="5" refreshedVersion="5"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name="WorksheetConnection_Book1!Table13" type="102" refreshedVersion="5" minRefreshableVersion="5">
    <extLst>
      <ext xmlns:x15="http://schemas.microsoft.com/office/spreadsheetml/2010/11/main" uri="{DE250136-89BD-433C-8126-D09CA5730AF9}">
        <x15:connection id="Table13-e3d13e39-886a-4781-88b1-46d1767d52a2" autoDelete="1">
          <x15:rangePr sourceName="_xlcn.WorksheetConnection_Book1Table131"/>
        </x15:connection>
      </ext>
    </extLst>
  </connection>
</connections>
</file>

<file path=xl/sharedStrings.xml><?xml version="1.0" encoding="utf-8"?>
<sst xmlns="http://schemas.openxmlformats.org/spreadsheetml/2006/main" count="927" uniqueCount="154">
  <si>
    <t>Category</t>
  </si>
  <si>
    <t>Unit Price</t>
  </si>
  <si>
    <t>Electronics</t>
  </si>
  <si>
    <t>Keyboard</t>
  </si>
  <si>
    <t>s.no</t>
  </si>
  <si>
    <t>Item Code</t>
  </si>
  <si>
    <t>Item Name</t>
  </si>
  <si>
    <t>Safety Gloves</t>
  </si>
  <si>
    <t>Quantity</t>
  </si>
  <si>
    <t>Date Received</t>
  </si>
  <si>
    <t>A101</t>
  </si>
  <si>
    <t>Bluetooth Mouse</t>
  </si>
  <si>
    <t>A102</t>
  </si>
  <si>
    <t>Office Chair</t>
  </si>
  <si>
    <t>Furniture</t>
  </si>
  <si>
    <t>A103</t>
  </si>
  <si>
    <t>USB Cable</t>
  </si>
  <si>
    <t>A104</t>
  </si>
  <si>
    <t>Packing Tape</t>
  </si>
  <si>
    <t>Supplies</t>
  </si>
  <si>
    <t>A105</t>
  </si>
  <si>
    <t>Monitor 24"</t>
  </si>
  <si>
    <t>A106</t>
  </si>
  <si>
    <t>A107</t>
  </si>
  <si>
    <t>Desk Lamp</t>
  </si>
  <si>
    <t>Row Labels</t>
  </si>
  <si>
    <t>Grand Total</t>
  </si>
  <si>
    <t>Sum of Unit Price</t>
  </si>
  <si>
    <t>Column1</t>
  </si>
  <si>
    <t>total price</t>
  </si>
  <si>
    <t>usb cable</t>
  </si>
  <si>
    <t>package Tape</t>
  </si>
  <si>
    <t>keyboard</t>
  </si>
  <si>
    <t>desk lamp</t>
  </si>
  <si>
    <t>Total</t>
  </si>
  <si>
    <t>A108</t>
  </si>
  <si>
    <t>A109</t>
  </si>
  <si>
    <t>A110</t>
  </si>
  <si>
    <t>Date</t>
  </si>
  <si>
    <t>Invoice No</t>
  </si>
  <si>
    <t>Customer Name</t>
  </si>
  <si>
    <t>Total Amount</t>
  </si>
  <si>
    <t>Payment Mode</t>
  </si>
  <si>
    <t>Region</t>
  </si>
  <si>
    <t>INV1001</t>
  </si>
  <si>
    <t>Ramesh Kumar</t>
  </si>
  <si>
    <t>Cash</t>
  </si>
  <si>
    <t>North</t>
  </si>
  <si>
    <t>INV1002</t>
  </si>
  <si>
    <t>Anita Singh</t>
  </si>
  <si>
    <t>Credit Card</t>
  </si>
  <si>
    <t>South</t>
  </si>
  <si>
    <t>INV1003</t>
  </si>
  <si>
    <t>Vinod Mehra</t>
  </si>
  <si>
    <t>UPI</t>
  </si>
  <si>
    <t>East</t>
  </si>
  <si>
    <t>INV1004</t>
  </si>
  <si>
    <t>Meena Verma</t>
  </si>
  <si>
    <t>West</t>
  </si>
  <si>
    <t>INV1005</t>
  </si>
  <si>
    <t>Raj Patel</t>
  </si>
  <si>
    <t>INV1006</t>
  </si>
  <si>
    <t>Kavita Joshi</t>
  </si>
  <si>
    <t>INV1007</t>
  </si>
  <si>
    <t>Mohan Lal</t>
  </si>
  <si>
    <t>INV1008</t>
  </si>
  <si>
    <t>Nisha Rawat</t>
  </si>
  <si>
    <t>HDMI Cable</t>
  </si>
  <si>
    <t>INV1009</t>
  </si>
  <si>
    <t>Rohit Sharma</t>
  </si>
  <si>
    <t>INV1010</t>
  </si>
  <si>
    <t>Farhan Ali</t>
  </si>
  <si>
    <t>Printer Ink</t>
  </si>
  <si>
    <t>Office Supply</t>
  </si>
  <si>
    <t>INV1011</t>
  </si>
  <si>
    <t>Sita Ram</t>
  </si>
  <si>
    <t>INV1012</t>
  </si>
  <si>
    <t>Lata Devi</t>
  </si>
  <si>
    <t>INV1013</t>
  </si>
  <si>
    <t>Ajay Mehra</t>
  </si>
  <si>
    <t>INV1014</t>
  </si>
  <si>
    <t>Komal Shah</t>
  </si>
  <si>
    <t>INV1015</t>
  </si>
  <si>
    <t>Bharat Rana</t>
  </si>
  <si>
    <t>INV1016</t>
  </si>
  <si>
    <t>Alka Yadav</t>
  </si>
  <si>
    <t>INV1017</t>
  </si>
  <si>
    <t>Ravi Iyer</t>
  </si>
  <si>
    <t>INV1018</t>
  </si>
  <si>
    <t>Priya Nair</t>
  </si>
  <si>
    <t>INV1019</t>
  </si>
  <si>
    <t>Dev Sharma</t>
  </si>
  <si>
    <t>INV1020</t>
  </si>
  <si>
    <t>Firoz Khan</t>
  </si>
  <si>
    <t>INV1021</t>
  </si>
  <si>
    <t>Reena Desai</t>
  </si>
  <si>
    <t>INV1022</t>
  </si>
  <si>
    <t>Suresh Gupta</t>
  </si>
  <si>
    <t>INV1023</t>
  </si>
  <si>
    <t>Sheetal Roy</t>
  </si>
  <si>
    <t>INV1024</t>
  </si>
  <si>
    <t>Tanya Singh</t>
  </si>
  <si>
    <t>INV1025</t>
  </si>
  <si>
    <t>Pankaj Thakur</t>
  </si>
  <si>
    <t>INV1026</t>
  </si>
  <si>
    <t>Asha Devi</t>
  </si>
  <si>
    <t>INV1027</t>
  </si>
  <si>
    <t>Rajeev Jain</t>
  </si>
  <si>
    <t>INV1028</t>
  </si>
  <si>
    <t>Zara Ali</t>
  </si>
  <si>
    <t>INV1029</t>
  </si>
  <si>
    <t>Shyam Mohan</t>
  </si>
  <si>
    <t>INV1030</t>
  </si>
  <si>
    <t>Aarti Pillai</t>
  </si>
  <si>
    <t>INV1031</t>
  </si>
  <si>
    <t>Vishal Kapoor</t>
  </si>
  <si>
    <t>INV1032</t>
  </si>
  <si>
    <t>Neha Singh</t>
  </si>
  <si>
    <t>INV1033</t>
  </si>
  <si>
    <t>Jeetendra R</t>
  </si>
  <si>
    <t>INV1034</t>
  </si>
  <si>
    <t>Sneha Reddy</t>
  </si>
  <si>
    <t>INV1035</t>
  </si>
  <si>
    <t>Gopal Das</t>
  </si>
  <si>
    <t>INV1036</t>
  </si>
  <si>
    <t>Varsha Singh</t>
  </si>
  <si>
    <t>INV1037</t>
  </si>
  <si>
    <t>Aman Yadav</t>
  </si>
  <si>
    <t>INV1038</t>
  </si>
  <si>
    <t>Yusuf Shaikh</t>
  </si>
  <si>
    <t>INV1039</t>
  </si>
  <si>
    <t>Kiran Kumar</t>
  </si>
  <si>
    <t>INV1040</t>
  </si>
  <si>
    <t>Reshma Patil</t>
  </si>
  <si>
    <t>INV1041</t>
  </si>
  <si>
    <t>Bharat Mehra</t>
  </si>
  <si>
    <t>INV1042</t>
  </si>
  <si>
    <t>Pinky Bansal</t>
  </si>
  <si>
    <t>INV1043</t>
  </si>
  <si>
    <t>Ravi Shankar</t>
  </si>
  <si>
    <t>INV1044</t>
  </si>
  <si>
    <t>Rehan Malik</t>
  </si>
  <si>
    <t>INV1045</t>
  </si>
  <si>
    <t>Harshit Jain</t>
  </si>
  <si>
    <t>INV1046</t>
  </si>
  <si>
    <t>Kavya Sinha</t>
  </si>
  <si>
    <t>INV1047</t>
  </si>
  <si>
    <t>Ganesh Bhat</t>
  </si>
  <si>
    <t>INV1048</t>
  </si>
  <si>
    <t>Natasha Paul</t>
  </si>
  <si>
    <t>INV1049</t>
  </si>
  <si>
    <t>Divya Chawla</t>
  </si>
  <si>
    <t>INV1050</t>
  </si>
  <si>
    <t>Ishaan Malik</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</si>
</sst>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style="thin">
        <color rgb="FFABABAB"/>
      </left>
      <right/>
      <top style="thin">
        <color rgb="FFABABAB"/>
      </top>
      <bottom/>
      <diagonal/>
    </border>
    <border>
      <left style="thin">
        <color indexed="65"/>
      </left>
      <right/>
      <top style="thin">
        <color rgb="FFABABAB"/>
      </top>
      <bottom/>
      <diagonal/>
    </border>
    <border>
      <left style="thin">
        <color indexed="65"/>
      </left>
      <right style="thin">
        <color rgb="FFABABAB"/>
      </right>
      <top style="thin">
        <color rgb="FFABABAB"/>
      </top>
      <bottom/>
      <diagonal/>
    </border>
    <border>
      <left style="thin">
        <color rgb="FFABABAB"/>
      </left>
      <right/>
      <top style="thin">
        <color indexed="65"/>
      </top>
      <bottom/>
      <diagonal/>
    </border>
    <border>
      <left style="thin">
        <color indexed="65"/>
      </left>
      <right/>
      <top style="thin">
        <color indexed="65"/>
      </top>
      <bottom/>
      <diagonal/>
    </border>
    <border>
      <left style="thin">
        <color indexed="65"/>
      </left>
      <right style="thin">
        <color rgb="FFABABAB"/>
      </right>
      <top style="thin">
        <color indexed="65"/>
      </top>
      <bottom/>
      <diagonal/>
    </border>
    <border>
      <left style="thin">
        <color rgb="FFABABAB"/>
      </left>
      <right/>
      <top style="thin">
        <color indexed="65"/>
      </top>
      <bottom style="thin">
        <color rgb="FFABABAB"/>
      </bottom>
      <diagonal/>
    </border>
    <border>
      <left style="thin">
        <color indexed="65"/>
      </left>
      <right/>
      <top style="thin">
        <color indexed="65"/>
      </top>
      <bottom style="thin">
        <color rgb="FFABABAB"/>
      </bottom>
      <diagonal/>
    </border>
    <border>
      <left style="thin">
        <color indexed="65"/>
      </left>
      <right style="thin">
        <color rgb="FFABABAB"/>
      </right>
      <top style="thin">
        <color indexed="65"/>
      </top>
      <bottom style="thin">
        <color rgb="FFABABAB"/>
      </bottom>
      <diagonal/>
    </border>
  </borders>
  <cellStyleXfs count="1">
    <xf numFmtId="0" fontId="0" fillId="0" borderId="0"/>
  </cellStyleXfs>
  <cellXfs count="36">
    <xf numFmtId="0" fontId="0" fillId="0" borderId="0" xfId="0"/>
    <xf numFmtId="0" fontId="1" fillId="0" borderId="0" xfId="0" applyFont="1" applyAlignment="1">
      <alignment horizontal="center" vertical="center" wrapText="1"/>
    </xf>
    <xf numFmtId="0" fontId="0" fillId="0" borderId="0" xfId="0" applyAlignment="1">
      <alignment vertical="center" wrapText="1"/>
    </xf>
    <xf numFmtId="0" fontId="0" fillId="0" borderId="1" xfId="0" applyBorder="1"/>
    <xf numFmtId="0" fontId="1" fillId="0" borderId="1" xfId="0" applyFont="1" applyBorder="1" applyAlignment="1">
      <alignment horizontal="center" vertical="center" wrapText="1"/>
    </xf>
    <xf numFmtId="0" fontId="0" fillId="0" borderId="1" xfId="0" applyBorder="1" applyAlignment="1">
      <alignment vertical="center" wrapText="1"/>
    </xf>
    <xf numFmtId="14" fontId="0" fillId="0" borderId="0" xfId="0" applyNumberFormat="1" applyAlignment="1">
      <alignment vertical="center" wrapText="1"/>
    </xf>
    <xf numFmtId="15" fontId="0" fillId="0" borderId="0" xfId="0" applyNumberFormat="1" applyAlignment="1">
      <alignment vertical="center" wrapText="1"/>
    </xf>
    <xf numFmtId="15" fontId="0" fillId="0" borderId="1" xfId="0" applyNumberFormat="1" applyBorder="1" applyAlignment="1">
      <alignment vertical="center" wrapText="1"/>
    </xf>
    <xf numFmtId="0" fontId="0" fillId="0" borderId="0" xfId="0" applyFill="1" applyBorder="1" applyAlignment="1">
      <alignment vertical="center" wrapText="1"/>
    </xf>
    <xf numFmtId="0" fontId="0" fillId="0" borderId="2" xfId="0" applyBorder="1"/>
    <xf numFmtId="0" fontId="0" fillId="0" borderId="3" xfId="0" applyBorder="1" applyAlignment="1">
      <alignment vertical="center" wrapText="1"/>
    </xf>
    <xf numFmtId="0" fontId="0" fillId="0" borderId="4" xfId="0" applyBorder="1"/>
    <xf numFmtId="0" fontId="1" fillId="0" borderId="5" xfId="0" applyFont="1" applyBorder="1" applyAlignment="1">
      <alignment horizontal="center" vertical="center" wrapText="1"/>
    </xf>
    <xf numFmtId="0" fontId="1" fillId="0" borderId="6" xfId="0" applyFont="1" applyBorder="1" applyAlignment="1">
      <alignment horizontal="center" vertical="center" wrapText="1"/>
    </xf>
    <xf numFmtId="0" fontId="0" fillId="0" borderId="7" xfId="0" applyBorder="1"/>
    <xf numFmtId="0" fontId="0" fillId="0" borderId="8" xfId="0" applyBorder="1" applyAlignment="1">
      <alignment vertical="center" wrapText="1"/>
    </xf>
    <xf numFmtId="0" fontId="0" fillId="0" borderId="9" xfId="0" applyBorder="1" applyAlignment="1">
      <alignment vertical="center" wrapText="1"/>
    </xf>
    <xf numFmtId="0" fontId="0" fillId="0" borderId="10" xfId="0" applyBorder="1"/>
    <xf numFmtId="0" fontId="0" fillId="0" borderId="2" xfId="0" applyBorder="1" applyAlignment="1">
      <alignment vertical="center" wrapText="1"/>
    </xf>
    <xf numFmtId="15" fontId="0" fillId="0" borderId="3" xfId="0" applyNumberFormat="1" applyBorder="1" applyAlignment="1">
      <alignment vertical="center" wrapText="1"/>
    </xf>
    <xf numFmtId="0" fontId="1" fillId="0" borderId="4" xfId="0" applyFont="1" applyBorder="1" applyAlignment="1">
      <alignment horizontal="center" vertical="center" wrapText="1"/>
    </xf>
    <xf numFmtId="0" fontId="0" fillId="0" borderId="7" xfId="0" applyBorder="1" applyAlignment="1">
      <alignment vertical="center" wrapText="1"/>
    </xf>
    <xf numFmtId="15" fontId="0" fillId="0" borderId="9" xfId="0" applyNumberFormat="1" applyBorder="1" applyAlignment="1">
      <alignment vertical="center" wrapText="1"/>
    </xf>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19" xfId="0" applyBorder="1"/>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106">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font>
      <fill>
        <patternFill>
          <bgColor rgb="FF00B0F0"/>
        </patternFill>
      </fill>
    </dxf>
    <dxf>
      <font>
        <b/>
        <i val="0"/>
      </font>
      <fill>
        <patternFill>
          <bgColor theme="9" tint="0.39994506668294322"/>
        </patternFill>
      </fill>
      <border>
        <left style="thin">
          <color auto="1"/>
        </left>
        <right style="thin">
          <color auto="1"/>
        </right>
        <top style="thin">
          <color auto="1"/>
        </top>
        <bottom style="thin">
          <color auto="1"/>
        </bottom>
        <vertical/>
        <horizontal/>
      </border>
    </dxf>
    <dxf>
      <fill>
        <patternFill patternType="lightDown">
          <fgColor theme="0"/>
          <bgColor theme="7" tint="0.59996337778862885"/>
        </patternFill>
      </fill>
    </dxf>
    <dxf>
      <font>
        <color rgb="FF9C0006"/>
      </font>
      <fill>
        <patternFill>
          <bgColor rgb="FFFFC7CE"/>
        </patternFill>
      </fill>
    </dxf>
    <dxf>
      <font>
        <b/>
        <i val="0"/>
      </font>
      <fill>
        <patternFill>
          <bgColor rgb="FF00B0F0"/>
        </patternFill>
      </fill>
    </dxf>
    <dxf>
      <font>
        <b/>
        <i val="0"/>
      </font>
      <fill>
        <patternFill>
          <bgColor theme="9" tint="0.39994506668294322"/>
        </patternFill>
      </fill>
      <border>
        <left style="thin">
          <color auto="1"/>
        </left>
        <right style="thin">
          <color auto="1"/>
        </right>
        <top style="thin">
          <color auto="1"/>
        </top>
        <bottom style="thin">
          <color auto="1"/>
        </bottom>
        <vertical/>
        <horizontal/>
      </border>
    </dxf>
    <dxf>
      <fill>
        <patternFill patternType="lightDown">
          <fgColor theme="0"/>
          <bgColor theme="7" tint="0.59996337778862885"/>
        </patternFill>
      </fill>
    </dxf>
    <dxf>
      <font>
        <color rgb="FF9C0006"/>
      </font>
      <fill>
        <patternFill>
          <bgColor rgb="FFFFC7CE"/>
        </patternFill>
      </fill>
    </dxf>
    <dxf>
      <font>
        <b/>
        <i val="0"/>
      </font>
      <fill>
        <patternFill>
          <bgColor rgb="FF00B0F0"/>
        </patternFill>
      </fill>
    </dxf>
    <dxf>
      <font>
        <b/>
        <i val="0"/>
      </font>
      <fill>
        <patternFill>
          <bgColor theme="9" tint="0.39994506668294322"/>
        </patternFill>
      </fill>
      <border>
        <left style="thin">
          <color auto="1"/>
        </left>
        <right style="thin">
          <color auto="1"/>
        </right>
        <top style="thin">
          <color auto="1"/>
        </top>
        <bottom style="thin">
          <color auto="1"/>
        </bottom>
        <vertical/>
        <horizontal/>
      </border>
    </dxf>
    <dxf>
      <fill>
        <patternFill patternType="lightDown">
          <fgColor theme="0"/>
          <bgColor theme="7" tint="0.59996337778862885"/>
        </patternFill>
      </fill>
    </dxf>
    <dxf>
      <font>
        <b/>
        <i val="0"/>
      </font>
      <fill>
        <patternFill>
          <bgColor rgb="FF92D050"/>
        </patternFill>
      </fill>
      <border>
        <left style="thin">
          <color auto="1"/>
        </left>
        <right style="thin">
          <color auto="1"/>
        </right>
        <top style="thin">
          <color auto="1"/>
        </top>
        <bottom style="thin">
          <color auto="1"/>
        </bottom>
        <vertical/>
        <horizontal/>
      </border>
    </dxf>
    <dxf>
      <font>
        <color rgb="FF9C0006"/>
      </font>
      <fill>
        <patternFill>
          <bgColor rgb="FFFFC7CE"/>
        </patternFill>
      </fill>
    </dxf>
    <dxf>
      <font>
        <b/>
        <i val="0"/>
      </font>
      <fill>
        <patternFill>
          <bgColor rgb="FF00B0F0"/>
        </patternFill>
      </fill>
    </dxf>
    <dxf>
      <font>
        <b/>
        <i val="0"/>
      </font>
      <fill>
        <patternFill>
          <bgColor theme="9" tint="0.39994506668294322"/>
        </patternFill>
      </fill>
      <border>
        <left style="thin">
          <color auto="1"/>
        </left>
        <right style="thin">
          <color auto="1"/>
        </right>
        <top style="thin">
          <color auto="1"/>
        </top>
        <bottom style="thin">
          <color auto="1"/>
        </bottom>
        <vertical/>
        <horizontal/>
      </border>
    </dxf>
    <dxf>
      <fill>
        <patternFill patternType="lightDown">
          <fgColor theme="0"/>
          <bgColor theme="7" tint="0.59996337778862885"/>
        </patternFill>
      </fill>
    </dxf>
    <dxf>
      <font>
        <b/>
        <i val="0"/>
      </font>
      <fill>
        <patternFill>
          <bgColor rgb="FF92D050"/>
        </patternFill>
      </fill>
      <border>
        <left style="thin">
          <color auto="1"/>
        </left>
        <right style="thin">
          <color auto="1"/>
        </right>
        <top style="thin">
          <color auto="1"/>
        </top>
        <bottom style="thin">
          <color auto="1"/>
        </bottom>
        <vertical/>
        <horizontal/>
      </border>
    </dxf>
    <dxf>
      <font>
        <color rgb="FF9C0006"/>
      </font>
      <fill>
        <patternFill>
          <bgColor rgb="FFFFC7CE"/>
        </patternFill>
      </fill>
    </dxf>
    <dxf>
      <font>
        <b/>
        <i val="0"/>
      </font>
      <fill>
        <patternFill>
          <bgColor rgb="FF00B0F0"/>
        </patternFill>
      </fill>
    </dxf>
    <dxf>
      <font>
        <b/>
        <i val="0"/>
      </font>
      <fill>
        <patternFill>
          <bgColor theme="9" tint="0.39994506668294322"/>
        </patternFill>
      </fill>
      <border>
        <left style="thin">
          <color auto="1"/>
        </left>
        <right style="thin">
          <color auto="1"/>
        </right>
        <top style="thin">
          <color auto="1"/>
        </top>
        <bottom style="thin">
          <color auto="1"/>
        </bottom>
        <vertical/>
        <horizontal/>
      </border>
    </dxf>
    <dxf>
      <fill>
        <patternFill patternType="lightDown">
          <fgColor theme="0"/>
          <bgColor theme="7" tint="0.59996337778862885"/>
        </patternFill>
      </fill>
    </dxf>
    <dxf>
      <font>
        <b/>
        <i val="0"/>
      </font>
      <fill>
        <patternFill>
          <bgColor rgb="FF92D050"/>
        </patternFill>
      </fill>
      <border>
        <left style="thin">
          <color auto="1"/>
        </left>
        <right style="thin">
          <color auto="1"/>
        </right>
        <top style="thin">
          <color auto="1"/>
        </top>
        <bottom style="thin">
          <color auto="1"/>
        </bottom>
        <vertical/>
        <horizontal/>
      </border>
    </dxf>
    <dxf>
      <font>
        <color rgb="FF9C0006"/>
      </font>
      <fill>
        <patternFill>
          <bgColor rgb="FFFFC7CE"/>
        </patternFill>
      </fill>
    </dxf>
    <dxf>
      <font>
        <b/>
        <i val="0"/>
      </font>
      <fill>
        <patternFill>
          <bgColor rgb="FF00B0F0"/>
        </patternFill>
      </fill>
    </dxf>
    <dxf>
      <font>
        <b/>
        <i val="0"/>
      </font>
      <fill>
        <patternFill>
          <bgColor theme="9" tint="0.39994506668294322"/>
        </patternFill>
      </fill>
      <border>
        <left style="thin">
          <color auto="1"/>
        </left>
        <right style="thin">
          <color auto="1"/>
        </right>
        <top style="thin">
          <color auto="1"/>
        </top>
        <bottom style="thin">
          <color auto="1"/>
        </bottom>
        <vertical/>
        <horizontal/>
      </border>
    </dxf>
    <dxf>
      <fill>
        <patternFill patternType="lightDown">
          <fgColor theme="0"/>
          <bgColor theme="7" tint="0.59996337778862885"/>
        </patternFill>
      </fill>
    </dxf>
    <dxf>
      <font>
        <color rgb="FF9C0006"/>
      </font>
      <fill>
        <patternFill>
          <bgColor rgb="FFFFC7CE"/>
        </patternFill>
      </fill>
    </dxf>
    <dxf>
      <font>
        <b/>
        <i val="0"/>
        <strike val="0"/>
        <condense val="0"/>
        <extend val="0"/>
        <outline val="0"/>
        <shadow val="0"/>
        <u val="none"/>
        <vertAlign val="baseline"/>
        <sz val="11"/>
        <color theme="1"/>
        <name val="Calibri"/>
        <scheme val="minor"/>
      </font>
      <alignment horizontal="center"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numFmt numFmtId="20" formatCode="dd/mmm/yy"/>
      <alignment horizontal="general" vertical="center" textRotation="0" wrapText="1" indent="0" justifyLastLine="0" shrinkToFit="0" readingOrder="0"/>
    </dxf>
    <dxf>
      <font>
        <b/>
        <i val="0"/>
      </font>
      <fill>
        <patternFill>
          <bgColor rgb="FF00B0F0"/>
        </patternFill>
      </fill>
    </dxf>
    <dxf>
      <font>
        <b/>
        <i val="0"/>
      </font>
      <fill>
        <patternFill>
          <bgColor theme="9" tint="0.39994506668294322"/>
        </patternFill>
      </fill>
      <border>
        <left style="thin">
          <color auto="1"/>
        </left>
        <right style="thin">
          <color auto="1"/>
        </right>
        <top style="thin">
          <color auto="1"/>
        </top>
        <bottom style="thin">
          <color auto="1"/>
        </bottom>
        <vertical/>
        <horizontal/>
      </border>
    </dxf>
    <dxf>
      <fill>
        <patternFill patternType="lightDown">
          <fgColor theme="0"/>
          <bgColor theme="7" tint="0.59996337778862885"/>
        </patternFill>
      </fill>
    </dxf>
    <dxf>
      <font>
        <b/>
        <i val="0"/>
      </font>
      <fill>
        <patternFill>
          <bgColor rgb="FF92D050"/>
        </patternFill>
      </fill>
      <border>
        <left style="thin">
          <color auto="1"/>
        </left>
        <right style="thin">
          <color auto="1"/>
        </right>
        <top style="thin">
          <color auto="1"/>
        </top>
        <bottom style="thin">
          <color auto="1"/>
        </bottom>
        <vertical/>
        <horizontal/>
      </border>
    </dxf>
    <dxf>
      <font>
        <color rgb="FF9C0006"/>
      </font>
      <fill>
        <patternFill>
          <bgColor rgb="FFFFC7CE"/>
        </patternFill>
      </fill>
    </dxf>
    <dxf>
      <alignment horizontal="general" vertical="center" textRotation="0" wrapText="1" indent="0" justifyLastLine="0" shrinkToFit="0" readingOrder="0"/>
      <border diagonalUp="0" diagonalDown="0" outline="0">
        <left style="thin">
          <color indexed="64"/>
        </left>
        <right style="thin">
          <color indexed="64"/>
        </right>
        <top style="thin">
          <color indexed="64"/>
        </top>
        <bottom/>
      </border>
    </dxf>
    <dxf>
      <alignment horizontal="general" vertical="center" textRotation="0" wrapText="1" indent="0" justifyLastLine="0" shrinkToFit="0" readingOrder="0"/>
      <border diagonalUp="0" diagonalDown="0" outline="0">
        <left style="thin">
          <color indexed="64"/>
        </left>
        <right style="thin">
          <color indexed="64"/>
        </right>
        <top style="thin">
          <color indexed="64"/>
        </top>
        <bottom/>
      </border>
    </dxf>
    <dxf>
      <alignment horizontal="general" vertical="center" textRotation="0" wrapText="1" indent="0" justifyLastLine="0" shrinkToFit="0" readingOrder="0"/>
      <border diagonalUp="0" diagonalDown="0" outline="0">
        <left style="thin">
          <color indexed="64"/>
        </left>
        <right style="thin">
          <color indexed="64"/>
        </right>
        <top style="thin">
          <color indexed="64"/>
        </top>
        <bottom/>
      </border>
    </dxf>
    <dxf>
      <alignment horizontal="general" vertical="center" textRotation="0" wrapText="1" indent="0" justifyLastLine="0" shrinkToFit="0" readingOrder="0"/>
      <border diagonalUp="0" diagonalDown="0" outline="0">
        <left style="thin">
          <color indexed="64"/>
        </left>
        <right/>
        <top style="thin">
          <color indexed="64"/>
        </top>
        <bottom/>
      </border>
    </dxf>
    <dxf>
      <alignment horizontal="general" vertical="center" textRotation="0" wrapText="1" indent="0" justifyLastLine="0" shrinkToFit="0" readingOrder="0"/>
      <border diagonalUp="0" diagonalDown="0" outline="0">
        <left style="thin">
          <color indexed="64"/>
        </left>
        <right style="thin">
          <color indexed="64"/>
        </right>
        <top style="thin">
          <color indexed="64"/>
        </top>
        <bottom/>
      </border>
    </dxf>
    <dxf>
      <alignment horizontal="general" vertical="center" textRotation="0" wrapText="1" indent="0" justifyLastLine="0" shrinkToFit="0" readingOrder="0"/>
      <border diagonalUp="0" diagonalDown="0" outline="0">
        <left style="thin">
          <color indexed="64"/>
        </left>
        <right style="thin">
          <color indexed="64"/>
        </right>
        <top/>
        <bottom/>
      </border>
    </dxf>
    <dxf>
      <alignment horizontal="general" vertical="center" textRotation="0" wrapText="1" indent="0" justifyLastLine="0" shrinkToFit="0" readingOrder="0"/>
      <border diagonalUp="0" diagonalDown="0" outline="0">
        <left/>
        <right style="thin">
          <color indexed="64"/>
        </right>
        <top/>
        <bottom/>
      </border>
    </dxf>
    <dxf>
      <font>
        <b/>
        <i val="0"/>
        <strike val="0"/>
        <condense val="0"/>
        <extend val="0"/>
        <outline val="0"/>
        <shadow val="0"/>
        <u val="none"/>
        <vertAlign val="baseline"/>
        <sz val="11"/>
        <color theme="1"/>
        <name val="Calibri"/>
        <scheme val="minor"/>
      </font>
      <alignment horizontal="center" vertical="center" textRotation="0" wrapText="1" indent="0" justifyLastLine="0" shrinkToFit="0" readingOrder="0"/>
      <border diagonalUp="0" diagonalDown="0" outline="0">
        <left style="thin">
          <color indexed="64"/>
        </left>
        <right style="thin">
          <color indexed="64"/>
        </right>
        <top/>
        <bottom/>
      </border>
    </dxf>
    <dxf>
      <alignment horizontal="general" vertical="center" textRotation="0" wrapText="1" indent="0" justifyLastLine="0" shrinkToFit="0" readingOrder="0"/>
    </dxf>
    <dxf>
      <numFmt numFmtId="20" formatCode="dd/mmm/yy"/>
      <alignment horizontal="general" vertical="center" textRotation="0" wrapText="1" indent="0" justifyLastLine="0" shrinkToFit="0" readingOrder="0"/>
      <border diagonalUp="0" diagonalDown="0">
        <left style="thin">
          <color indexed="64"/>
        </left>
        <right/>
        <top style="thin">
          <color indexed="64"/>
        </top>
        <bottom style="thin">
          <color indexed="64"/>
        </bottom>
        <vertical/>
        <horizontal/>
      </border>
    </dxf>
    <dxf>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general"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b/>
        <i val="0"/>
      </font>
      <fill>
        <patternFill>
          <bgColor rgb="FF00B0F0"/>
        </patternFill>
      </fill>
    </dxf>
    <dxf>
      <font>
        <b/>
        <i val="0"/>
      </font>
      <fill>
        <patternFill>
          <bgColor theme="9" tint="0.39994506668294322"/>
        </patternFill>
      </fill>
      <border>
        <left style="thin">
          <color auto="1"/>
        </left>
        <right style="thin">
          <color auto="1"/>
        </right>
        <top style="thin">
          <color auto="1"/>
        </top>
        <bottom style="thin">
          <color auto="1"/>
        </bottom>
        <vertical/>
        <horizontal/>
      </border>
    </dxf>
    <dxf>
      <fill>
        <patternFill patternType="lightDown">
          <fgColor theme="0"/>
          <bgColor theme="7" tint="0.59996337778862885"/>
        </patternFill>
      </fill>
    </dxf>
    <dxf>
      <font>
        <b/>
        <i val="0"/>
      </font>
      <fill>
        <patternFill>
          <bgColor rgb="FF92D050"/>
        </patternFill>
      </fill>
      <border>
        <left style="thin">
          <color auto="1"/>
        </left>
        <right style="thin">
          <color auto="1"/>
        </right>
        <top style="thin">
          <color auto="1"/>
        </top>
        <bottom style="thin">
          <color auto="1"/>
        </bottom>
        <vertical/>
        <horizontal/>
      </border>
    </dxf>
    <dxf>
      <font>
        <color rgb="FF9C0006"/>
      </font>
      <fill>
        <patternFill>
          <bgColor rgb="FFFFC7CE"/>
        </patternFill>
      </fill>
    </dxf>
    <dxf>
      <font>
        <b/>
        <i val="0"/>
      </font>
      <fill>
        <patternFill>
          <bgColor theme="9" tint="0.39994506668294322"/>
        </patternFill>
      </fill>
      <border>
        <left style="thin">
          <color auto="1"/>
        </left>
        <right style="thin">
          <color auto="1"/>
        </right>
        <top style="thin">
          <color auto="1"/>
        </top>
        <bottom style="thin">
          <color auto="1"/>
        </bottom>
        <vertical/>
        <horizontal/>
      </border>
    </dxf>
    <dxf>
      <fill>
        <patternFill patternType="lightDown">
          <fgColor theme="0"/>
          <bgColor theme="7" tint="0.59996337778862885"/>
        </patternFill>
      </fill>
    </dxf>
    <dxf>
      <font>
        <b/>
        <i val="0"/>
      </font>
      <fill>
        <patternFill>
          <bgColor rgb="FF00B0F0"/>
        </patternFill>
      </fill>
    </dxf>
    <dxf>
      <font>
        <b/>
        <i val="0"/>
      </font>
      <fill>
        <patternFill>
          <bgColor theme="9" tint="0.39994506668294322"/>
        </patternFill>
      </fill>
      <border>
        <left style="thin">
          <color auto="1"/>
        </left>
        <right style="thin">
          <color auto="1"/>
        </right>
        <top style="thin">
          <color auto="1"/>
        </top>
        <bottom style="thin">
          <color auto="1"/>
        </bottom>
        <vertical/>
        <horizontal/>
      </border>
    </dxf>
    <dxf>
      <fill>
        <patternFill patternType="lightDown">
          <fgColor theme="0"/>
          <bgColor theme="7" tint="0.59996337778862885"/>
        </patternFill>
      </fill>
    </dxf>
    <dxf>
      <font>
        <color rgb="FF9C0006"/>
      </font>
      <fill>
        <patternFill>
          <bgColor rgb="FFFFC7CE"/>
        </patternFill>
      </fill>
    </dxf>
    <dxf>
      <alignment horizontal="general" vertical="center" textRotation="0" wrapText="1" indent="0" justifyLastLine="0" shrinkToFit="0" readingOrder="0"/>
      <border diagonalUp="0" diagonalDown="0" outline="0">
        <left style="thin">
          <color indexed="64"/>
        </left>
        <right style="thin">
          <color indexed="64"/>
        </right>
        <top style="thin">
          <color indexed="64"/>
        </top>
        <bottom/>
      </border>
    </dxf>
    <dxf>
      <alignment horizontal="general" vertical="center" textRotation="0" wrapText="1" indent="0" justifyLastLine="0" shrinkToFit="0" readingOrder="0"/>
      <border diagonalUp="0" diagonalDown="0" outline="0">
        <left style="thin">
          <color indexed="64"/>
        </left>
        <right style="thin">
          <color indexed="64"/>
        </right>
        <top style="thin">
          <color indexed="64"/>
        </top>
        <bottom/>
      </border>
    </dxf>
    <dxf>
      <border diagonalUp="0" diagonalDown="0" outline="0">
        <left/>
        <right/>
        <top style="thin">
          <color indexed="64"/>
        </top>
        <bottom/>
      </border>
    </dxf>
    <dxf>
      <alignment horizontal="general" vertical="center" textRotation="0" wrapText="1" indent="0" justifyLastLine="0" shrinkToFit="0" readingOrder="0"/>
      <border diagonalUp="0" diagonalDown="0" outline="0">
        <left style="thin">
          <color indexed="64"/>
        </left>
        <right/>
        <top style="thin">
          <color indexed="64"/>
        </top>
        <bottom/>
      </border>
    </dxf>
    <dxf>
      <alignment horizontal="general" vertical="center" textRotation="0" wrapText="1" indent="0" justifyLastLine="0" shrinkToFit="0" readingOrder="0"/>
      <border diagonalUp="0" diagonalDown="0" outline="0">
        <left style="thin">
          <color indexed="64"/>
        </left>
        <right style="thin">
          <color indexed="64"/>
        </right>
        <top style="thin">
          <color indexed="64"/>
        </top>
        <bottom/>
      </border>
    </dxf>
    <dxf>
      <alignment horizontal="general" vertical="center" textRotation="0" wrapText="1" indent="0" justifyLastLine="0" shrinkToFit="0" readingOrder="0"/>
      <border diagonalUp="0" diagonalDown="0" outline="0">
        <left style="thin">
          <color indexed="64"/>
        </left>
        <right style="thin">
          <color indexed="64"/>
        </right>
        <top style="thin">
          <color indexed="64"/>
        </top>
        <bottom/>
      </border>
    </dxf>
    <dxf>
      <border diagonalUp="0" diagonalDown="0" outline="0">
        <left/>
        <right style="thin">
          <color indexed="64"/>
        </right>
        <top style="thin">
          <color indexed="64"/>
        </top>
        <bottom/>
      </border>
    </dxf>
    <dxf>
      <border diagonalUp="0" diagonalDown="0">
        <left/>
        <right style="thin">
          <color indexed="64"/>
        </right>
        <top style="thin">
          <color indexed="64"/>
        </top>
        <bottom style="thin">
          <color indexed="64"/>
        </bottom>
        <vertical/>
        <horizontal/>
      </border>
    </dxf>
    <dxf>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theme="1"/>
        <name val="Calibri"/>
        <scheme val="minor"/>
      </font>
      <alignment horizontal="center" vertical="center" textRotation="0" wrapText="1" indent="0" justifyLastLine="0" shrinkToFit="0" readingOrder="0"/>
      <border diagonalUp="0" diagonalDown="0" outline="0">
        <left style="thin">
          <color indexed="64"/>
        </left>
        <right style="thin">
          <color indexed="64"/>
        </right>
        <top/>
        <bottom/>
      </border>
    </dxf>
    <dxf>
      <alignment horizontal="general" vertical="center" textRotation="0" wrapText="1" indent="0" justifyLastLine="0" shrinkToFit="0" readingOrder="0"/>
    </dxf>
    <dxf>
      <alignment horizontal="general" vertical="center" textRotation="0" wrapText="1" indent="0" justifyLastLine="0" shrinkToFit="0" readingOrder="0"/>
      <border diagonalUp="0" diagonalDown="0">
        <left style="thin">
          <color indexed="64"/>
        </left>
        <right/>
        <top style="thin">
          <color indexed="64"/>
        </top>
        <bottom style="thin">
          <color indexed="64"/>
        </bottom>
        <vertical/>
        <horizontal/>
      </border>
    </dxf>
    <dxf>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general"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onnections" Target="connections.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3.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pivotCacheDefinition" Target="pivotCache/pivotCacheDefinition2.xml"/><Relationship Id="rId19" Type="http://schemas.openxmlformats.org/officeDocument/2006/relationships/powerPivotData" Target="model/item.data"/><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excell classes.xlsx]Sheet4!PivotTable11</c:name>
    <c:fmtId val="0"/>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Sheet4!$B$3</c:f>
              <c:strCache>
                <c:ptCount val="1"/>
                <c:pt idx="0">
                  <c:v>Total</c:v>
                </c:pt>
              </c:strCache>
            </c:strRef>
          </c:tx>
          <c:spPr>
            <a:solidFill>
              <a:schemeClr val="accent1"/>
            </a:solidFill>
            <a:ln>
              <a:noFill/>
            </a:ln>
            <a:effectLst/>
          </c:spPr>
          <c:invertIfNegative val="0"/>
          <c:cat>
            <c:strRef>
              <c:f>Sheet4!$A$4:$A$6</c:f>
              <c:strCache>
                <c:ptCount val="2"/>
                <c:pt idx="0">
                  <c:v>Furniture</c:v>
                </c:pt>
                <c:pt idx="1">
                  <c:v>Supplies</c:v>
                </c:pt>
              </c:strCache>
            </c:strRef>
          </c:cat>
          <c:val>
            <c:numRef>
              <c:f>Sheet4!$B$4:$B$6</c:f>
              <c:numCache>
                <c:formatCode>General</c:formatCode>
                <c:ptCount val="2"/>
                <c:pt idx="0">
                  <c:v>110</c:v>
                </c:pt>
                <c:pt idx="1">
                  <c:v>2</c:v>
                </c:pt>
              </c:numCache>
            </c:numRef>
          </c:val>
        </c:ser>
        <c:dLbls>
          <c:showLegendKey val="0"/>
          <c:showVal val="0"/>
          <c:showCatName val="0"/>
          <c:showSerName val="0"/>
          <c:showPercent val="0"/>
          <c:showBubbleSize val="0"/>
        </c:dLbls>
        <c:gapWidth val="219"/>
        <c:overlap val="-27"/>
        <c:axId val="1347852656"/>
        <c:axId val="1347854288"/>
      </c:barChart>
      <c:catAx>
        <c:axId val="13478526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7854288"/>
        <c:crosses val="autoZero"/>
        <c:auto val="1"/>
        <c:lblAlgn val="ctr"/>
        <c:lblOffset val="100"/>
        <c:noMultiLvlLbl val="0"/>
      </c:catAx>
      <c:valAx>
        <c:axId val="13478542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785265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395287</xdr:colOff>
      <xdr:row>1</xdr:row>
      <xdr:rowOff>147637</xdr:rowOff>
    </xdr:from>
    <xdr:to>
      <xdr:col>13</xdr:col>
      <xdr:colOff>90487</xdr:colOff>
      <xdr:row>16</xdr:row>
      <xdr:rowOff>33337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absolute">
    <xdr:from>
      <xdr:col>12</xdr:col>
      <xdr:colOff>133350</xdr:colOff>
      <xdr:row>34</xdr:row>
      <xdr:rowOff>142875</xdr:rowOff>
    </xdr:from>
    <xdr:to>
      <xdr:col>15</xdr:col>
      <xdr:colOff>9525</xdr:colOff>
      <xdr:row>50</xdr:row>
      <xdr:rowOff>0</xdr:rowOff>
    </xdr:to>
    <mc:AlternateContent xmlns:mc="http://schemas.openxmlformats.org/markup-compatibility/2006">
      <mc:Choice xmlns:sle15="http://schemas.microsoft.com/office/drawing/2012/slicer" Requires="sle15">
        <xdr:graphicFrame macro="">
          <xdr:nvGraphicFramePr>
            <xdr:cNvPr id="7" name="Category 2"/>
            <xdr:cNvGraphicFramePr/>
          </xdr:nvGraphicFramePr>
          <xdr:xfrm>
            <a:off x="0" y="0"/>
            <a:ext cx="0" cy="0"/>
          </xdr:xfrm>
          <a:graphic>
            <a:graphicData uri="http://schemas.microsoft.com/office/drawing/2010/slicer">
              <sle:slicer xmlns:sle="http://schemas.microsoft.com/office/drawing/2010/slicer" name="Category 2"/>
            </a:graphicData>
          </a:graphic>
        </xdr:graphicFrame>
      </mc:Choice>
      <mc:Fallback>
        <xdr:sp macro="" textlink="">
          <xdr:nvSpPr>
            <xdr:cNvPr id="0" name=""/>
            <xdr:cNvSpPr>
              <a:spLocks noTextEdit="1"/>
            </xdr:cNvSpPr>
          </xdr:nvSpPr>
          <xdr:spPr>
            <a:xfrm>
              <a:off x="9572625" y="892492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supported in Excel 2013 or later.
If the shape was modified in an earlier version of Excel, or if the workbook was saved in Excel 2007 or earlier, the slicer can't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absolute">
    <xdr:from>
      <xdr:col>8</xdr:col>
      <xdr:colOff>561975</xdr:colOff>
      <xdr:row>1</xdr:row>
      <xdr:rowOff>57150</xdr:rowOff>
    </xdr:from>
    <xdr:to>
      <xdr:col>11</xdr:col>
      <xdr:colOff>0</xdr:colOff>
      <xdr:row>7</xdr:row>
      <xdr:rowOff>66675</xdr:rowOff>
    </xdr:to>
    <mc:AlternateContent xmlns:mc="http://schemas.openxmlformats.org/markup-compatibility/2006">
      <mc:Choice xmlns:sle15="http://schemas.microsoft.com/office/drawing/2012/slicer" Requires="sle15">
        <xdr:graphicFrame macro="">
          <xdr:nvGraphicFramePr>
            <xdr:cNvPr id="2" name="Category"/>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6981825" y="247650"/>
              <a:ext cx="1828800" cy="1152525"/>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supported in Excel 2013 or later.
If the shape was modified in an earlier version of Excel, or if the workbook was saved in Excel 2007 or earlier, the slicer can't be used.</a:t>
              </a:r>
            </a:p>
          </xdr:txBody>
        </xdr:sp>
      </mc:Fallback>
    </mc:AlternateContent>
    <xdr:clientData/>
  </xdr:twoCellAnchor>
  <xdr:twoCellAnchor editAs="absolute">
    <xdr:from>
      <xdr:col>12</xdr:col>
      <xdr:colOff>419100</xdr:colOff>
      <xdr:row>13</xdr:row>
      <xdr:rowOff>180975</xdr:rowOff>
    </xdr:from>
    <xdr:to>
      <xdr:col>14</xdr:col>
      <xdr:colOff>381000</xdr:colOff>
      <xdr:row>29</xdr:row>
      <xdr:rowOff>38100</xdr:rowOff>
    </xdr:to>
    <mc:AlternateContent xmlns:mc="http://schemas.openxmlformats.org/markup-compatibility/2006">
      <mc:Choice xmlns:sle15="http://schemas.microsoft.com/office/drawing/2012/slicer" Requires="sle15">
        <xdr:graphicFrame macro="">
          <xdr:nvGraphicFramePr>
            <xdr:cNvPr id="5" name="Category 1"/>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dr:sp macro="" textlink="">
          <xdr:nvSpPr>
            <xdr:cNvPr id="0" name=""/>
            <xdr:cNvSpPr>
              <a:spLocks noTextEdit="1"/>
            </xdr:cNvSpPr>
          </xdr:nvSpPr>
          <xdr:spPr>
            <a:xfrm>
              <a:off x="10039350" y="265747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supported in Excel 2013 or later.
If the shape was modified in an earlier version of Excel, or if the workbook was saved in Excel 2007 or earlier, the slicer can't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LIVEWIRE" refreshedDate="45938.718445833336" createdVersion="5" refreshedVersion="5" minRefreshableVersion="3" recordCount="7">
  <cacheSource type="worksheet">
    <worksheetSource ref="E53:K60" sheet="Sheet1"/>
  </cacheSource>
  <cacheFields count="7">
    <cacheField name="Item Code" numFmtId="0">
      <sharedItems/>
    </cacheField>
    <cacheField name="Item Name" numFmtId="0">
      <sharedItems/>
    </cacheField>
    <cacheField name="Category" numFmtId="0">
      <sharedItems count="3">
        <s v="Electronics"/>
        <s v="Furniture"/>
        <s v="Supplies"/>
      </sharedItems>
    </cacheField>
    <cacheField name="Quantity" numFmtId="0">
      <sharedItems containsSemiMixedTypes="0" containsString="0" containsNumber="1" containsInteger="1" minValue="3" maxValue="50"/>
    </cacheField>
    <cacheField name="Unit Price" numFmtId="0">
      <sharedItems containsSemiMixedTypes="0" containsString="0" containsNumber="1" minValue="2" maxValue="150"/>
    </cacheField>
    <cacheField name="total price" numFmtId="0">
      <sharedItems containsSemiMixedTypes="0" containsString="0" containsNumber="1" containsInteger="1" minValue="10" maxValue="680"/>
    </cacheField>
    <cacheField name="Date Received" numFmtId="15">
      <sharedItems containsSemiMixedTypes="0" containsNonDate="0" containsDate="1" containsString="0" minDate="2025-10-01T00:00:00" maxDate="2025-10-08T00:00:00"/>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saveData="0" refreshedBy="LIVEWIRE" refreshedDate="45938.735331134259" backgroundQuery="1" createdVersion="5" refreshedVersion="5" minRefreshableVersion="3" recordCount="0" supportSubquery="1" supportAdvancedDrill="1">
  <cacheSource type="external" connectionId="1"/>
  <cacheFields count="0"/>
  <cacheHierarchies count="13">
    <cacheHierarchy uniqueName="[Table13].[Date]" caption="Date" attribute="1" time="1" defaultMemberUniqueName="[Table13].[Date].[All]" allUniqueName="[Table13].[Date].[All]" dimensionUniqueName="[Table13]" displayFolder="" count="0" memberValueDatatype="7" unbalanced="0"/>
    <cacheHierarchy uniqueName="[Table13].[Invoice No]" caption="Invoice No" attribute="1" defaultMemberUniqueName="[Table13].[Invoice No].[All]" allUniqueName="[Table13].[Invoice No].[All]" dimensionUniqueName="[Table13]" displayFolder="" count="0" memberValueDatatype="130" unbalanced="0"/>
    <cacheHierarchy uniqueName="[Table13].[Customer Name]" caption="Customer Name" attribute="1" defaultMemberUniqueName="[Table13].[Customer Name].[All]" allUniqueName="[Table13].[Customer Name].[All]" dimensionUniqueName="[Table13]" displayFolder="" count="0" memberValueDatatype="130" unbalanced="0"/>
    <cacheHierarchy uniqueName="[Table13].[Item Code]" caption="Item Code" attribute="1" defaultMemberUniqueName="[Table13].[Item Code].[All]" allUniqueName="[Table13].[Item Code].[All]" dimensionUniqueName="[Table13]" displayFolder="" count="0" memberValueDatatype="130" unbalanced="0"/>
    <cacheHierarchy uniqueName="[Table13].[Item Name]" caption="Item Name" attribute="1" defaultMemberUniqueName="[Table13].[Item Name].[All]" allUniqueName="[Table13].[Item Name].[All]" dimensionUniqueName="[Table13]" displayFolder="" count="0" memberValueDatatype="130" unbalanced="0"/>
    <cacheHierarchy uniqueName="[Table13].[Category]" caption="Category" attribute="1" defaultMemberUniqueName="[Table13].[Category].[All]" allUniqueName="[Table13].[Category].[All]" dimensionUniqueName="[Table13]" displayFolder="" count="0" memberValueDatatype="130" unbalanced="0"/>
    <cacheHierarchy uniqueName="[Table13].[Quantity]" caption="Quantity" attribute="1" defaultMemberUniqueName="[Table13].[Quantity].[All]" allUniqueName="[Table13].[Quantity].[All]" dimensionUniqueName="[Table13]" displayFolder="" count="0" memberValueDatatype="20" unbalanced="0"/>
    <cacheHierarchy uniqueName="[Table13].[Unit Price]" caption="Unit Price" attribute="1" defaultMemberUniqueName="[Table13].[Unit Price].[All]" allUniqueName="[Table13].[Unit Price].[All]" dimensionUniqueName="[Table13]" displayFolder="" count="0" memberValueDatatype="5" unbalanced="0"/>
    <cacheHierarchy uniqueName="[Table13].[Total Amount]" caption="Total Amount" attribute="1" defaultMemberUniqueName="[Table13].[Total Amount].[All]" allUniqueName="[Table13].[Total Amount].[All]" dimensionUniqueName="[Table13]" displayFolder="" count="0" memberValueDatatype="5" unbalanced="0"/>
    <cacheHierarchy uniqueName="[Table13].[Payment Mode]" caption="Payment Mode" attribute="1" defaultMemberUniqueName="[Table13].[Payment Mode].[All]" allUniqueName="[Table13].[Payment Mode].[All]" dimensionUniqueName="[Table13]" displayFolder="" count="0" memberValueDatatype="130" unbalanced="0"/>
    <cacheHierarchy uniqueName="[Table13].[Region]" caption="Region" attribute="1" defaultMemberUniqueName="[Table13].[Region].[All]" allUniqueName="[Table13].[Region].[All]" dimensionUniqueName="[Table13]" displayFolder="" count="0" memberValueDatatype="130" unbalanced="0"/>
    <cacheHierarchy uniqueName="[Measures].[__XL_Count Table13]" caption="__XL_Count Table13" measure="1" displayFolder="" measureGroup="Table13" count="0" hidden="1"/>
    <cacheHierarchy uniqueName="[Measures].[__XL_Count of Models]" caption="__XL_Count of Models" measure="1" displayFolder="" count="0" hidden="1"/>
  </cacheHierarchies>
  <kpis count="0"/>
  <dimensions count="2">
    <dimension measure="1" name="Measures" uniqueName="[Measures]" caption="Measures"/>
    <dimension name="Table13" uniqueName="[Table13]" caption="Table13"/>
  </dimensions>
  <measureGroups count="1">
    <measureGroup name="Table13" caption="Table13"/>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r:id="rId1" refreshedBy="LIVEWIRE" refreshedDate="45938.735615509257" createdVersion="5" refreshedVersion="5" minRefreshableVersion="3" recordCount="50">
  <cacheSource type="worksheet">
    <worksheetSource name="Table13"/>
  </cacheSource>
  <cacheFields count="11">
    <cacheField name="Date" numFmtId="15">
      <sharedItems containsSemiMixedTypes="0" containsNonDate="0" containsDate="1" containsString="0" minDate="2025-10-01T00:00:00" maxDate="2025-10-14T00:00:00"/>
    </cacheField>
    <cacheField name="Invoice No" numFmtId="0">
      <sharedItems/>
    </cacheField>
    <cacheField name="Customer Name" numFmtId="0">
      <sharedItems/>
    </cacheField>
    <cacheField name="Item Code" numFmtId="0">
      <sharedItems/>
    </cacheField>
    <cacheField name="Item Name" numFmtId="0">
      <sharedItems/>
    </cacheField>
    <cacheField name="Category" numFmtId="0">
      <sharedItems/>
    </cacheField>
    <cacheField name="Quantity" numFmtId="0">
      <sharedItems containsSemiMixedTypes="0" containsString="0" containsNumber="1" containsInteger="1" minValue="1" maxValue="12"/>
    </cacheField>
    <cacheField name="Unit Price" numFmtId="0">
      <sharedItems containsSemiMixedTypes="0" containsString="0" containsNumber="1" minValue="2" maxValue="150"/>
    </cacheField>
    <cacheField name="Total Amount" numFmtId="0">
      <sharedItems containsSemiMixedTypes="0" containsString="0" containsNumber="1" minValue="8" maxValue="300"/>
    </cacheField>
    <cacheField name="Payment Mode" numFmtId="0">
      <sharedItems/>
    </cacheField>
    <cacheField name="Region" numFmtId="0">
      <sharedItems count="4">
        <s v="North"/>
        <s v="South"/>
        <s v="East"/>
        <s v="West"/>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7">
  <r>
    <s v="A101"/>
    <s v="Bluetooth Mouse"/>
    <x v="0"/>
    <n v="20"/>
    <n v="12.5"/>
    <n v="250"/>
    <d v="2025-10-01T00:00:00"/>
  </r>
  <r>
    <s v="A102"/>
    <s v="Office Chair"/>
    <x v="1"/>
    <n v="8"/>
    <n v="85"/>
    <n v="680"/>
    <d v="2025-10-07T00:00:00"/>
  </r>
  <r>
    <s v="A103"/>
    <s v="USB Cable"/>
    <x v="0"/>
    <n v="50"/>
    <n v="5"/>
    <n v="250"/>
    <d v="2025-10-06T00:00:00"/>
  </r>
  <r>
    <s v="A104"/>
    <s v="Packing Tape"/>
    <x v="2"/>
    <n v="5"/>
    <n v="2"/>
    <n v="10"/>
    <d v="2025-10-05T00:00:00"/>
  </r>
  <r>
    <s v="A105"/>
    <s v="Monitor 24&quot;"/>
    <x v="0"/>
    <n v="3"/>
    <n v="150"/>
    <n v="450"/>
    <d v="2025-10-04T00:00:00"/>
  </r>
  <r>
    <s v="A106"/>
    <s v="Keyboard"/>
    <x v="0"/>
    <n v="15"/>
    <n v="20"/>
    <n v="300"/>
    <d v="2025-10-03T00:00:00"/>
  </r>
  <r>
    <s v="A107"/>
    <s v="Desk Lamp"/>
    <x v="1"/>
    <n v="4"/>
    <n v="25"/>
    <n v="100"/>
    <d v="2025-10-02T00:00:00"/>
  </r>
</pivotCacheRecords>
</file>

<file path=xl/pivotCache/pivotCacheRecords2.xml><?xml version="1.0" encoding="utf-8"?>
<pivotCacheRecords xmlns="http://schemas.openxmlformats.org/spreadsheetml/2006/main" xmlns:r="http://schemas.openxmlformats.org/officeDocument/2006/relationships" count="50">
  <r>
    <d v="2025-10-01T00:00:00"/>
    <s v="INV1001"/>
    <s v="Ramesh Kumar"/>
    <s v="A101"/>
    <s v="Bluetooth Mouse"/>
    <s v="Electronics"/>
    <n v="2"/>
    <n v="12.5"/>
    <n v="25"/>
    <s v="Cash"/>
    <x v="0"/>
  </r>
  <r>
    <d v="2025-10-01T00:00:00"/>
    <s v="INV1002"/>
    <s v="Anita Singh"/>
    <s v="A102"/>
    <s v="Office Chair"/>
    <s v="Furniture"/>
    <n v="1"/>
    <n v="85"/>
    <n v="85"/>
    <s v="Credit Card"/>
    <x v="1"/>
  </r>
  <r>
    <d v="2025-10-01T00:00:00"/>
    <s v="INV1003"/>
    <s v="Vinod Mehra"/>
    <s v="A103"/>
    <s v="USB Cable"/>
    <s v="Electronics"/>
    <n v="5"/>
    <n v="5"/>
    <n v="25"/>
    <s v="UPI"/>
    <x v="2"/>
  </r>
  <r>
    <d v="2025-10-02T00:00:00"/>
    <s v="INV1004"/>
    <s v="Meena Verma"/>
    <s v="A104"/>
    <s v="Packing Tape"/>
    <s v="Supplies"/>
    <n v="10"/>
    <n v="2"/>
    <n v="20"/>
    <s v="Cash"/>
    <x v="3"/>
  </r>
  <r>
    <d v="2025-10-02T00:00:00"/>
    <s v="INV1005"/>
    <s v="Raj Patel"/>
    <s v="A105"/>
    <s v="Monitor 24&quot;"/>
    <s v="Electronics"/>
    <n v="1"/>
    <n v="150"/>
    <n v="150"/>
    <s v="Credit Card"/>
    <x v="0"/>
  </r>
  <r>
    <d v="2025-10-02T00:00:00"/>
    <s v="INV1006"/>
    <s v="Kavita Joshi"/>
    <s v="A106"/>
    <s v="Keyboard"/>
    <s v="Electronics"/>
    <n v="3"/>
    <n v="20"/>
    <n v="60"/>
    <s v="UPI"/>
    <x v="1"/>
  </r>
  <r>
    <d v="2025-10-03T00:00:00"/>
    <s v="INV1007"/>
    <s v="Mohan Lal"/>
    <s v="A107"/>
    <s v="Desk Lamp"/>
    <s v="Furniture"/>
    <n v="2"/>
    <n v="25"/>
    <n v="50"/>
    <s v="Cash"/>
    <x v="0"/>
  </r>
  <r>
    <d v="2025-10-03T00:00:00"/>
    <s v="INV1008"/>
    <s v="Nisha Rawat"/>
    <s v="A108"/>
    <s v="HDMI Cable"/>
    <s v="Electronics"/>
    <n v="4"/>
    <n v="8"/>
    <n v="32"/>
    <s v="UPI"/>
    <x v="2"/>
  </r>
  <r>
    <d v="2025-10-03T00:00:00"/>
    <s v="INV1009"/>
    <s v="Rohit Sharma"/>
    <s v="A109"/>
    <s v="Safety Gloves"/>
    <s v="Supplies"/>
    <n v="6"/>
    <n v="3.5"/>
    <n v="21"/>
    <s v="Cash"/>
    <x v="3"/>
  </r>
  <r>
    <d v="2025-10-03T00:00:00"/>
    <s v="INV1010"/>
    <s v="Farhan Ali"/>
    <s v="A110"/>
    <s v="Printer Ink"/>
    <s v="Office Supply"/>
    <n v="2"/>
    <n v="22"/>
    <n v="44"/>
    <s v="Credit Card"/>
    <x v="0"/>
  </r>
  <r>
    <d v="2025-10-04T00:00:00"/>
    <s v="INV1011"/>
    <s v="Sita Ram"/>
    <s v="A101"/>
    <s v="Bluetooth Mouse"/>
    <s v="Electronics"/>
    <n v="1"/>
    <n v="12.5"/>
    <n v="12.5"/>
    <s v="Cash"/>
    <x v="1"/>
  </r>
  <r>
    <d v="2025-10-04T00:00:00"/>
    <s v="INV1012"/>
    <s v="Lata Devi"/>
    <s v="A102"/>
    <s v="Office Chair"/>
    <s v="Furniture"/>
    <n v="2"/>
    <n v="85"/>
    <n v="170"/>
    <s v="UPI"/>
    <x v="0"/>
  </r>
  <r>
    <d v="2025-10-04T00:00:00"/>
    <s v="INV1013"/>
    <s v="Ajay Mehra"/>
    <s v="A103"/>
    <s v="USB Cable"/>
    <s v="Electronics"/>
    <n v="10"/>
    <n v="5"/>
    <n v="50"/>
    <s v="Credit Card"/>
    <x v="2"/>
  </r>
  <r>
    <d v="2025-10-05T00:00:00"/>
    <s v="INV1014"/>
    <s v="Komal Shah"/>
    <s v="A104"/>
    <s v="Packing Tape"/>
    <s v="Supplies"/>
    <n v="12"/>
    <n v="2"/>
    <n v="24"/>
    <s v="Cash"/>
    <x v="3"/>
  </r>
  <r>
    <d v="2025-10-05T00:00:00"/>
    <s v="INV1015"/>
    <s v="Bharat Rana"/>
    <s v="A105"/>
    <s v="Monitor 24&quot;"/>
    <s v="Electronics"/>
    <n v="2"/>
    <n v="150"/>
    <n v="300"/>
    <s v="UPI"/>
    <x v="0"/>
  </r>
  <r>
    <d v="2025-10-05T00:00:00"/>
    <s v="INV1016"/>
    <s v="Alka Yadav"/>
    <s v="A106"/>
    <s v="Keyboard"/>
    <s v="Electronics"/>
    <n v="1"/>
    <n v="20"/>
    <n v="20"/>
    <s v="Cash"/>
    <x v="1"/>
  </r>
  <r>
    <d v="2025-10-06T00:00:00"/>
    <s v="INV1017"/>
    <s v="Ravi Iyer"/>
    <s v="A107"/>
    <s v="Desk Lamp"/>
    <s v="Furniture"/>
    <n v="1"/>
    <n v="25"/>
    <n v="25"/>
    <s v="Credit Card"/>
    <x v="0"/>
  </r>
  <r>
    <d v="2025-10-06T00:00:00"/>
    <s v="INV1018"/>
    <s v="Priya Nair"/>
    <s v="A108"/>
    <s v="HDMI Cable"/>
    <s v="Electronics"/>
    <n v="3"/>
    <n v="8"/>
    <n v="24"/>
    <s v="UPI"/>
    <x v="2"/>
  </r>
  <r>
    <d v="2025-10-06T00:00:00"/>
    <s v="INV1019"/>
    <s v="Dev Sharma"/>
    <s v="A109"/>
    <s v="Safety Gloves"/>
    <s v="Supplies"/>
    <n v="10"/>
    <n v="3.5"/>
    <n v="35"/>
    <s v="Cash"/>
    <x v="3"/>
  </r>
  <r>
    <d v="2025-10-07T00:00:00"/>
    <s v="INV1020"/>
    <s v="Firoz Khan"/>
    <s v="A110"/>
    <s v="Printer Ink"/>
    <s v="Office Supply"/>
    <n v="4"/>
    <n v="22"/>
    <n v="88"/>
    <s v="UPI"/>
    <x v="1"/>
  </r>
  <r>
    <d v="2025-10-07T00:00:00"/>
    <s v="INV1021"/>
    <s v="Reena Desai"/>
    <s v="A101"/>
    <s v="Bluetooth Mouse"/>
    <s v="Electronics"/>
    <n v="3"/>
    <n v="12.5"/>
    <n v="37.5"/>
    <s v="Cash"/>
    <x v="0"/>
  </r>
  <r>
    <d v="2025-10-07T00:00:00"/>
    <s v="INV1022"/>
    <s v="Suresh Gupta"/>
    <s v="A102"/>
    <s v="Office Chair"/>
    <s v="Furniture"/>
    <n v="1"/>
    <n v="85"/>
    <n v="85"/>
    <s v="UPI"/>
    <x v="2"/>
  </r>
  <r>
    <d v="2025-10-07T00:00:00"/>
    <s v="INV1023"/>
    <s v="Sheetal Roy"/>
    <s v="A103"/>
    <s v="USB Cable"/>
    <s v="Electronics"/>
    <n v="4"/>
    <n v="5"/>
    <n v="20"/>
    <s v="Credit Card"/>
    <x v="1"/>
  </r>
  <r>
    <d v="2025-10-08T00:00:00"/>
    <s v="INV1024"/>
    <s v="Tanya Singh"/>
    <s v="A104"/>
    <s v="Packing Tape"/>
    <s v="Supplies"/>
    <n v="8"/>
    <n v="2"/>
    <n v="16"/>
    <s v="Cash"/>
    <x v="0"/>
  </r>
  <r>
    <d v="2025-10-08T00:00:00"/>
    <s v="INV1025"/>
    <s v="Pankaj Thakur"/>
    <s v="A105"/>
    <s v="Monitor 24&quot;"/>
    <s v="Electronics"/>
    <n v="1"/>
    <n v="150"/>
    <n v="150"/>
    <s v="UPI"/>
    <x v="2"/>
  </r>
  <r>
    <d v="2025-10-08T00:00:00"/>
    <s v="INV1026"/>
    <s v="Asha Devi"/>
    <s v="A106"/>
    <s v="Keyboard"/>
    <s v="Electronics"/>
    <n v="2"/>
    <n v="20"/>
    <n v="40"/>
    <s v="Credit Card"/>
    <x v="3"/>
  </r>
  <r>
    <d v="2025-10-09T00:00:00"/>
    <s v="INV1027"/>
    <s v="Rajeev Jain"/>
    <s v="A107"/>
    <s v="Desk Lamp"/>
    <s v="Furniture"/>
    <n v="1"/>
    <n v="25"/>
    <n v="25"/>
    <s v="Cash"/>
    <x v="1"/>
  </r>
  <r>
    <d v="2025-10-09T00:00:00"/>
    <s v="INV1028"/>
    <s v="Zara Ali"/>
    <s v="A108"/>
    <s v="HDMI Cable"/>
    <s v="Electronics"/>
    <n v="5"/>
    <n v="8"/>
    <n v="40"/>
    <s v="UPI"/>
    <x v="0"/>
  </r>
  <r>
    <d v="2025-10-09T00:00:00"/>
    <s v="INV1029"/>
    <s v="Shyam Mohan"/>
    <s v="A109"/>
    <s v="Safety Gloves"/>
    <s v="Supplies"/>
    <n v="6"/>
    <n v="3.5"/>
    <n v="21"/>
    <s v="Credit Card"/>
    <x v="2"/>
  </r>
  <r>
    <d v="2025-10-09T00:00:00"/>
    <s v="INV1030"/>
    <s v="Aarti Pillai"/>
    <s v="A110"/>
    <s v="Printer Ink"/>
    <s v="Office Supply"/>
    <n v="2"/>
    <n v="22"/>
    <n v="44"/>
    <s v="UPI"/>
    <x v="1"/>
  </r>
  <r>
    <d v="2025-10-10T00:00:00"/>
    <s v="INV1031"/>
    <s v="Vishal Kapoor"/>
    <s v="A101"/>
    <s v="Bluetooth Mouse"/>
    <s v="Electronics"/>
    <n v="4"/>
    <n v="12.5"/>
    <n v="50"/>
    <s v="Cash"/>
    <x v="3"/>
  </r>
  <r>
    <d v="2025-10-10T00:00:00"/>
    <s v="INV1032"/>
    <s v="Neha Singh"/>
    <s v="A102"/>
    <s v="Office Chair"/>
    <s v="Furniture"/>
    <n v="1"/>
    <n v="85"/>
    <n v="85"/>
    <s v="UPI"/>
    <x v="0"/>
  </r>
  <r>
    <d v="2025-10-10T00:00:00"/>
    <s v="INV1033"/>
    <s v="Jeetendra R"/>
    <s v="A103"/>
    <s v="USB Cable"/>
    <s v="Electronics"/>
    <n v="7"/>
    <n v="5"/>
    <n v="35"/>
    <s v="Credit Card"/>
    <x v="1"/>
  </r>
  <r>
    <d v="2025-10-10T00:00:00"/>
    <s v="INV1034"/>
    <s v="Sneha Reddy"/>
    <s v="A104"/>
    <s v="Packing Tape"/>
    <s v="Supplies"/>
    <n v="9"/>
    <n v="2"/>
    <n v="18"/>
    <s v="UPI"/>
    <x v="2"/>
  </r>
  <r>
    <d v="2025-10-10T00:00:00"/>
    <s v="INV1035"/>
    <s v="Gopal Das"/>
    <s v="A105"/>
    <s v="Monitor 24&quot;"/>
    <s v="Electronics"/>
    <n v="2"/>
    <n v="150"/>
    <n v="300"/>
    <s v="Cash"/>
    <x v="0"/>
  </r>
  <r>
    <d v="2025-10-10T00:00:00"/>
    <s v="INV1036"/>
    <s v="Varsha Singh"/>
    <s v="A106"/>
    <s v="Keyboard"/>
    <s v="Electronics"/>
    <n v="1"/>
    <n v="20"/>
    <n v="20"/>
    <s v="Credit Card"/>
    <x v="3"/>
  </r>
  <r>
    <d v="2025-10-11T00:00:00"/>
    <s v="INV1037"/>
    <s v="Aman Yadav"/>
    <s v="A107"/>
    <s v="Desk Lamp"/>
    <s v="Furniture"/>
    <n v="3"/>
    <n v="25"/>
    <n v="75"/>
    <s v="UPI"/>
    <x v="1"/>
  </r>
  <r>
    <d v="2025-10-11T00:00:00"/>
    <s v="INV1038"/>
    <s v="Yusuf Shaikh"/>
    <s v="A108"/>
    <s v="HDMI Cable"/>
    <s v="Electronics"/>
    <n v="6"/>
    <n v="8"/>
    <n v="48"/>
    <s v="UPI"/>
    <x v="2"/>
  </r>
  <r>
    <d v="2025-10-11T00:00:00"/>
    <s v="INV1039"/>
    <s v="Kiran Kumar"/>
    <s v="A109"/>
    <s v="Safety Gloves"/>
    <s v="Supplies"/>
    <n v="5"/>
    <n v="3.5"/>
    <n v="17.5"/>
    <s v="Credit Card"/>
    <x v="0"/>
  </r>
  <r>
    <d v="2025-10-11T00:00:00"/>
    <s v="INV1040"/>
    <s v="Reshma Patil"/>
    <s v="A110"/>
    <s v="Printer Ink"/>
    <s v="Office Supply"/>
    <n v="3"/>
    <n v="22"/>
    <n v="66"/>
    <s v="Cash"/>
    <x v="1"/>
  </r>
  <r>
    <d v="2025-10-12T00:00:00"/>
    <s v="INV1041"/>
    <s v="Bharat Mehra"/>
    <s v="A101"/>
    <s v="Bluetooth Mouse"/>
    <s v="Electronics"/>
    <n v="2"/>
    <n v="12.5"/>
    <n v="25"/>
    <s v="UPI"/>
    <x v="0"/>
  </r>
  <r>
    <d v="2025-10-12T00:00:00"/>
    <s v="INV1042"/>
    <s v="Pinky Bansal"/>
    <s v="A102"/>
    <s v="Office Chair"/>
    <s v="Furniture"/>
    <n v="1"/>
    <n v="85"/>
    <n v="85"/>
    <s v="Credit Card"/>
    <x v="3"/>
  </r>
  <r>
    <d v="2025-10-12T00:00:00"/>
    <s v="INV1043"/>
    <s v="Ravi Shankar"/>
    <s v="A103"/>
    <s v="USB Cable"/>
    <s v="Electronics"/>
    <n v="3"/>
    <n v="5"/>
    <n v="15"/>
    <s v="Cash"/>
    <x v="1"/>
  </r>
  <r>
    <d v="2025-10-12T00:00:00"/>
    <s v="INV1044"/>
    <s v="Rehan Malik"/>
    <s v="A104"/>
    <s v="Packing Tape"/>
    <s v="Supplies"/>
    <n v="4"/>
    <n v="2"/>
    <n v="8"/>
    <s v="UPI"/>
    <x v="2"/>
  </r>
  <r>
    <d v="2025-10-12T00:00:00"/>
    <s v="INV1045"/>
    <s v="Harshit Jain"/>
    <s v="A105"/>
    <s v="Monitor 24&quot;"/>
    <s v="Electronics"/>
    <n v="1"/>
    <n v="150"/>
    <n v="150"/>
    <s v="Credit Card"/>
    <x v="0"/>
  </r>
  <r>
    <d v="2025-10-12T00:00:00"/>
    <s v="INV1046"/>
    <s v="Kavya Sinha"/>
    <s v="A106"/>
    <s v="Keyboard"/>
    <s v="Electronics"/>
    <n v="2"/>
    <n v="20"/>
    <n v="40"/>
    <s v="Cash"/>
    <x v="1"/>
  </r>
  <r>
    <d v="2025-10-13T00:00:00"/>
    <s v="INV1047"/>
    <s v="Ganesh Bhat"/>
    <s v="A107"/>
    <s v="Desk Lamp"/>
    <s v="Furniture"/>
    <n v="1"/>
    <n v="25"/>
    <n v="25"/>
    <s v="UPI"/>
    <x v="3"/>
  </r>
  <r>
    <d v="2025-10-13T00:00:00"/>
    <s v="INV1048"/>
    <s v="Natasha Paul"/>
    <s v="A108"/>
    <s v="HDMI Cable"/>
    <s v="Electronics"/>
    <n v="5"/>
    <n v="8"/>
    <n v="40"/>
    <s v="UPI"/>
    <x v="2"/>
  </r>
  <r>
    <d v="2025-10-13T00:00:00"/>
    <s v="INV1049"/>
    <s v="Divya Chawla"/>
    <s v="A109"/>
    <s v="Safety Gloves"/>
    <s v="Supplies"/>
    <n v="3"/>
    <n v="3.5"/>
    <n v="10.5"/>
    <s v="Credit Card"/>
    <x v="0"/>
  </r>
  <r>
    <d v="2025-10-13T00:00:00"/>
    <s v="INV1050"/>
    <s v="Ishaan Malik"/>
    <s v="A110"/>
    <s v="Printer Ink"/>
    <s v="Office Supply"/>
    <n v="2"/>
    <n v="22"/>
    <n v="44"/>
    <s v="Cash"/>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name="PivotTable11" cacheId="2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
  <location ref="A3:B6" firstHeaderRow="1" firstDataRow="1" firstDataCol="1"/>
  <pivotFields count="7">
    <pivotField showAll="0"/>
    <pivotField showAll="0"/>
    <pivotField axis="axisRow" showAll="0">
      <items count="4">
        <item h="1" x="0"/>
        <item x="1"/>
        <item x="2"/>
        <item t="default"/>
      </items>
    </pivotField>
    <pivotField showAll="0"/>
    <pivotField dataField="1" showAll="0"/>
    <pivotField showAll="0"/>
    <pivotField numFmtId="15" showAll="0"/>
  </pivotFields>
  <rowFields count="1">
    <field x="2"/>
  </rowFields>
  <rowItems count="3">
    <i>
      <x v="1"/>
    </i>
    <i>
      <x v="2"/>
    </i>
    <i t="grand">
      <x/>
    </i>
  </rowItems>
  <colItems count="1">
    <i/>
  </colItems>
  <dataFields count="1">
    <dataField name="Sum of Unit Price" fld="4"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2" cacheId="24"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3:C20" firstHeaderRow="1" firstDataRow="1" firstDataCol="0"/>
  <pivotHierarchies count="1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Table13">
        <x15:activeTabTopLevelEntity name="[Table13]"/>
      </x15:pivotTableUISettings>
    </ext>
  </extLst>
</pivotTableDefinition>
</file>

<file path=xl/pivotTables/pivotTable3.xml><?xml version="1.0" encoding="utf-8"?>
<pivotTableDefinition xmlns="http://schemas.openxmlformats.org/spreadsheetml/2006/main" name="PivotTable14" cacheId="29"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3:B8" firstHeaderRow="1" firstDataRow="1" firstDataCol="1"/>
  <pivotFields count="11">
    <pivotField numFmtId="15" showAll="0"/>
    <pivotField showAll="0"/>
    <pivotField showAll="0"/>
    <pivotField showAll="0"/>
    <pivotField showAll="0"/>
    <pivotField showAll="0"/>
    <pivotField showAll="0"/>
    <pivotField dataField="1" showAll="0"/>
    <pivotField showAll="0"/>
    <pivotField showAll="0"/>
    <pivotField axis="axisRow" showAll="0">
      <items count="5">
        <item x="2"/>
        <item x="0"/>
        <item x="1"/>
        <item x="3"/>
        <item t="default"/>
      </items>
    </pivotField>
  </pivotFields>
  <rowFields count="1">
    <field x="10"/>
  </rowFields>
  <rowItems count="5">
    <i>
      <x/>
    </i>
    <i>
      <x v="1"/>
    </i>
    <i>
      <x v="2"/>
    </i>
    <i>
      <x v="3"/>
    </i>
    <i t="grand">
      <x/>
    </i>
  </rowItems>
  <colItems count="1">
    <i/>
  </colItems>
  <dataFields count="1">
    <dataField name="Sum of Unit Price"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ategory" sourceName="Category">
  <extLst>
    <x:ext xmlns:x15="http://schemas.microsoft.com/office/spreadsheetml/2010/11/main" uri="{2F2917AC-EB37-4324-AD4E-5DD8C200BD13}">
      <x15:tableSlicerCache tableId="3" column="4"/>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Category1" sourceName="Category">
  <extLst>
    <x:ext xmlns:x15="http://schemas.microsoft.com/office/spreadsheetml/2010/11/main" uri="{2F2917AC-EB37-4324-AD4E-5DD8C200BD13}">
      <x15:tableSlicerCache tableId="9" column="4"/>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Category2" sourceName="Category">
  <extLst>
    <x:ext xmlns:x15="http://schemas.microsoft.com/office/spreadsheetml/2010/11/main" uri="{2F2917AC-EB37-4324-AD4E-5DD8C200BD13}">
      <x15:tableSlicerCache tableId="10" column="3"/>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ategory 2" cache="Slicer_Category2" caption="Category"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Category" cache="Slicer_Category" caption="Category" startItem="1" rowHeight="241300"/>
  <slicer name="Category 1" cache="Slicer_Category1" caption="Category" rowHeight="241300"/>
</slicers>
</file>

<file path=xl/tables/table1.xml><?xml version="1.0" encoding="utf-8"?>
<table xmlns="http://schemas.openxmlformats.org/spreadsheetml/2006/main" id="2" name="Table2" displayName="Table2" ref="M8:M12" totalsRowShown="0" headerRowDxfId="105">
  <autoFilter ref="M8:M12"/>
  <tableColumns count="1">
    <tableColumn id="1" name="Column1"/>
  </tableColumns>
  <tableStyleInfo name="TableStyleMedium2" showFirstColumn="0" showLastColumn="0" showRowStripes="1" showColumnStripes="0"/>
</table>
</file>

<file path=xl/tables/table2.xml><?xml version="1.0" encoding="utf-8"?>
<table xmlns="http://schemas.openxmlformats.org/spreadsheetml/2006/main" id="10" name="Table10" displayName="Table10" ref="E35:K43" totalsRowCount="1" headerRowDxfId="63" dataDxfId="64" headerRowBorderDxfId="73" tableBorderDxfId="74" totalsRowBorderDxfId="72">
  <autoFilter ref="E35:K42">
    <filterColumn colId="2">
      <filters>
        <filter val="Electronics"/>
      </filters>
    </filterColumn>
  </autoFilter>
  <tableColumns count="7">
    <tableColumn id="1" name="Item Code" totalsRowLabel="Total" dataDxfId="71" totalsRowDxfId="62"/>
    <tableColumn id="2" name="Item Name" dataDxfId="70" totalsRowDxfId="61"/>
    <tableColumn id="3" name="Category" dataDxfId="69" totalsRowDxfId="56"/>
    <tableColumn id="4" name="Quantity" totalsRowFunction="sum" dataDxfId="68" totalsRowDxfId="57"/>
    <tableColumn id="5" name="Unit Price" totalsRowFunction="max" dataDxfId="67" totalsRowDxfId="58"/>
    <tableColumn id="6" name="total price" totalsRowFunction="sum" dataDxfId="66" totalsRowDxfId="60">
      <calculatedColumnFormula>H36*I36</calculatedColumnFormula>
    </tableColumn>
    <tableColumn id="7" name="Date Received" dataDxfId="65" totalsRowDxfId="59"/>
  </tableColumns>
  <tableStyleInfo name="TableStyleMedium2" showFirstColumn="0" showLastColumn="0" showRowStripes="1" showColumnStripes="0"/>
</table>
</file>

<file path=xl/tables/table3.xml><?xml version="1.0" encoding="utf-8"?>
<table xmlns="http://schemas.openxmlformats.org/spreadsheetml/2006/main" id="13" name="Table13" displayName="Table13" ref="A1:K52" totalsRowCount="1" headerRowDxfId="38" dataDxfId="39">
  <autoFilter ref="A1:K51"/>
  <tableColumns count="11">
    <tableColumn id="1" name="Date" totalsRowLabel="Total" dataDxfId="50" totalsRowDxfId="10"/>
    <tableColumn id="2" name="Invoice No" dataDxfId="49" totalsRowDxfId="9"/>
    <tableColumn id="3" name="Customer Name" dataDxfId="48" totalsRowDxfId="8"/>
    <tableColumn id="4" name="Item Code" dataDxfId="47" totalsRowDxfId="7"/>
    <tableColumn id="5" name="Item Name" dataDxfId="46" totalsRowDxfId="6"/>
    <tableColumn id="6" name="Category" dataDxfId="45" totalsRowDxfId="5"/>
    <tableColumn id="7" name="Quantity" dataDxfId="44" totalsRowDxfId="4"/>
    <tableColumn id="8" name="Unit Price" totalsRowFunction="average" dataDxfId="43" totalsRowDxfId="1"/>
    <tableColumn id="9" name="Total Amount" totalsRowFunction="sum" dataDxfId="42" totalsRowDxfId="0"/>
    <tableColumn id="10" name="Payment Mode" dataDxfId="41" totalsRowDxfId="3"/>
    <tableColumn id="11" name="Region" totalsRowFunction="count" dataDxfId="40" totalsRowDxfId="2"/>
  </tableColumns>
  <tableStyleInfo name="TableStyleMedium2" showFirstColumn="0" showLastColumn="0" showRowStripes="1" showColumnStripes="0"/>
</table>
</file>

<file path=xl/tables/table4.xml><?xml version="1.0" encoding="utf-8"?>
<table xmlns="http://schemas.openxmlformats.org/spreadsheetml/2006/main" id="3" name="Table3" displayName="Table3" ref="A1:H9" totalsRowCount="1">
  <autoFilter ref="A1:H8"/>
  <tableColumns count="8">
    <tableColumn id="1" name="s.no" totalsRowLabel="Total"/>
    <tableColumn id="2" name="Item Code"/>
    <tableColumn id="3" name="Item Name"/>
    <tableColumn id="4" name="Category"/>
    <tableColumn id="5" name="Quantity" totalsRowFunction="max"/>
    <tableColumn id="6" name="Unit Price" totalsRowFunction="min"/>
    <tableColumn id="7" name="total price" totalsRowFunction="sum"/>
    <tableColumn id="8" name="Date Received" totalsRowFunction="sum"/>
  </tableColumns>
  <tableStyleInfo name="TableStyleMedium2" showFirstColumn="0" showLastColumn="0" showRowStripes="1" showColumnStripes="0"/>
</table>
</file>

<file path=xl/tables/table5.xml><?xml version="1.0" encoding="utf-8"?>
<table xmlns="http://schemas.openxmlformats.org/spreadsheetml/2006/main" id="9" name="Table9" displayName="Table9" ref="F18:L26" totalsRowCount="1" headerRowDxfId="95" dataDxfId="96" headerRowBorderDxfId="103" tableBorderDxfId="104" totalsRowBorderDxfId="102">
  <autoFilter ref="F18:L25">
    <filterColumn colId="3">
      <filters>
        <filter val="Electronics"/>
      </filters>
    </filterColumn>
  </autoFilter>
  <tableColumns count="7">
    <tableColumn id="1" name="s.no" totalsRowLabel="Total" dataDxfId="93" totalsRowDxfId="92"/>
    <tableColumn id="2" name="Item Code" dataDxfId="101" totalsRowDxfId="91"/>
    <tableColumn id="3" name="Item Name" dataDxfId="100" totalsRowDxfId="90"/>
    <tableColumn id="4" name="Category" dataDxfId="99" totalsRowDxfId="86"/>
    <tableColumn id="5" name="Quantity" totalsRowFunction="sum" dataDxfId="98" totalsRowDxfId="87"/>
    <tableColumn id="6" name="Unit Price" totalsRowFunction="sum" dataDxfId="94" totalsRowDxfId="88"/>
    <tableColumn id="7" name="total price" totalsRowFunction="sum" dataDxfId="97" totalsRowDxfId="89">
      <calculatedColumnFormula>J19*K19</calculatedColumnFormula>
    </tableColumn>
  </tableColumns>
  <tableStyleInfo name="TableStyleMedium2"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1.bin"/><Relationship Id="rId5" Type="http://schemas.microsoft.com/office/2007/relationships/slicer" Target="../slicers/slicer1.xml"/><Relationship Id="rId4"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3.xml"/></Relationships>
</file>

<file path=xl/worksheets/_rels/sheet8.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table" Target="../tables/table4.xml"/><Relationship Id="rId1" Type="http://schemas.openxmlformats.org/officeDocument/2006/relationships/drawing" Target="../drawings/drawing3.xml"/><Relationship Id="rId4" Type="http://schemas.microsoft.com/office/2007/relationships/slicer" Target="../slicers/slicer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A3" sqref="A3"/>
    </sheetView>
  </sheetViews>
  <sheetFormatPr defaultRowHeight="15" x14ac:dyDescent="0.2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6"/>
  <sheetViews>
    <sheetView workbookViewId="0">
      <selection activeCell="B5" sqref="B5"/>
    </sheetView>
  </sheetViews>
  <sheetFormatPr defaultRowHeight="15" x14ac:dyDescent="0.25"/>
  <cols>
    <col min="1" max="1" width="13.140625" customWidth="1"/>
    <col min="2" max="2" width="16.42578125" bestFit="1" customWidth="1"/>
  </cols>
  <sheetData>
    <row r="3" spans="1:2" x14ac:dyDescent="0.25">
      <c r="A3" s="33" t="s">
        <v>25</v>
      </c>
      <c r="B3" t="s">
        <v>27</v>
      </c>
    </row>
    <row r="4" spans="1:2" x14ac:dyDescent="0.25">
      <c r="A4" s="34" t="s">
        <v>14</v>
      </c>
      <c r="B4" s="35">
        <v>110</v>
      </c>
    </row>
    <row r="5" spans="1:2" x14ac:dyDescent="0.25">
      <c r="A5" s="34" t="s">
        <v>19</v>
      </c>
      <c r="B5" s="35">
        <v>2</v>
      </c>
    </row>
    <row r="6" spans="1:2" x14ac:dyDescent="0.25">
      <c r="A6" s="34" t="s">
        <v>26</v>
      </c>
      <c r="B6" s="35">
        <v>112</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9"/>
  <sheetViews>
    <sheetView topLeftCell="A64" workbookViewId="0">
      <selection activeCell="G73" sqref="G73"/>
    </sheetView>
  </sheetViews>
  <sheetFormatPr defaultRowHeight="15" x14ac:dyDescent="0.25"/>
  <cols>
    <col min="3" max="3" width="12.85546875" customWidth="1"/>
    <col min="4" max="4" width="11.5703125" customWidth="1"/>
    <col min="5" max="5" width="12.28515625" customWidth="1"/>
    <col min="6" max="6" width="13" customWidth="1"/>
    <col min="7" max="7" width="11" customWidth="1"/>
    <col min="8" max="8" width="10.85546875" customWidth="1"/>
    <col min="9" max="9" width="11.85546875" customWidth="1"/>
    <col min="10" max="10" width="13.5703125" customWidth="1"/>
    <col min="11" max="11" width="15.85546875" customWidth="1"/>
    <col min="12" max="12" width="10.42578125" bestFit="1" customWidth="1"/>
    <col min="13" max="13" width="11" customWidth="1"/>
  </cols>
  <sheetData>
    <row r="1" spans="1:13" ht="30" x14ac:dyDescent="0.25">
      <c r="A1" s="3" t="s">
        <v>4</v>
      </c>
      <c r="B1" s="4" t="s">
        <v>5</v>
      </c>
      <c r="C1" s="4" t="s">
        <v>6</v>
      </c>
      <c r="D1" s="4" t="s">
        <v>0</v>
      </c>
      <c r="E1" s="4" t="s">
        <v>8</v>
      </c>
      <c r="F1" s="4" t="s">
        <v>1</v>
      </c>
      <c r="G1" s="4" t="s">
        <v>29</v>
      </c>
      <c r="H1" s="4" t="s">
        <v>9</v>
      </c>
      <c r="I1" s="1"/>
      <c r="J1" s="1"/>
      <c r="K1" s="1"/>
      <c r="L1" s="1"/>
    </row>
    <row r="2" spans="1:13" ht="16.5" customHeight="1" x14ac:dyDescent="0.25">
      <c r="A2" s="3">
        <v>1</v>
      </c>
      <c r="B2" s="5" t="s">
        <v>10</v>
      </c>
      <c r="C2" s="5" t="s">
        <v>11</v>
      </c>
      <c r="D2" s="5" t="s">
        <v>2</v>
      </c>
      <c r="E2" s="5">
        <v>20</v>
      </c>
      <c r="F2" s="5">
        <v>12.5</v>
      </c>
      <c r="G2" s="5">
        <f>E2*F2</f>
        <v>250</v>
      </c>
      <c r="H2" s="8">
        <v>45931</v>
      </c>
      <c r="I2" s="2"/>
      <c r="J2" s="2" t="s">
        <v>14</v>
      </c>
      <c r="K2" s="2"/>
      <c r="L2" s="6"/>
    </row>
    <row r="3" spans="1:13" x14ac:dyDescent="0.25">
      <c r="A3" s="3">
        <v>2</v>
      </c>
      <c r="B3" s="5" t="s">
        <v>12</v>
      </c>
      <c r="C3" s="5" t="s">
        <v>13</v>
      </c>
      <c r="D3" s="5" t="s">
        <v>14</v>
      </c>
      <c r="E3" s="5">
        <v>8</v>
      </c>
      <c r="F3" s="5">
        <v>85</v>
      </c>
      <c r="G3" s="5">
        <f>E3*F3</f>
        <v>680</v>
      </c>
      <c r="H3" s="8">
        <v>45937</v>
      </c>
      <c r="I3" s="2"/>
      <c r="J3" s="2"/>
      <c r="K3" s="2"/>
      <c r="L3" s="6"/>
    </row>
    <row r="4" spans="1:13" ht="30" x14ac:dyDescent="0.25">
      <c r="A4" s="3">
        <v>3</v>
      </c>
      <c r="B4" s="5" t="s">
        <v>15</v>
      </c>
      <c r="C4" s="5" t="s">
        <v>16</v>
      </c>
      <c r="D4" s="5" t="s">
        <v>2</v>
      </c>
      <c r="E4" s="5">
        <v>50</v>
      </c>
      <c r="F4" s="5">
        <v>5</v>
      </c>
      <c r="G4" s="5">
        <f>E4*F4</f>
        <v>250</v>
      </c>
      <c r="H4" s="8">
        <v>45936</v>
      </c>
      <c r="I4" s="2"/>
      <c r="J4" s="2"/>
      <c r="K4" s="2"/>
      <c r="L4" s="6"/>
      <c r="M4" s="5" t="s">
        <v>2</v>
      </c>
    </row>
    <row r="5" spans="1:13" x14ac:dyDescent="0.25">
      <c r="A5" s="3">
        <v>4</v>
      </c>
      <c r="B5" s="5" t="s">
        <v>17</v>
      </c>
      <c r="C5" s="5" t="s">
        <v>18</v>
      </c>
      <c r="D5" s="5" t="s">
        <v>19</v>
      </c>
      <c r="E5" s="5">
        <v>5</v>
      </c>
      <c r="F5" s="5">
        <v>2</v>
      </c>
      <c r="G5" s="5">
        <f>E5*F5</f>
        <v>10</v>
      </c>
      <c r="H5" s="8">
        <v>45935</v>
      </c>
      <c r="I5" s="2"/>
      <c r="J5" s="2"/>
      <c r="K5" s="2"/>
      <c r="L5" s="6"/>
      <c r="M5" s="5" t="s">
        <v>19</v>
      </c>
    </row>
    <row r="6" spans="1:13" x14ac:dyDescent="0.25">
      <c r="A6" s="3">
        <v>5</v>
      </c>
      <c r="B6" s="5" t="s">
        <v>20</v>
      </c>
      <c r="C6" s="5" t="s">
        <v>21</v>
      </c>
      <c r="D6" s="5" t="s">
        <v>2</v>
      </c>
      <c r="E6" s="5">
        <v>3</v>
      </c>
      <c r="F6" s="5">
        <v>150</v>
      </c>
      <c r="G6" s="5">
        <f>E6*F6</f>
        <v>450</v>
      </c>
      <c r="H6" s="8">
        <v>45934</v>
      </c>
      <c r="I6" s="2"/>
      <c r="J6" s="2" t="s">
        <v>31</v>
      </c>
      <c r="K6" s="2"/>
      <c r="L6" s="6"/>
      <c r="M6" s="5" t="s">
        <v>14</v>
      </c>
    </row>
    <row r="7" spans="1:13" x14ac:dyDescent="0.25">
      <c r="A7" s="3">
        <v>6</v>
      </c>
      <c r="B7" s="5" t="s">
        <v>22</v>
      </c>
      <c r="C7" s="5" t="s">
        <v>3</v>
      </c>
      <c r="D7" s="5" t="s">
        <v>2</v>
      </c>
      <c r="E7" s="5">
        <v>15</v>
      </c>
      <c r="F7" s="5">
        <v>20</v>
      </c>
      <c r="G7" s="5">
        <f>E7*F7</f>
        <v>300</v>
      </c>
      <c r="H7" s="8">
        <v>45933</v>
      </c>
      <c r="I7" s="2"/>
      <c r="J7" s="2"/>
      <c r="K7" s="2"/>
      <c r="L7" s="6"/>
    </row>
    <row r="8" spans="1:13" ht="30" x14ac:dyDescent="0.25">
      <c r="A8" s="3">
        <v>7</v>
      </c>
      <c r="B8" s="5" t="s">
        <v>23</v>
      </c>
      <c r="C8" s="5" t="s">
        <v>24</v>
      </c>
      <c r="D8" s="5" t="s">
        <v>14</v>
      </c>
      <c r="E8" s="5">
        <v>4</v>
      </c>
      <c r="F8" s="5">
        <v>25</v>
      </c>
      <c r="G8" s="5">
        <f>E8*F8</f>
        <v>100</v>
      </c>
      <c r="H8" s="8">
        <v>45932</v>
      </c>
      <c r="M8" s="9" t="s">
        <v>28</v>
      </c>
    </row>
    <row r="9" spans="1:13" x14ac:dyDescent="0.25">
      <c r="M9" s="9" t="s">
        <v>30</v>
      </c>
    </row>
    <row r="10" spans="1:13" ht="30" x14ac:dyDescent="0.25">
      <c r="M10" s="9" t="s">
        <v>31</v>
      </c>
    </row>
    <row r="11" spans="1:13" x14ac:dyDescent="0.25">
      <c r="M11" t="s">
        <v>32</v>
      </c>
    </row>
    <row r="12" spans="1:13" x14ac:dyDescent="0.25">
      <c r="M12" t="s">
        <v>33</v>
      </c>
    </row>
    <row r="18" spans="4:12" ht="30" x14ac:dyDescent="0.25">
      <c r="D18" s="4" t="s">
        <v>5</v>
      </c>
      <c r="E18" s="4" t="s">
        <v>6</v>
      </c>
      <c r="F18" s="4" t="s">
        <v>0</v>
      </c>
      <c r="G18" s="4" t="s">
        <v>8</v>
      </c>
      <c r="H18" s="4" t="s">
        <v>1</v>
      </c>
      <c r="I18" s="4" t="s">
        <v>29</v>
      </c>
      <c r="J18" s="4" t="s">
        <v>9</v>
      </c>
    </row>
    <row r="19" spans="4:12" ht="30" x14ac:dyDescent="0.25">
      <c r="D19" s="5" t="s">
        <v>10</v>
      </c>
      <c r="E19" s="5" t="s">
        <v>11</v>
      </c>
      <c r="F19" s="5" t="s">
        <v>2</v>
      </c>
      <c r="G19" s="5">
        <v>20</v>
      </c>
      <c r="H19" s="5">
        <v>12.5</v>
      </c>
      <c r="I19" s="5">
        <f>G19*H19</f>
        <v>250</v>
      </c>
      <c r="J19" s="8">
        <v>45931</v>
      </c>
      <c r="L19" t="s">
        <v>19</v>
      </c>
    </row>
    <row r="20" spans="4:12" ht="30" x14ac:dyDescent="0.25">
      <c r="D20" s="5" t="s">
        <v>12</v>
      </c>
      <c r="E20" s="5" t="s">
        <v>13</v>
      </c>
      <c r="F20" s="5" t="s">
        <v>14</v>
      </c>
      <c r="G20" s="5">
        <v>8</v>
      </c>
      <c r="H20" s="5">
        <v>85</v>
      </c>
      <c r="I20" s="5">
        <f>G20*H20</f>
        <v>680</v>
      </c>
      <c r="J20" s="8">
        <v>45937</v>
      </c>
    </row>
    <row r="21" spans="4:12" ht="30" x14ac:dyDescent="0.25">
      <c r="D21" s="5" t="s">
        <v>15</v>
      </c>
      <c r="E21" s="5" t="s">
        <v>16</v>
      </c>
      <c r="F21" s="5" t="s">
        <v>2</v>
      </c>
      <c r="G21" s="5">
        <v>50</v>
      </c>
      <c r="H21" s="5">
        <v>5</v>
      </c>
      <c r="I21" s="5">
        <f>G21*H21</f>
        <v>250</v>
      </c>
      <c r="J21" s="8">
        <v>45936</v>
      </c>
    </row>
    <row r="22" spans="4:12" ht="30" x14ac:dyDescent="0.25">
      <c r="D22" s="5" t="s">
        <v>17</v>
      </c>
      <c r="E22" s="5" t="s">
        <v>18</v>
      </c>
      <c r="F22" s="5" t="s">
        <v>19</v>
      </c>
      <c r="G22" s="5">
        <v>5</v>
      </c>
      <c r="H22" s="5">
        <v>2</v>
      </c>
      <c r="I22" s="5">
        <f>G22*H22</f>
        <v>10</v>
      </c>
      <c r="J22" s="8">
        <v>45935</v>
      </c>
    </row>
    <row r="23" spans="4:12" ht="30" x14ac:dyDescent="0.25">
      <c r="D23" s="5" t="s">
        <v>20</v>
      </c>
      <c r="E23" s="5" t="s">
        <v>21</v>
      </c>
      <c r="F23" s="5" t="s">
        <v>2</v>
      </c>
      <c r="G23" s="5">
        <v>3</v>
      </c>
      <c r="H23" s="5">
        <v>150</v>
      </c>
      <c r="I23" s="5">
        <f>G23*H23</f>
        <v>450</v>
      </c>
      <c r="J23" s="8">
        <v>45934</v>
      </c>
    </row>
    <row r="24" spans="4:12" ht="30" x14ac:dyDescent="0.25">
      <c r="D24" s="5" t="s">
        <v>22</v>
      </c>
      <c r="E24" s="5" t="s">
        <v>3</v>
      </c>
      <c r="F24" s="5" t="s">
        <v>2</v>
      </c>
      <c r="G24" s="5">
        <v>15</v>
      </c>
      <c r="H24" s="5">
        <v>20</v>
      </c>
      <c r="I24" s="5">
        <f>G24*H24</f>
        <v>300</v>
      </c>
      <c r="J24" s="8">
        <v>45933</v>
      </c>
    </row>
    <row r="25" spans="4:12" ht="30" x14ac:dyDescent="0.25">
      <c r="D25" s="5" t="s">
        <v>23</v>
      </c>
      <c r="E25" s="5" t="s">
        <v>24</v>
      </c>
      <c r="F25" s="5" t="s">
        <v>14</v>
      </c>
      <c r="G25" s="5">
        <v>4</v>
      </c>
      <c r="H25" s="5">
        <v>25</v>
      </c>
      <c r="I25" s="5">
        <f>G25*H25</f>
        <v>100</v>
      </c>
      <c r="J25" s="8">
        <v>45932</v>
      </c>
    </row>
    <row r="35" spans="5:11" x14ac:dyDescent="0.25">
      <c r="E35" s="21" t="s">
        <v>5</v>
      </c>
      <c r="F35" s="13" t="s">
        <v>6</v>
      </c>
      <c r="G35" s="13" t="s">
        <v>0</v>
      </c>
      <c r="H35" s="13" t="s">
        <v>8</v>
      </c>
      <c r="I35" s="13" t="s">
        <v>1</v>
      </c>
      <c r="J35" s="13" t="s">
        <v>29</v>
      </c>
      <c r="K35" s="14" t="s">
        <v>9</v>
      </c>
    </row>
    <row r="36" spans="5:11" ht="30" x14ac:dyDescent="0.25">
      <c r="E36" s="19" t="s">
        <v>10</v>
      </c>
      <c r="F36" s="5" t="s">
        <v>11</v>
      </c>
      <c r="G36" s="5" t="s">
        <v>2</v>
      </c>
      <c r="H36" s="5">
        <v>20</v>
      </c>
      <c r="I36" s="5">
        <v>12.5</v>
      </c>
      <c r="J36" s="5">
        <f>H36*I36</f>
        <v>250</v>
      </c>
      <c r="K36" s="20">
        <v>45931</v>
      </c>
    </row>
    <row r="37" spans="5:11" hidden="1" x14ac:dyDescent="0.25">
      <c r="E37" s="19" t="s">
        <v>12</v>
      </c>
      <c r="F37" s="5" t="s">
        <v>13</v>
      </c>
      <c r="G37" s="5" t="s">
        <v>14</v>
      </c>
      <c r="H37" s="5">
        <v>8</v>
      </c>
      <c r="I37" s="5">
        <v>85</v>
      </c>
      <c r="J37" s="5">
        <f>H37*I37</f>
        <v>680</v>
      </c>
      <c r="K37" s="20">
        <v>45937</v>
      </c>
    </row>
    <row r="38" spans="5:11" x14ac:dyDescent="0.25">
      <c r="E38" s="19" t="s">
        <v>15</v>
      </c>
      <c r="F38" s="5" t="s">
        <v>16</v>
      </c>
      <c r="G38" s="5" t="s">
        <v>2</v>
      </c>
      <c r="H38" s="5">
        <v>50</v>
      </c>
      <c r="I38" s="5">
        <v>5</v>
      </c>
      <c r="J38" s="5">
        <f>H38*I38</f>
        <v>250</v>
      </c>
      <c r="K38" s="20">
        <v>45936</v>
      </c>
    </row>
    <row r="39" spans="5:11" hidden="1" x14ac:dyDescent="0.25">
      <c r="E39" s="19" t="s">
        <v>17</v>
      </c>
      <c r="F39" s="5" t="s">
        <v>18</v>
      </c>
      <c r="G39" s="5" t="s">
        <v>19</v>
      </c>
      <c r="H39" s="5">
        <v>5</v>
      </c>
      <c r="I39" s="5">
        <v>2</v>
      </c>
      <c r="J39" s="5">
        <f>H39*I39</f>
        <v>10</v>
      </c>
      <c r="K39" s="20">
        <v>45935</v>
      </c>
    </row>
    <row r="40" spans="5:11" x14ac:dyDescent="0.25">
      <c r="E40" s="19" t="s">
        <v>20</v>
      </c>
      <c r="F40" s="5" t="s">
        <v>21</v>
      </c>
      <c r="G40" s="5" t="s">
        <v>2</v>
      </c>
      <c r="H40" s="5">
        <v>3</v>
      </c>
      <c r="I40" s="5">
        <v>150</v>
      </c>
      <c r="J40" s="5">
        <f>H40*I40</f>
        <v>450</v>
      </c>
      <c r="K40" s="20">
        <v>45934</v>
      </c>
    </row>
    <row r="41" spans="5:11" x14ac:dyDescent="0.25">
      <c r="E41" s="19" t="s">
        <v>22</v>
      </c>
      <c r="F41" s="5" t="s">
        <v>3</v>
      </c>
      <c r="G41" s="5" t="s">
        <v>2</v>
      </c>
      <c r="H41" s="5">
        <v>15</v>
      </c>
      <c r="I41" s="5">
        <v>20</v>
      </c>
      <c r="J41" s="5">
        <f>H41*I41</f>
        <v>300</v>
      </c>
      <c r="K41" s="20">
        <v>45933</v>
      </c>
    </row>
    <row r="42" spans="5:11" hidden="1" x14ac:dyDescent="0.25">
      <c r="E42" s="22" t="s">
        <v>23</v>
      </c>
      <c r="F42" s="16" t="s">
        <v>24</v>
      </c>
      <c r="G42" s="16" t="s">
        <v>14</v>
      </c>
      <c r="H42" s="16">
        <v>4</v>
      </c>
      <c r="I42" s="16">
        <v>25</v>
      </c>
      <c r="J42" s="16">
        <f>H42*I42</f>
        <v>100</v>
      </c>
      <c r="K42" s="23">
        <v>45932</v>
      </c>
    </row>
    <row r="43" spans="5:11" x14ac:dyDescent="0.25">
      <c r="E43" s="22" t="s">
        <v>34</v>
      </c>
      <c r="F43" s="16"/>
      <c r="G43" s="16"/>
      <c r="H43" s="16">
        <f>SUBTOTAL(109,Table10[Quantity])</f>
        <v>88</v>
      </c>
      <c r="I43" s="16">
        <f>SUBTOTAL(104,Table10[Unit Price])</f>
        <v>150</v>
      </c>
      <c r="J43" s="16">
        <f>SUBTOTAL(109,Table10[total price])</f>
        <v>1250</v>
      </c>
      <c r="K43" s="17"/>
    </row>
    <row r="53" spans="5:11" x14ac:dyDescent="0.25">
      <c r="E53" s="4" t="s">
        <v>5</v>
      </c>
      <c r="F53" s="4" t="s">
        <v>6</v>
      </c>
      <c r="G53" s="4" t="s">
        <v>0</v>
      </c>
      <c r="H53" s="4" t="s">
        <v>8</v>
      </c>
      <c r="I53" s="4" t="s">
        <v>1</v>
      </c>
      <c r="J53" s="4" t="s">
        <v>29</v>
      </c>
      <c r="K53" s="4" t="s">
        <v>9</v>
      </c>
    </row>
    <row r="54" spans="5:11" ht="30" x14ac:dyDescent="0.25">
      <c r="E54" s="5" t="s">
        <v>10</v>
      </c>
      <c r="F54" s="5" t="s">
        <v>11</v>
      </c>
      <c r="G54" s="5" t="s">
        <v>2</v>
      </c>
      <c r="H54" s="5">
        <v>20</v>
      </c>
      <c r="I54" s="5">
        <v>12.5</v>
      </c>
      <c r="J54" s="5">
        <f>H54*I54</f>
        <v>250</v>
      </c>
      <c r="K54" s="8">
        <v>45931</v>
      </c>
    </row>
    <row r="55" spans="5:11" x14ac:dyDescent="0.25">
      <c r="E55" s="5" t="s">
        <v>12</v>
      </c>
      <c r="F55" s="5" t="s">
        <v>13</v>
      </c>
      <c r="G55" s="5" t="s">
        <v>14</v>
      </c>
      <c r="H55" s="5">
        <v>8</v>
      </c>
      <c r="I55" s="5">
        <v>85</v>
      </c>
      <c r="J55" s="5">
        <f>H55*I55</f>
        <v>680</v>
      </c>
      <c r="K55" s="8">
        <v>45937</v>
      </c>
    </row>
    <row r="56" spans="5:11" x14ac:dyDescent="0.25">
      <c r="E56" s="5" t="s">
        <v>15</v>
      </c>
      <c r="F56" s="5" t="s">
        <v>16</v>
      </c>
      <c r="G56" s="5" t="s">
        <v>2</v>
      </c>
      <c r="H56" s="5">
        <v>50</v>
      </c>
      <c r="I56" s="5">
        <v>5</v>
      </c>
      <c r="J56" s="5">
        <f>H56*I56</f>
        <v>250</v>
      </c>
      <c r="K56" s="8">
        <v>45936</v>
      </c>
    </row>
    <row r="57" spans="5:11" x14ac:dyDescent="0.25">
      <c r="E57" s="5" t="s">
        <v>17</v>
      </c>
      <c r="F57" s="5" t="s">
        <v>18</v>
      </c>
      <c r="G57" s="5" t="s">
        <v>19</v>
      </c>
      <c r="H57" s="5">
        <v>5</v>
      </c>
      <c r="I57" s="5">
        <v>2</v>
      </c>
      <c r="J57" s="5">
        <f>H57*I57</f>
        <v>10</v>
      </c>
      <c r="K57" s="8">
        <v>45935</v>
      </c>
    </row>
    <row r="58" spans="5:11" x14ac:dyDescent="0.25">
      <c r="E58" s="5" t="s">
        <v>20</v>
      </c>
      <c r="F58" s="5" t="s">
        <v>21</v>
      </c>
      <c r="G58" s="5" t="s">
        <v>2</v>
      </c>
      <c r="H58" s="5">
        <v>3</v>
      </c>
      <c r="I58" s="5">
        <v>150</v>
      </c>
      <c r="J58" s="5">
        <f>H58*I58</f>
        <v>450</v>
      </c>
      <c r="K58" s="8">
        <v>45934</v>
      </c>
    </row>
    <row r="59" spans="5:11" x14ac:dyDescent="0.25">
      <c r="E59" s="5" t="s">
        <v>22</v>
      </c>
      <c r="F59" s="5" t="s">
        <v>3</v>
      </c>
      <c r="G59" s="5" t="s">
        <v>2</v>
      </c>
      <c r="H59" s="5">
        <v>15</v>
      </c>
      <c r="I59" s="5">
        <v>20</v>
      </c>
      <c r="J59" s="5">
        <f>H59*I59</f>
        <v>300</v>
      </c>
      <c r="K59" s="8">
        <v>45933</v>
      </c>
    </row>
    <row r="60" spans="5:11" x14ac:dyDescent="0.25">
      <c r="E60" s="5" t="s">
        <v>23</v>
      </c>
      <c r="F60" s="5" t="s">
        <v>24</v>
      </c>
      <c r="G60" s="5" t="s">
        <v>14</v>
      </c>
      <c r="H60" s="5">
        <v>4</v>
      </c>
      <c r="I60" s="5">
        <v>25</v>
      </c>
      <c r="J60" s="5">
        <f>H60*I60</f>
        <v>100</v>
      </c>
      <c r="K60" s="8">
        <v>45932</v>
      </c>
    </row>
    <row r="68" spans="3:3" x14ac:dyDescent="0.25">
      <c r="C68">
        <v>45</v>
      </c>
    </row>
    <row r="69" spans="3:3" x14ac:dyDescent="0.25">
      <c r="C69">
        <v>120</v>
      </c>
    </row>
  </sheetData>
  <autoFilter ref="D1:D8"/>
  <sortState ref="A2:H8">
    <sortCondition ref="A2"/>
  </sortState>
  <conditionalFormatting sqref="E2:E8">
    <cfRule type="cellIs" dxfId="37" priority="24" operator="lessThan">
      <formula>10</formula>
    </cfRule>
  </conditionalFormatting>
  <conditionalFormatting sqref="A2:H8">
    <cfRule type="expression" dxfId="36" priority="16">
      <formula>$C2=$J$6</formula>
    </cfRule>
    <cfRule type="expression" dxfId="35" priority="23">
      <formula>$D2=$J$2</formula>
    </cfRule>
  </conditionalFormatting>
  <conditionalFormatting sqref="A1:H8">
    <cfRule type="expression" dxfId="34" priority="17">
      <formula>"$J6=$C$2"</formula>
    </cfRule>
  </conditionalFormatting>
  <conditionalFormatting sqref="G19:G25">
    <cfRule type="cellIs" dxfId="33" priority="15" operator="lessThan">
      <formula>10</formula>
    </cfRule>
  </conditionalFormatting>
  <conditionalFormatting sqref="D19:J25">
    <cfRule type="expression" dxfId="32" priority="11">
      <formula>$F19=$L$19</formula>
    </cfRule>
    <cfRule type="expression" dxfId="31" priority="12">
      <formula>$C19=$J$6</formula>
    </cfRule>
    <cfRule type="expression" dxfId="30" priority="14">
      <formula>$D19=$J$2</formula>
    </cfRule>
  </conditionalFormatting>
  <conditionalFormatting sqref="D18:J25">
    <cfRule type="expression" dxfId="29" priority="13">
      <formula>"$J6=$C$2"</formula>
    </cfRule>
  </conditionalFormatting>
  <conditionalFormatting sqref="H36:H42">
    <cfRule type="cellIs" dxfId="28" priority="10" operator="lessThan">
      <formula>10</formula>
    </cfRule>
  </conditionalFormatting>
  <conditionalFormatting sqref="E36:K42">
    <cfRule type="expression" dxfId="27" priority="6">
      <formula>$F36=$L$19</formula>
    </cfRule>
    <cfRule type="expression" dxfId="26" priority="7">
      <formula>$C36=$J$6</formula>
    </cfRule>
    <cfRule type="expression" dxfId="25" priority="9">
      <formula>$D36=$J$2</formula>
    </cfRule>
  </conditionalFormatting>
  <conditionalFormatting sqref="E35:K42">
    <cfRule type="expression" dxfId="24" priority="8">
      <formula>"$J6=$C$2"</formula>
    </cfRule>
  </conditionalFormatting>
  <conditionalFormatting sqref="H54:H60">
    <cfRule type="cellIs" dxfId="23" priority="5" operator="lessThan">
      <formula>10</formula>
    </cfRule>
  </conditionalFormatting>
  <conditionalFormatting sqref="E54:K60">
    <cfRule type="expression" dxfId="22" priority="1">
      <formula>$F54=$L$19</formula>
    </cfRule>
    <cfRule type="expression" dxfId="21" priority="2">
      <formula>$C54=$J$6</formula>
    </cfRule>
    <cfRule type="expression" dxfId="20" priority="4">
      <formula>$D54=$J$2</formula>
    </cfRule>
  </conditionalFormatting>
  <conditionalFormatting sqref="E53:K60">
    <cfRule type="expression" dxfId="19" priority="3">
      <formula>"$J6=$C$2"</formula>
    </cfRule>
  </conditionalFormatting>
  <dataValidations count="3">
    <dataValidation type="list" allowBlank="1" showInputMessage="1" showErrorMessage="1" sqref="J2">
      <formula1>$M$4:$M$6</formula1>
    </dataValidation>
    <dataValidation type="list" allowBlank="1" showInputMessage="1" showErrorMessage="1" sqref="J6">
      <formula1>$M$9:$M$12</formula1>
    </dataValidation>
    <dataValidation type="list" allowBlank="1" showInputMessage="1" showErrorMessage="1" sqref="L19">
      <formula1>"Electronics,Furniture,Supplies"</formula1>
    </dataValidation>
  </dataValidations>
  <pageMargins left="0.7" right="0.7" top="0.75" bottom="0.75" header="0.3" footer="0.3"/>
  <pageSetup paperSize="9" orientation="portrait" r:id="rId1"/>
  <drawing r:id="rId2"/>
  <tableParts count="2">
    <tablePart r:id="rId3"/>
    <tablePart r:id="rId4"/>
  </tableParts>
  <extLst>
    <ext xmlns:x15="http://schemas.microsoft.com/office/spreadsheetml/2010/11/main" uri="{3A4CF648-6AED-40f4-86FF-DC5316D8AED3}">
      <x14:slicerList xmlns:x14="http://schemas.microsoft.com/office/spreadsheetml/2009/9/main">
        <x14:slicer r:id="rId5"/>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20"/>
  <sheetViews>
    <sheetView workbookViewId="0">
      <selection activeCell="B11" sqref="B11"/>
    </sheetView>
  </sheetViews>
  <sheetFormatPr defaultRowHeight="15" x14ac:dyDescent="0.25"/>
  <sheetData>
    <row r="3" spans="1:3" x14ac:dyDescent="0.25">
      <c r="A3" s="24"/>
      <c r="B3" s="25"/>
      <c r="C3" s="26"/>
    </row>
    <row r="4" spans="1:3" x14ac:dyDescent="0.25">
      <c r="A4" s="27"/>
      <c r="B4" s="28"/>
      <c r="C4" s="29"/>
    </row>
    <row r="5" spans="1:3" x14ac:dyDescent="0.25">
      <c r="A5" s="27"/>
      <c r="B5" s="28"/>
      <c r="C5" s="29"/>
    </row>
    <row r="6" spans="1:3" x14ac:dyDescent="0.25">
      <c r="A6" s="27"/>
      <c r="B6" s="28"/>
      <c r="C6" s="29"/>
    </row>
    <row r="7" spans="1:3" x14ac:dyDescent="0.25">
      <c r="A7" s="27"/>
      <c r="B7" s="28"/>
      <c r="C7" s="29"/>
    </row>
    <row r="8" spans="1:3" x14ac:dyDescent="0.25">
      <c r="A8" s="27"/>
      <c r="B8" s="28"/>
      <c r="C8" s="29"/>
    </row>
    <row r="9" spans="1:3" x14ac:dyDescent="0.25">
      <c r="A9" s="27"/>
      <c r="B9" s="28"/>
      <c r="C9" s="29"/>
    </row>
    <row r="10" spans="1:3" x14ac:dyDescent="0.25">
      <c r="A10" s="27"/>
      <c r="B10" s="28"/>
      <c r="C10" s="29"/>
    </row>
    <row r="11" spans="1:3" x14ac:dyDescent="0.25">
      <c r="A11" s="27"/>
      <c r="B11" s="28"/>
      <c r="C11" s="29"/>
    </row>
    <row r="12" spans="1:3" x14ac:dyDescent="0.25">
      <c r="A12" s="27"/>
      <c r="B12" s="28"/>
      <c r="C12" s="29"/>
    </row>
    <row r="13" spans="1:3" x14ac:dyDescent="0.25">
      <c r="A13" s="27"/>
      <c r="B13" s="28"/>
      <c r="C13" s="29"/>
    </row>
    <row r="14" spans="1:3" x14ac:dyDescent="0.25">
      <c r="A14" s="27"/>
      <c r="B14" s="28"/>
      <c r="C14" s="29"/>
    </row>
    <row r="15" spans="1:3" x14ac:dyDescent="0.25">
      <c r="A15" s="27"/>
      <c r="B15" s="28"/>
      <c r="C15" s="29"/>
    </row>
    <row r="16" spans="1:3" x14ac:dyDescent="0.25">
      <c r="A16" s="27"/>
      <c r="B16" s="28"/>
      <c r="C16" s="29"/>
    </row>
    <row r="17" spans="1:3" x14ac:dyDescent="0.25">
      <c r="A17" s="27"/>
      <c r="B17" s="28"/>
      <c r="C17" s="29"/>
    </row>
    <row r="18" spans="1:3" x14ac:dyDescent="0.25">
      <c r="A18" s="27"/>
      <c r="B18" s="28"/>
      <c r="C18" s="29"/>
    </row>
    <row r="19" spans="1:3" x14ac:dyDescent="0.25">
      <c r="A19" s="27"/>
      <c r="B19" s="28"/>
      <c r="C19" s="29"/>
    </row>
    <row r="20" spans="1:3" x14ac:dyDescent="0.25">
      <c r="A20" s="30"/>
      <c r="B20" s="31"/>
      <c r="C20" s="32"/>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8"/>
  <sheetViews>
    <sheetView workbookViewId="0">
      <selection activeCell="G11" sqref="G11"/>
    </sheetView>
  </sheetViews>
  <sheetFormatPr defaultRowHeight="15" x14ac:dyDescent="0.25"/>
  <cols>
    <col min="1" max="1" width="13.140625" bestFit="1" customWidth="1"/>
    <col min="2" max="2" width="16.42578125" bestFit="1" customWidth="1"/>
  </cols>
  <sheetData>
    <row r="3" spans="1:2" x14ac:dyDescent="0.25">
      <c r="A3" s="33" t="s">
        <v>25</v>
      </c>
      <c r="B3" t="s">
        <v>27</v>
      </c>
    </row>
    <row r="4" spans="1:2" x14ac:dyDescent="0.25">
      <c r="A4" s="34" t="s">
        <v>55</v>
      </c>
      <c r="B4" s="35">
        <v>284.5</v>
      </c>
    </row>
    <row r="5" spans="1:2" x14ac:dyDescent="0.25">
      <c r="A5" s="34" t="s">
        <v>47</v>
      </c>
      <c r="B5" s="35">
        <v>896.5</v>
      </c>
    </row>
    <row r="6" spans="1:2" x14ac:dyDescent="0.25">
      <c r="A6" s="34" t="s">
        <v>51</v>
      </c>
      <c r="B6" s="35">
        <v>310.5</v>
      </c>
    </row>
    <row r="7" spans="1:2" x14ac:dyDescent="0.25">
      <c r="A7" s="34" t="s">
        <v>58</v>
      </c>
      <c r="B7" s="35">
        <v>173.5</v>
      </c>
    </row>
    <row r="8" spans="1:2" x14ac:dyDescent="0.25">
      <c r="A8" s="34" t="s">
        <v>26</v>
      </c>
      <c r="B8" s="35">
        <v>1665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2"/>
  <sheetViews>
    <sheetView topLeftCell="A28" workbookViewId="0">
      <selection activeCell="B15" sqref="B15"/>
    </sheetView>
  </sheetViews>
  <sheetFormatPr defaultRowHeight="15" x14ac:dyDescent="0.25"/>
  <cols>
    <col min="2" max="2" width="12.5703125" customWidth="1"/>
    <col min="3" max="3" width="17.42578125" customWidth="1"/>
    <col min="4" max="4" width="12.28515625" customWidth="1"/>
    <col min="5" max="5" width="13" customWidth="1"/>
    <col min="6" max="6" width="12.5703125" customWidth="1"/>
    <col min="7" max="7" width="10.85546875" customWidth="1"/>
    <col min="8" max="8" width="11.85546875" customWidth="1"/>
    <col min="9" max="9" width="15.140625" customWidth="1"/>
    <col min="10" max="10" width="16.7109375" customWidth="1"/>
    <col min="11" max="11" width="9.28515625" customWidth="1"/>
  </cols>
  <sheetData>
    <row r="1" spans="1:11" x14ac:dyDescent="0.25">
      <c r="A1" s="1" t="s">
        <v>38</v>
      </c>
      <c r="B1" s="1" t="s">
        <v>39</v>
      </c>
      <c r="C1" s="1" t="s">
        <v>40</v>
      </c>
      <c r="D1" s="1" t="s">
        <v>5</v>
      </c>
      <c r="E1" s="1" t="s">
        <v>6</v>
      </c>
      <c r="F1" s="1" t="s">
        <v>0</v>
      </c>
      <c r="G1" s="1" t="s">
        <v>8</v>
      </c>
      <c r="H1" s="1" t="s">
        <v>1</v>
      </c>
      <c r="I1" s="1" t="s">
        <v>41</v>
      </c>
      <c r="J1" s="1" t="s">
        <v>42</v>
      </c>
      <c r="K1" s="1" t="s">
        <v>43</v>
      </c>
    </row>
    <row r="2" spans="1:11" ht="30" x14ac:dyDescent="0.25">
      <c r="A2" s="7">
        <v>45931</v>
      </c>
      <c r="B2" s="2" t="s">
        <v>44</v>
      </c>
      <c r="C2" s="2" t="s">
        <v>45</v>
      </c>
      <c r="D2" s="2" t="s">
        <v>10</v>
      </c>
      <c r="E2" s="2" t="s">
        <v>11</v>
      </c>
      <c r="F2" s="2" t="s">
        <v>2</v>
      </c>
      <c r="G2" s="2">
        <v>2</v>
      </c>
      <c r="H2" s="2">
        <v>12.5</v>
      </c>
      <c r="I2" s="2">
        <v>25</v>
      </c>
      <c r="J2" s="2" t="s">
        <v>46</v>
      </c>
      <c r="K2" s="2" t="s">
        <v>47</v>
      </c>
    </row>
    <row r="3" spans="1:11" x14ac:dyDescent="0.25">
      <c r="A3" s="7">
        <v>45931</v>
      </c>
      <c r="B3" s="2" t="s">
        <v>48</v>
      </c>
      <c r="C3" s="2" t="s">
        <v>49</v>
      </c>
      <c r="D3" s="2" t="s">
        <v>12</v>
      </c>
      <c r="E3" s="2" t="s">
        <v>13</v>
      </c>
      <c r="F3" s="2" t="s">
        <v>14</v>
      </c>
      <c r="G3" s="2">
        <v>1</v>
      </c>
      <c r="H3" s="2">
        <v>85</v>
      </c>
      <c r="I3" s="2">
        <v>85</v>
      </c>
      <c r="J3" s="2" t="s">
        <v>50</v>
      </c>
      <c r="K3" s="2" t="s">
        <v>51</v>
      </c>
    </row>
    <row r="4" spans="1:11" x14ac:dyDescent="0.25">
      <c r="A4" s="7">
        <v>45931</v>
      </c>
      <c r="B4" s="2" t="s">
        <v>52</v>
      </c>
      <c r="C4" s="2" t="s">
        <v>53</v>
      </c>
      <c r="D4" s="2" t="s">
        <v>15</v>
      </c>
      <c r="E4" s="2" t="s">
        <v>16</v>
      </c>
      <c r="F4" s="2" t="s">
        <v>2</v>
      </c>
      <c r="G4" s="2">
        <v>5</v>
      </c>
      <c r="H4" s="2">
        <v>5</v>
      </c>
      <c r="I4" s="2">
        <v>25</v>
      </c>
      <c r="J4" s="2" t="s">
        <v>54</v>
      </c>
      <c r="K4" s="2" t="s">
        <v>55</v>
      </c>
    </row>
    <row r="5" spans="1:11" x14ac:dyDescent="0.25">
      <c r="A5" s="7">
        <v>45932</v>
      </c>
      <c r="B5" s="2" t="s">
        <v>56</v>
      </c>
      <c r="C5" s="2" t="s">
        <v>57</v>
      </c>
      <c r="D5" s="2" t="s">
        <v>17</v>
      </c>
      <c r="E5" s="2" t="s">
        <v>18</v>
      </c>
      <c r="F5" s="2" t="s">
        <v>19</v>
      </c>
      <c r="G5" s="2">
        <v>10</v>
      </c>
      <c r="H5" s="2">
        <v>2</v>
      </c>
      <c r="I5" s="2">
        <v>20</v>
      </c>
      <c r="J5" s="2" t="s">
        <v>46</v>
      </c>
      <c r="K5" s="2" t="s">
        <v>58</v>
      </c>
    </row>
    <row r="6" spans="1:11" x14ac:dyDescent="0.25">
      <c r="A6" s="7">
        <v>45932</v>
      </c>
      <c r="B6" s="2" t="s">
        <v>59</v>
      </c>
      <c r="C6" s="2" t="s">
        <v>60</v>
      </c>
      <c r="D6" s="2" t="s">
        <v>20</v>
      </c>
      <c r="E6" s="2" t="s">
        <v>21</v>
      </c>
      <c r="F6" s="2" t="s">
        <v>2</v>
      </c>
      <c r="G6" s="2">
        <v>1</v>
      </c>
      <c r="H6" s="2">
        <v>150</v>
      </c>
      <c r="I6" s="2">
        <v>150</v>
      </c>
      <c r="J6" s="2" t="s">
        <v>50</v>
      </c>
      <c r="K6" s="2" t="s">
        <v>47</v>
      </c>
    </row>
    <row r="7" spans="1:11" x14ac:dyDescent="0.25">
      <c r="A7" s="7">
        <v>45932</v>
      </c>
      <c r="B7" s="2" t="s">
        <v>61</v>
      </c>
      <c r="C7" s="2" t="s">
        <v>62</v>
      </c>
      <c r="D7" s="2" t="s">
        <v>22</v>
      </c>
      <c r="E7" s="2" t="s">
        <v>3</v>
      </c>
      <c r="F7" s="2" t="s">
        <v>2</v>
      </c>
      <c r="G7" s="2">
        <v>3</v>
      </c>
      <c r="H7" s="2">
        <v>20</v>
      </c>
      <c r="I7" s="2">
        <v>60</v>
      </c>
      <c r="J7" s="2" t="s">
        <v>54</v>
      </c>
      <c r="K7" s="2" t="s">
        <v>51</v>
      </c>
    </row>
    <row r="8" spans="1:11" x14ac:dyDescent="0.25">
      <c r="A8" s="7">
        <v>45933</v>
      </c>
      <c r="B8" s="2" t="s">
        <v>63</v>
      </c>
      <c r="C8" s="2" t="s">
        <v>64</v>
      </c>
      <c r="D8" s="2" t="s">
        <v>23</v>
      </c>
      <c r="E8" s="2" t="s">
        <v>24</v>
      </c>
      <c r="F8" s="2" t="s">
        <v>14</v>
      </c>
      <c r="G8" s="2">
        <v>2</v>
      </c>
      <c r="H8" s="2">
        <v>25</v>
      </c>
      <c r="I8" s="2">
        <v>50</v>
      </c>
      <c r="J8" s="2" t="s">
        <v>46</v>
      </c>
      <c r="K8" s="2" t="s">
        <v>47</v>
      </c>
    </row>
    <row r="9" spans="1:11" x14ac:dyDescent="0.25">
      <c r="A9" s="7">
        <v>45933</v>
      </c>
      <c r="B9" s="2" t="s">
        <v>65</v>
      </c>
      <c r="C9" s="2" t="s">
        <v>66</v>
      </c>
      <c r="D9" s="2" t="s">
        <v>35</v>
      </c>
      <c r="E9" s="2" t="s">
        <v>67</v>
      </c>
      <c r="F9" s="2" t="s">
        <v>2</v>
      </c>
      <c r="G9" s="2">
        <v>4</v>
      </c>
      <c r="H9" s="2">
        <v>8</v>
      </c>
      <c r="I9" s="2">
        <v>32</v>
      </c>
      <c r="J9" s="2" t="s">
        <v>54</v>
      </c>
      <c r="K9" s="2" t="s">
        <v>55</v>
      </c>
    </row>
    <row r="10" spans="1:11" x14ac:dyDescent="0.25">
      <c r="A10" s="7">
        <v>45933</v>
      </c>
      <c r="B10" s="2" t="s">
        <v>68</v>
      </c>
      <c r="C10" s="2" t="s">
        <v>69</v>
      </c>
      <c r="D10" s="2" t="s">
        <v>36</v>
      </c>
      <c r="E10" s="2" t="s">
        <v>7</v>
      </c>
      <c r="F10" s="2" t="s">
        <v>19</v>
      </c>
      <c r="G10" s="2">
        <v>6</v>
      </c>
      <c r="H10" s="2">
        <v>3.5</v>
      </c>
      <c r="I10" s="2">
        <v>21</v>
      </c>
      <c r="J10" s="2" t="s">
        <v>46</v>
      </c>
      <c r="K10" s="2" t="s">
        <v>58</v>
      </c>
    </row>
    <row r="11" spans="1:11" ht="30" x14ac:dyDescent="0.25">
      <c r="A11" s="7">
        <v>45933</v>
      </c>
      <c r="B11" s="2" t="s">
        <v>70</v>
      </c>
      <c r="C11" s="2" t="s">
        <v>71</v>
      </c>
      <c r="D11" s="2" t="s">
        <v>37</v>
      </c>
      <c r="E11" s="2" t="s">
        <v>72</v>
      </c>
      <c r="F11" s="2" t="s">
        <v>73</v>
      </c>
      <c r="G11" s="2">
        <v>2</v>
      </c>
      <c r="H11" s="2">
        <v>22</v>
      </c>
      <c r="I11" s="2">
        <v>44</v>
      </c>
      <c r="J11" s="2" t="s">
        <v>50</v>
      </c>
      <c r="K11" s="2" t="s">
        <v>47</v>
      </c>
    </row>
    <row r="12" spans="1:11" ht="30" x14ac:dyDescent="0.25">
      <c r="A12" s="7">
        <v>45934</v>
      </c>
      <c r="B12" s="2" t="s">
        <v>74</v>
      </c>
      <c r="C12" s="2" t="s">
        <v>75</v>
      </c>
      <c r="D12" s="2" t="s">
        <v>10</v>
      </c>
      <c r="E12" s="2" t="s">
        <v>11</v>
      </c>
      <c r="F12" s="2" t="s">
        <v>2</v>
      </c>
      <c r="G12" s="2">
        <v>1</v>
      </c>
      <c r="H12" s="2">
        <v>12.5</v>
      </c>
      <c r="I12" s="2">
        <v>12.5</v>
      </c>
      <c r="J12" s="2" t="s">
        <v>46</v>
      </c>
      <c r="K12" s="2" t="s">
        <v>51</v>
      </c>
    </row>
    <row r="13" spans="1:11" x14ac:dyDescent="0.25">
      <c r="A13" s="7">
        <v>45934</v>
      </c>
      <c r="B13" s="2" t="s">
        <v>76</v>
      </c>
      <c r="C13" s="2" t="s">
        <v>77</v>
      </c>
      <c r="D13" s="2" t="s">
        <v>12</v>
      </c>
      <c r="E13" s="2" t="s">
        <v>13</v>
      </c>
      <c r="F13" s="2" t="s">
        <v>14</v>
      </c>
      <c r="G13" s="2">
        <v>2</v>
      </c>
      <c r="H13" s="2">
        <v>85</v>
      </c>
      <c r="I13" s="2">
        <v>170</v>
      </c>
      <c r="J13" s="2" t="s">
        <v>54</v>
      </c>
      <c r="K13" s="2" t="s">
        <v>47</v>
      </c>
    </row>
    <row r="14" spans="1:11" x14ac:dyDescent="0.25">
      <c r="A14" s="7">
        <v>45934</v>
      </c>
      <c r="B14" s="2" t="s">
        <v>78</v>
      </c>
      <c r="C14" s="2" t="s">
        <v>79</v>
      </c>
      <c r="D14" s="2" t="s">
        <v>15</v>
      </c>
      <c r="E14" s="2" t="s">
        <v>16</v>
      </c>
      <c r="F14" s="2" t="s">
        <v>2</v>
      </c>
      <c r="G14" s="2">
        <v>10</v>
      </c>
      <c r="H14" s="2">
        <v>5</v>
      </c>
      <c r="I14" s="2">
        <v>50</v>
      </c>
      <c r="J14" s="2" t="s">
        <v>50</v>
      </c>
      <c r="K14" s="2" t="s">
        <v>55</v>
      </c>
    </row>
    <row r="15" spans="1:11" x14ac:dyDescent="0.25">
      <c r="A15" s="7">
        <v>45935</v>
      </c>
      <c r="B15" s="2" t="s">
        <v>80</v>
      </c>
      <c r="C15" s="2" t="s">
        <v>81</v>
      </c>
      <c r="D15" s="2" t="s">
        <v>17</v>
      </c>
      <c r="E15" s="2" t="s">
        <v>18</v>
      </c>
      <c r="F15" s="2" t="s">
        <v>19</v>
      </c>
      <c r="G15" s="2">
        <v>12</v>
      </c>
      <c r="H15" s="2">
        <v>2</v>
      </c>
      <c r="I15" s="2">
        <v>24</v>
      </c>
      <c r="J15" s="2" t="s">
        <v>46</v>
      </c>
      <c r="K15" s="2" t="s">
        <v>58</v>
      </c>
    </row>
    <row r="16" spans="1:11" x14ac:dyDescent="0.25">
      <c r="A16" s="7">
        <v>45935</v>
      </c>
      <c r="B16" s="2" t="s">
        <v>82</v>
      </c>
      <c r="C16" s="2" t="s">
        <v>83</v>
      </c>
      <c r="D16" s="2" t="s">
        <v>20</v>
      </c>
      <c r="E16" s="2" t="s">
        <v>21</v>
      </c>
      <c r="F16" s="2" t="s">
        <v>2</v>
      </c>
      <c r="G16" s="2">
        <v>2</v>
      </c>
      <c r="H16" s="2">
        <v>150</v>
      </c>
      <c r="I16" s="2">
        <v>300</v>
      </c>
      <c r="J16" s="2" t="s">
        <v>54</v>
      </c>
      <c r="K16" s="2" t="s">
        <v>47</v>
      </c>
    </row>
    <row r="17" spans="1:11" x14ac:dyDescent="0.25">
      <c r="A17" s="7">
        <v>45935</v>
      </c>
      <c r="B17" s="2" t="s">
        <v>84</v>
      </c>
      <c r="C17" s="2" t="s">
        <v>85</v>
      </c>
      <c r="D17" s="2" t="s">
        <v>22</v>
      </c>
      <c r="E17" s="2" t="s">
        <v>3</v>
      </c>
      <c r="F17" s="2" t="s">
        <v>2</v>
      </c>
      <c r="G17" s="2">
        <v>1</v>
      </c>
      <c r="H17" s="2">
        <v>20</v>
      </c>
      <c r="I17" s="2">
        <v>20</v>
      </c>
      <c r="J17" s="2" t="s">
        <v>46</v>
      </c>
      <c r="K17" s="2" t="s">
        <v>51</v>
      </c>
    </row>
    <row r="18" spans="1:11" x14ac:dyDescent="0.25">
      <c r="A18" s="7">
        <v>45936</v>
      </c>
      <c r="B18" s="2" t="s">
        <v>86</v>
      </c>
      <c r="C18" s="2" t="s">
        <v>87</v>
      </c>
      <c r="D18" s="2" t="s">
        <v>23</v>
      </c>
      <c r="E18" s="2" t="s">
        <v>24</v>
      </c>
      <c r="F18" s="2" t="s">
        <v>14</v>
      </c>
      <c r="G18" s="2">
        <v>1</v>
      </c>
      <c r="H18" s="2">
        <v>25</v>
      </c>
      <c r="I18" s="2">
        <v>25</v>
      </c>
      <c r="J18" s="2" t="s">
        <v>50</v>
      </c>
      <c r="K18" s="2" t="s">
        <v>47</v>
      </c>
    </row>
    <row r="19" spans="1:11" x14ac:dyDescent="0.25">
      <c r="A19" s="7">
        <v>45936</v>
      </c>
      <c r="B19" s="2" t="s">
        <v>88</v>
      </c>
      <c r="C19" s="2" t="s">
        <v>89</v>
      </c>
      <c r="D19" s="2" t="s">
        <v>35</v>
      </c>
      <c r="E19" s="2" t="s">
        <v>67</v>
      </c>
      <c r="F19" s="2" t="s">
        <v>2</v>
      </c>
      <c r="G19" s="2">
        <v>3</v>
      </c>
      <c r="H19" s="2">
        <v>8</v>
      </c>
      <c r="I19" s="2">
        <v>24</v>
      </c>
      <c r="J19" s="2" t="s">
        <v>54</v>
      </c>
      <c r="K19" s="2" t="s">
        <v>55</v>
      </c>
    </row>
    <row r="20" spans="1:11" x14ac:dyDescent="0.25">
      <c r="A20" s="7">
        <v>45936</v>
      </c>
      <c r="B20" s="2" t="s">
        <v>90</v>
      </c>
      <c r="C20" s="2" t="s">
        <v>91</v>
      </c>
      <c r="D20" s="2" t="s">
        <v>36</v>
      </c>
      <c r="E20" s="2" t="s">
        <v>7</v>
      </c>
      <c r="F20" s="2" t="s">
        <v>19</v>
      </c>
      <c r="G20" s="2">
        <v>10</v>
      </c>
      <c r="H20" s="2">
        <v>3.5</v>
      </c>
      <c r="I20" s="2">
        <v>35</v>
      </c>
      <c r="J20" s="2" t="s">
        <v>46</v>
      </c>
      <c r="K20" s="2" t="s">
        <v>58</v>
      </c>
    </row>
    <row r="21" spans="1:11" ht="30" x14ac:dyDescent="0.25">
      <c r="A21" s="7">
        <v>45937</v>
      </c>
      <c r="B21" s="2" t="s">
        <v>92</v>
      </c>
      <c r="C21" s="2" t="s">
        <v>93</v>
      </c>
      <c r="D21" s="2" t="s">
        <v>37</v>
      </c>
      <c r="E21" s="2" t="s">
        <v>72</v>
      </c>
      <c r="F21" s="2" t="s">
        <v>73</v>
      </c>
      <c r="G21" s="2">
        <v>4</v>
      </c>
      <c r="H21" s="2">
        <v>22</v>
      </c>
      <c r="I21" s="2">
        <v>88</v>
      </c>
      <c r="J21" s="2" t="s">
        <v>54</v>
      </c>
      <c r="K21" s="2" t="s">
        <v>51</v>
      </c>
    </row>
    <row r="22" spans="1:11" ht="30" x14ac:dyDescent="0.25">
      <c r="A22" s="7">
        <v>45937</v>
      </c>
      <c r="B22" s="2" t="s">
        <v>94</v>
      </c>
      <c r="C22" s="2" t="s">
        <v>95</v>
      </c>
      <c r="D22" s="2" t="s">
        <v>10</v>
      </c>
      <c r="E22" s="2" t="s">
        <v>11</v>
      </c>
      <c r="F22" s="2" t="s">
        <v>2</v>
      </c>
      <c r="G22" s="2">
        <v>3</v>
      </c>
      <c r="H22" s="2">
        <v>12.5</v>
      </c>
      <c r="I22" s="2">
        <v>37.5</v>
      </c>
      <c r="J22" s="2" t="s">
        <v>46</v>
      </c>
      <c r="K22" s="2" t="s">
        <v>47</v>
      </c>
    </row>
    <row r="23" spans="1:11" x14ac:dyDescent="0.25">
      <c r="A23" s="7">
        <v>45937</v>
      </c>
      <c r="B23" s="2" t="s">
        <v>96</v>
      </c>
      <c r="C23" s="2" t="s">
        <v>97</v>
      </c>
      <c r="D23" s="2" t="s">
        <v>12</v>
      </c>
      <c r="E23" s="2" t="s">
        <v>13</v>
      </c>
      <c r="F23" s="2" t="s">
        <v>14</v>
      </c>
      <c r="G23" s="2">
        <v>1</v>
      </c>
      <c r="H23" s="2">
        <v>85</v>
      </c>
      <c r="I23" s="2">
        <v>85</v>
      </c>
      <c r="J23" s="2" t="s">
        <v>54</v>
      </c>
      <c r="K23" s="2" t="s">
        <v>55</v>
      </c>
    </row>
    <row r="24" spans="1:11" x14ac:dyDescent="0.25">
      <c r="A24" s="7">
        <v>45937</v>
      </c>
      <c r="B24" s="2" t="s">
        <v>98</v>
      </c>
      <c r="C24" s="2" t="s">
        <v>99</v>
      </c>
      <c r="D24" s="2" t="s">
        <v>15</v>
      </c>
      <c r="E24" s="2" t="s">
        <v>16</v>
      </c>
      <c r="F24" s="2" t="s">
        <v>2</v>
      </c>
      <c r="G24" s="2">
        <v>4</v>
      </c>
      <c r="H24" s="2">
        <v>5</v>
      </c>
      <c r="I24" s="2">
        <v>20</v>
      </c>
      <c r="J24" s="2" t="s">
        <v>50</v>
      </c>
      <c r="K24" s="2" t="s">
        <v>51</v>
      </c>
    </row>
    <row r="25" spans="1:11" x14ac:dyDescent="0.25">
      <c r="A25" s="7">
        <v>45938</v>
      </c>
      <c r="B25" s="2" t="s">
        <v>100</v>
      </c>
      <c r="C25" s="2" t="s">
        <v>101</v>
      </c>
      <c r="D25" s="2" t="s">
        <v>17</v>
      </c>
      <c r="E25" s="2" t="s">
        <v>18</v>
      </c>
      <c r="F25" s="2" t="s">
        <v>19</v>
      </c>
      <c r="G25" s="2">
        <v>8</v>
      </c>
      <c r="H25" s="2">
        <v>2</v>
      </c>
      <c r="I25" s="2">
        <v>16</v>
      </c>
      <c r="J25" s="2" t="s">
        <v>46</v>
      </c>
      <c r="K25" s="2" t="s">
        <v>47</v>
      </c>
    </row>
    <row r="26" spans="1:11" x14ac:dyDescent="0.25">
      <c r="A26" s="7">
        <v>45938</v>
      </c>
      <c r="B26" s="2" t="s">
        <v>102</v>
      </c>
      <c r="C26" s="2" t="s">
        <v>103</v>
      </c>
      <c r="D26" s="2" t="s">
        <v>20</v>
      </c>
      <c r="E26" s="2" t="s">
        <v>21</v>
      </c>
      <c r="F26" s="2" t="s">
        <v>2</v>
      </c>
      <c r="G26" s="2">
        <v>1</v>
      </c>
      <c r="H26" s="2">
        <v>150</v>
      </c>
      <c r="I26" s="2">
        <v>150</v>
      </c>
      <c r="J26" s="2" t="s">
        <v>54</v>
      </c>
      <c r="K26" s="2" t="s">
        <v>55</v>
      </c>
    </row>
    <row r="27" spans="1:11" x14ac:dyDescent="0.25">
      <c r="A27" s="7">
        <v>45938</v>
      </c>
      <c r="B27" s="2" t="s">
        <v>104</v>
      </c>
      <c r="C27" s="2" t="s">
        <v>105</v>
      </c>
      <c r="D27" s="2" t="s">
        <v>22</v>
      </c>
      <c r="E27" s="2" t="s">
        <v>3</v>
      </c>
      <c r="F27" s="2" t="s">
        <v>2</v>
      </c>
      <c r="G27" s="2">
        <v>2</v>
      </c>
      <c r="H27" s="2">
        <v>20</v>
      </c>
      <c r="I27" s="2">
        <v>40</v>
      </c>
      <c r="J27" s="2" t="s">
        <v>50</v>
      </c>
      <c r="K27" s="2" t="s">
        <v>58</v>
      </c>
    </row>
    <row r="28" spans="1:11" x14ac:dyDescent="0.25">
      <c r="A28" s="7">
        <v>45939</v>
      </c>
      <c r="B28" s="2" t="s">
        <v>106</v>
      </c>
      <c r="C28" s="2" t="s">
        <v>107</v>
      </c>
      <c r="D28" s="2" t="s">
        <v>23</v>
      </c>
      <c r="E28" s="2" t="s">
        <v>24</v>
      </c>
      <c r="F28" s="2" t="s">
        <v>14</v>
      </c>
      <c r="G28" s="2">
        <v>1</v>
      </c>
      <c r="H28" s="2">
        <v>25</v>
      </c>
      <c r="I28" s="2">
        <v>25</v>
      </c>
      <c r="J28" s="2" t="s">
        <v>46</v>
      </c>
      <c r="K28" s="2" t="s">
        <v>51</v>
      </c>
    </row>
    <row r="29" spans="1:11" x14ac:dyDescent="0.25">
      <c r="A29" s="7">
        <v>45939</v>
      </c>
      <c r="B29" s="2" t="s">
        <v>108</v>
      </c>
      <c r="C29" s="2" t="s">
        <v>109</v>
      </c>
      <c r="D29" s="2" t="s">
        <v>35</v>
      </c>
      <c r="E29" s="2" t="s">
        <v>67</v>
      </c>
      <c r="F29" s="2" t="s">
        <v>2</v>
      </c>
      <c r="G29" s="2">
        <v>5</v>
      </c>
      <c r="H29" s="2">
        <v>8</v>
      </c>
      <c r="I29" s="2">
        <v>40</v>
      </c>
      <c r="J29" s="2" t="s">
        <v>54</v>
      </c>
      <c r="K29" s="2" t="s">
        <v>47</v>
      </c>
    </row>
    <row r="30" spans="1:11" x14ac:dyDescent="0.25">
      <c r="A30" s="7">
        <v>45939</v>
      </c>
      <c r="B30" s="2" t="s">
        <v>110</v>
      </c>
      <c r="C30" s="2" t="s">
        <v>111</v>
      </c>
      <c r="D30" s="2" t="s">
        <v>36</v>
      </c>
      <c r="E30" s="2" t="s">
        <v>7</v>
      </c>
      <c r="F30" s="2" t="s">
        <v>19</v>
      </c>
      <c r="G30" s="2">
        <v>6</v>
      </c>
      <c r="H30" s="2">
        <v>3.5</v>
      </c>
      <c r="I30" s="2">
        <v>21</v>
      </c>
      <c r="J30" s="2" t="s">
        <v>50</v>
      </c>
      <c r="K30" s="2" t="s">
        <v>55</v>
      </c>
    </row>
    <row r="31" spans="1:11" ht="30" x14ac:dyDescent="0.25">
      <c r="A31" s="7">
        <v>45939</v>
      </c>
      <c r="B31" s="2" t="s">
        <v>112</v>
      </c>
      <c r="C31" s="2" t="s">
        <v>113</v>
      </c>
      <c r="D31" s="2" t="s">
        <v>37</v>
      </c>
      <c r="E31" s="2" t="s">
        <v>72</v>
      </c>
      <c r="F31" s="2" t="s">
        <v>73</v>
      </c>
      <c r="G31" s="2">
        <v>2</v>
      </c>
      <c r="H31" s="2">
        <v>22</v>
      </c>
      <c r="I31" s="2">
        <v>44</v>
      </c>
      <c r="J31" s="2" t="s">
        <v>54</v>
      </c>
      <c r="K31" s="2" t="s">
        <v>51</v>
      </c>
    </row>
    <row r="32" spans="1:11" ht="30" x14ac:dyDescent="0.25">
      <c r="A32" s="7">
        <v>45940</v>
      </c>
      <c r="B32" s="2" t="s">
        <v>114</v>
      </c>
      <c r="C32" s="2" t="s">
        <v>115</v>
      </c>
      <c r="D32" s="2" t="s">
        <v>10</v>
      </c>
      <c r="E32" s="2" t="s">
        <v>11</v>
      </c>
      <c r="F32" s="2" t="s">
        <v>2</v>
      </c>
      <c r="G32" s="2">
        <v>4</v>
      </c>
      <c r="H32" s="2">
        <v>12.5</v>
      </c>
      <c r="I32" s="2">
        <v>50</v>
      </c>
      <c r="J32" s="2" t="s">
        <v>46</v>
      </c>
      <c r="K32" s="2" t="s">
        <v>58</v>
      </c>
    </row>
    <row r="33" spans="1:11" x14ac:dyDescent="0.25">
      <c r="A33" s="7">
        <v>45940</v>
      </c>
      <c r="B33" s="2" t="s">
        <v>116</v>
      </c>
      <c r="C33" s="2" t="s">
        <v>117</v>
      </c>
      <c r="D33" s="2" t="s">
        <v>12</v>
      </c>
      <c r="E33" s="2" t="s">
        <v>13</v>
      </c>
      <c r="F33" s="2" t="s">
        <v>14</v>
      </c>
      <c r="G33" s="2">
        <v>1</v>
      </c>
      <c r="H33" s="2">
        <v>85</v>
      </c>
      <c r="I33" s="2">
        <v>85</v>
      </c>
      <c r="J33" s="2" t="s">
        <v>54</v>
      </c>
      <c r="K33" s="2" t="s">
        <v>47</v>
      </c>
    </row>
    <row r="34" spans="1:11" x14ac:dyDescent="0.25">
      <c r="A34" s="7">
        <v>45940</v>
      </c>
      <c r="B34" s="2" t="s">
        <v>118</v>
      </c>
      <c r="C34" s="2" t="s">
        <v>119</v>
      </c>
      <c r="D34" s="2" t="s">
        <v>15</v>
      </c>
      <c r="E34" s="2" t="s">
        <v>16</v>
      </c>
      <c r="F34" s="2" t="s">
        <v>2</v>
      </c>
      <c r="G34" s="2">
        <v>7</v>
      </c>
      <c r="H34" s="2">
        <v>5</v>
      </c>
      <c r="I34" s="2">
        <v>35</v>
      </c>
      <c r="J34" s="2" t="s">
        <v>50</v>
      </c>
      <c r="K34" s="2" t="s">
        <v>51</v>
      </c>
    </row>
    <row r="35" spans="1:11" x14ac:dyDescent="0.25">
      <c r="A35" s="7">
        <v>45940</v>
      </c>
      <c r="B35" s="2" t="s">
        <v>120</v>
      </c>
      <c r="C35" s="2" t="s">
        <v>121</v>
      </c>
      <c r="D35" s="2" t="s">
        <v>17</v>
      </c>
      <c r="E35" s="2" t="s">
        <v>18</v>
      </c>
      <c r="F35" s="2" t="s">
        <v>19</v>
      </c>
      <c r="G35" s="2">
        <v>9</v>
      </c>
      <c r="H35" s="2">
        <v>2</v>
      </c>
      <c r="I35" s="2">
        <v>18</v>
      </c>
      <c r="J35" s="2" t="s">
        <v>54</v>
      </c>
      <c r="K35" s="2" t="s">
        <v>55</v>
      </c>
    </row>
    <row r="36" spans="1:11" x14ac:dyDescent="0.25">
      <c r="A36" s="7">
        <v>45940</v>
      </c>
      <c r="B36" s="2" t="s">
        <v>122</v>
      </c>
      <c r="C36" s="2" t="s">
        <v>123</v>
      </c>
      <c r="D36" s="2" t="s">
        <v>20</v>
      </c>
      <c r="E36" s="2" t="s">
        <v>21</v>
      </c>
      <c r="F36" s="2" t="s">
        <v>2</v>
      </c>
      <c r="G36" s="2">
        <v>2</v>
      </c>
      <c r="H36" s="2">
        <v>150</v>
      </c>
      <c r="I36" s="2">
        <v>300</v>
      </c>
      <c r="J36" s="2" t="s">
        <v>46</v>
      </c>
      <c r="K36" s="2" t="s">
        <v>47</v>
      </c>
    </row>
    <row r="37" spans="1:11" x14ac:dyDescent="0.25">
      <c r="A37" s="7">
        <v>45940</v>
      </c>
      <c r="B37" s="2" t="s">
        <v>124</v>
      </c>
      <c r="C37" s="2" t="s">
        <v>125</v>
      </c>
      <c r="D37" s="2" t="s">
        <v>22</v>
      </c>
      <c r="E37" s="2" t="s">
        <v>3</v>
      </c>
      <c r="F37" s="2" t="s">
        <v>2</v>
      </c>
      <c r="G37" s="2">
        <v>1</v>
      </c>
      <c r="H37" s="2">
        <v>20</v>
      </c>
      <c r="I37" s="2">
        <v>20</v>
      </c>
      <c r="J37" s="2" t="s">
        <v>50</v>
      </c>
      <c r="K37" s="2" t="s">
        <v>58</v>
      </c>
    </row>
    <row r="38" spans="1:11" x14ac:dyDescent="0.25">
      <c r="A38" s="7">
        <v>45941</v>
      </c>
      <c r="B38" s="2" t="s">
        <v>126</v>
      </c>
      <c r="C38" s="2" t="s">
        <v>127</v>
      </c>
      <c r="D38" s="2" t="s">
        <v>23</v>
      </c>
      <c r="E38" s="2" t="s">
        <v>24</v>
      </c>
      <c r="F38" s="2" t="s">
        <v>14</v>
      </c>
      <c r="G38" s="2">
        <v>3</v>
      </c>
      <c r="H38" s="2">
        <v>25</v>
      </c>
      <c r="I38" s="2">
        <v>75</v>
      </c>
      <c r="J38" s="2" t="s">
        <v>54</v>
      </c>
      <c r="K38" s="2" t="s">
        <v>51</v>
      </c>
    </row>
    <row r="39" spans="1:11" x14ac:dyDescent="0.25">
      <c r="A39" s="7">
        <v>45941</v>
      </c>
      <c r="B39" s="2" t="s">
        <v>128</v>
      </c>
      <c r="C39" s="2" t="s">
        <v>129</v>
      </c>
      <c r="D39" s="2" t="s">
        <v>35</v>
      </c>
      <c r="E39" s="2" t="s">
        <v>67</v>
      </c>
      <c r="F39" s="2" t="s">
        <v>2</v>
      </c>
      <c r="G39" s="2">
        <v>6</v>
      </c>
      <c r="H39" s="2">
        <v>8</v>
      </c>
      <c r="I39" s="2">
        <v>48</v>
      </c>
      <c r="J39" s="2" t="s">
        <v>54</v>
      </c>
      <c r="K39" s="2" t="s">
        <v>55</v>
      </c>
    </row>
    <row r="40" spans="1:11" x14ac:dyDescent="0.25">
      <c r="A40" s="7">
        <v>45941</v>
      </c>
      <c r="B40" s="2" t="s">
        <v>130</v>
      </c>
      <c r="C40" s="2" t="s">
        <v>131</v>
      </c>
      <c r="D40" s="2" t="s">
        <v>36</v>
      </c>
      <c r="E40" s="2" t="s">
        <v>7</v>
      </c>
      <c r="F40" s="2" t="s">
        <v>19</v>
      </c>
      <c r="G40" s="2">
        <v>5</v>
      </c>
      <c r="H40" s="2">
        <v>3.5</v>
      </c>
      <c r="I40" s="2">
        <v>17.5</v>
      </c>
      <c r="J40" s="2" t="s">
        <v>50</v>
      </c>
      <c r="K40" s="2" t="s">
        <v>47</v>
      </c>
    </row>
    <row r="41" spans="1:11" ht="30" x14ac:dyDescent="0.25">
      <c r="A41" s="7">
        <v>45941</v>
      </c>
      <c r="B41" s="2" t="s">
        <v>132</v>
      </c>
      <c r="C41" s="2" t="s">
        <v>133</v>
      </c>
      <c r="D41" s="2" t="s">
        <v>37</v>
      </c>
      <c r="E41" s="2" t="s">
        <v>72</v>
      </c>
      <c r="F41" s="2" t="s">
        <v>73</v>
      </c>
      <c r="G41" s="2">
        <v>3</v>
      </c>
      <c r="H41" s="2">
        <v>22</v>
      </c>
      <c r="I41" s="2">
        <v>66</v>
      </c>
      <c r="J41" s="2" t="s">
        <v>46</v>
      </c>
      <c r="K41" s="2" t="s">
        <v>51</v>
      </c>
    </row>
    <row r="42" spans="1:11" ht="30" x14ac:dyDescent="0.25">
      <c r="A42" s="7">
        <v>45942</v>
      </c>
      <c r="B42" s="2" t="s">
        <v>134</v>
      </c>
      <c r="C42" s="2" t="s">
        <v>135</v>
      </c>
      <c r="D42" s="2" t="s">
        <v>10</v>
      </c>
      <c r="E42" s="2" t="s">
        <v>11</v>
      </c>
      <c r="F42" s="2" t="s">
        <v>2</v>
      </c>
      <c r="G42" s="2">
        <v>2</v>
      </c>
      <c r="H42" s="2">
        <v>12.5</v>
      </c>
      <c r="I42" s="2">
        <v>25</v>
      </c>
      <c r="J42" s="2" t="s">
        <v>54</v>
      </c>
      <c r="K42" s="2" t="s">
        <v>47</v>
      </c>
    </row>
    <row r="43" spans="1:11" x14ac:dyDescent="0.25">
      <c r="A43" s="7">
        <v>45942</v>
      </c>
      <c r="B43" s="2" t="s">
        <v>136</v>
      </c>
      <c r="C43" s="2" t="s">
        <v>137</v>
      </c>
      <c r="D43" s="2" t="s">
        <v>12</v>
      </c>
      <c r="E43" s="2" t="s">
        <v>13</v>
      </c>
      <c r="F43" s="2" t="s">
        <v>14</v>
      </c>
      <c r="G43" s="2">
        <v>1</v>
      </c>
      <c r="H43" s="2">
        <v>85</v>
      </c>
      <c r="I43" s="2">
        <v>85</v>
      </c>
      <c r="J43" s="2" t="s">
        <v>50</v>
      </c>
      <c r="K43" s="2" t="s">
        <v>58</v>
      </c>
    </row>
    <row r="44" spans="1:11" x14ac:dyDescent="0.25">
      <c r="A44" s="7">
        <v>45942</v>
      </c>
      <c r="B44" s="2" t="s">
        <v>138</v>
      </c>
      <c r="C44" s="2" t="s">
        <v>139</v>
      </c>
      <c r="D44" s="2" t="s">
        <v>15</v>
      </c>
      <c r="E44" s="2" t="s">
        <v>16</v>
      </c>
      <c r="F44" s="2" t="s">
        <v>2</v>
      </c>
      <c r="G44" s="2">
        <v>3</v>
      </c>
      <c r="H44" s="2">
        <v>5</v>
      </c>
      <c r="I44" s="2">
        <v>15</v>
      </c>
      <c r="J44" s="2" t="s">
        <v>46</v>
      </c>
      <c r="K44" s="2" t="s">
        <v>51</v>
      </c>
    </row>
    <row r="45" spans="1:11" x14ac:dyDescent="0.25">
      <c r="A45" s="7">
        <v>45942</v>
      </c>
      <c r="B45" s="2" t="s">
        <v>140</v>
      </c>
      <c r="C45" s="2" t="s">
        <v>141</v>
      </c>
      <c r="D45" s="2" t="s">
        <v>17</v>
      </c>
      <c r="E45" s="2" t="s">
        <v>18</v>
      </c>
      <c r="F45" s="2" t="s">
        <v>19</v>
      </c>
      <c r="G45" s="2">
        <v>4</v>
      </c>
      <c r="H45" s="2">
        <v>2</v>
      </c>
      <c r="I45" s="2">
        <v>8</v>
      </c>
      <c r="J45" s="2" t="s">
        <v>54</v>
      </c>
      <c r="K45" s="2" t="s">
        <v>55</v>
      </c>
    </row>
    <row r="46" spans="1:11" x14ac:dyDescent="0.25">
      <c r="A46" s="7">
        <v>45942</v>
      </c>
      <c r="B46" s="2" t="s">
        <v>142</v>
      </c>
      <c r="C46" s="2" t="s">
        <v>143</v>
      </c>
      <c r="D46" s="2" t="s">
        <v>20</v>
      </c>
      <c r="E46" s="2" t="s">
        <v>21</v>
      </c>
      <c r="F46" s="2" t="s">
        <v>2</v>
      </c>
      <c r="G46" s="2">
        <v>1</v>
      </c>
      <c r="H46" s="2">
        <v>150</v>
      </c>
      <c r="I46" s="2">
        <v>150</v>
      </c>
      <c r="J46" s="2" t="s">
        <v>50</v>
      </c>
      <c r="K46" s="2" t="s">
        <v>47</v>
      </c>
    </row>
    <row r="47" spans="1:11" x14ac:dyDescent="0.25">
      <c r="A47" s="7">
        <v>45942</v>
      </c>
      <c r="B47" s="2" t="s">
        <v>144</v>
      </c>
      <c r="C47" s="2" t="s">
        <v>145</v>
      </c>
      <c r="D47" s="2" t="s">
        <v>22</v>
      </c>
      <c r="E47" s="2" t="s">
        <v>3</v>
      </c>
      <c r="F47" s="2" t="s">
        <v>2</v>
      </c>
      <c r="G47" s="2">
        <v>2</v>
      </c>
      <c r="H47" s="2">
        <v>20</v>
      </c>
      <c r="I47" s="2">
        <v>40</v>
      </c>
      <c r="J47" s="2" t="s">
        <v>46</v>
      </c>
      <c r="K47" s="2" t="s">
        <v>51</v>
      </c>
    </row>
    <row r="48" spans="1:11" x14ac:dyDescent="0.25">
      <c r="A48" s="7">
        <v>45943</v>
      </c>
      <c r="B48" s="2" t="s">
        <v>146</v>
      </c>
      <c r="C48" s="2" t="s">
        <v>147</v>
      </c>
      <c r="D48" s="2" t="s">
        <v>23</v>
      </c>
      <c r="E48" s="2" t="s">
        <v>24</v>
      </c>
      <c r="F48" s="2" t="s">
        <v>14</v>
      </c>
      <c r="G48" s="2">
        <v>1</v>
      </c>
      <c r="H48" s="2">
        <v>25</v>
      </c>
      <c r="I48" s="2">
        <v>25</v>
      </c>
      <c r="J48" s="2" t="s">
        <v>54</v>
      </c>
      <c r="K48" s="2" t="s">
        <v>58</v>
      </c>
    </row>
    <row r="49" spans="1:11" x14ac:dyDescent="0.25">
      <c r="A49" s="7">
        <v>45943</v>
      </c>
      <c r="B49" s="2" t="s">
        <v>148</v>
      </c>
      <c r="C49" s="2" t="s">
        <v>149</v>
      </c>
      <c r="D49" s="2" t="s">
        <v>35</v>
      </c>
      <c r="E49" s="2" t="s">
        <v>67</v>
      </c>
      <c r="F49" s="2" t="s">
        <v>2</v>
      </c>
      <c r="G49" s="2">
        <v>5</v>
      </c>
      <c r="H49" s="2">
        <v>8</v>
      </c>
      <c r="I49" s="2">
        <v>40</v>
      </c>
      <c r="J49" s="2" t="s">
        <v>54</v>
      </c>
      <c r="K49" s="2" t="s">
        <v>55</v>
      </c>
    </row>
    <row r="50" spans="1:11" x14ac:dyDescent="0.25">
      <c r="A50" s="7">
        <v>45943</v>
      </c>
      <c r="B50" s="2" t="s">
        <v>150</v>
      </c>
      <c r="C50" s="2" t="s">
        <v>151</v>
      </c>
      <c r="D50" s="2" t="s">
        <v>36</v>
      </c>
      <c r="E50" s="2" t="s">
        <v>7</v>
      </c>
      <c r="F50" s="2" t="s">
        <v>19</v>
      </c>
      <c r="G50" s="2">
        <v>3</v>
      </c>
      <c r="H50" s="2">
        <v>3.5</v>
      </c>
      <c r="I50" s="2">
        <v>10.5</v>
      </c>
      <c r="J50" s="2" t="s">
        <v>50</v>
      </c>
      <c r="K50" s="2" t="s">
        <v>47</v>
      </c>
    </row>
    <row r="51" spans="1:11" ht="30" x14ac:dyDescent="0.25">
      <c r="A51" s="7">
        <v>45943</v>
      </c>
      <c r="B51" s="2" t="s">
        <v>152</v>
      </c>
      <c r="C51" s="2" t="s">
        <v>153</v>
      </c>
      <c r="D51" s="2" t="s">
        <v>37</v>
      </c>
      <c r="E51" s="2" t="s">
        <v>72</v>
      </c>
      <c r="F51" s="2" t="s">
        <v>73</v>
      </c>
      <c r="G51" s="2">
        <v>2</v>
      </c>
      <c r="H51" s="2">
        <v>22</v>
      </c>
      <c r="I51" s="2">
        <v>44</v>
      </c>
      <c r="J51" s="2" t="s">
        <v>46</v>
      </c>
      <c r="K51" s="2" t="s">
        <v>51</v>
      </c>
    </row>
    <row r="52" spans="1:11" x14ac:dyDescent="0.25">
      <c r="A52" s="2" t="s">
        <v>34</v>
      </c>
      <c r="B52" s="2"/>
      <c r="C52" s="2"/>
      <c r="D52" s="2"/>
      <c r="E52" s="2"/>
      <c r="F52" s="2"/>
      <c r="G52" s="2"/>
      <c r="H52" s="2">
        <f>SUBTOTAL(101,Table13[Unit Price])</f>
        <v>33.299999999999997</v>
      </c>
      <c r="I52" s="2">
        <f>SUBTOTAL(109,Table13[Total Amount])</f>
        <v>2896</v>
      </c>
      <c r="J52" s="2"/>
      <c r="K52" s="2">
        <f>SUBTOTAL(103,Table13[Region])</f>
        <v>50</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1"/>
  <sheetViews>
    <sheetView tabSelected="1" workbookViewId="0">
      <selection activeCell="O5" sqref="O5"/>
    </sheetView>
  </sheetViews>
  <sheetFormatPr defaultRowHeight="15" x14ac:dyDescent="0.25"/>
  <sheetData>
    <row r="1" spans="1:16" ht="30" x14ac:dyDescent="0.25">
      <c r="A1" s="1" t="s">
        <v>38</v>
      </c>
      <c r="B1" s="1" t="s">
        <v>39</v>
      </c>
      <c r="C1" s="1" t="s">
        <v>40</v>
      </c>
      <c r="D1" s="1" t="s">
        <v>5</v>
      </c>
      <c r="E1" s="1" t="s">
        <v>6</v>
      </c>
      <c r="F1" s="1" t="s">
        <v>0</v>
      </c>
      <c r="G1" s="1" t="s">
        <v>8</v>
      </c>
      <c r="H1" s="1" t="s">
        <v>1</v>
      </c>
      <c r="I1" s="1" t="s">
        <v>41</v>
      </c>
      <c r="J1" s="1" t="s">
        <v>42</v>
      </c>
      <c r="K1" s="1" t="s">
        <v>43</v>
      </c>
    </row>
    <row r="2" spans="1:16" ht="30" x14ac:dyDescent="0.25">
      <c r="A2" s="7">
        <v>45931</v>
      </c>
      <c r="B2" s="2" t="s">
        <v>44</v>
      </c>
      <c r="C2" s="2" t="s">
        <v>45</v>
      </c>
      <c r="D2" s="2" t="s">
        <v>10</v>
      </c>
      <c r="E2" s="2" t="s">
        <v>11</v>
      </c>
      <c r="F2" s="2" t="s">
        <v>2</v>
      </c>
      <c r="G2" s="2">
        <v>2</v>
      </c>
      <c r="H2" s="2">
        <v>12.5</v>
      </c>
      <c r="I2" s="2">
        <v>25</v>
      </c>
      <c r="J2" s="2" t="s">
        <v>46</v>
      </c>
      <c r="K2" s="2" t="s">
        <v>47</v>
      </c>
    </row>
    <row r="3" spans="1:16" ht="30" x14ac:dyDescent="0.25">
      <c r="A3" s="7">
        <v>45931</v>
      </c>
      <c r="B3" s="2" t="s">
        <v>48</v>
      </c>
      <c r="C3" s="2" t="s">
        <v>49</v>
      </c>
      <c r="D3" s="2" t="s">
        <v>12</v>
      </c>
      <c r="E3" s="2" t="s">
        <v>13</v>
      </c>
      <c r="F3" s="2" t="s">
        <v>14</v>
      </c>
      <c r="G3" s="2">
        <v>1</v>
      </c>
      <c r="H3" s="2">
        <v>85</v>
      </c>
      <c r="I3" s="2">
        <v>85</v>
      </c>
      <c r="J3" s="2" t="s">
        <v>50</v>
      </c>
      <c r="K3" s="2" t="s">
        <v>51</v>
      </c>
      <c r="P3" s="3" t="s">
        <v>59</v>
      </c>
    </row>
    <row r="4" spans="1:16" ht="30" x14ac:dyDescent="0.25">
      <c r="A4" s="7">
        <v>45931</v>
      </c>
      <c r="B4" s="2" t="s">
        <v>52</v>
      </c>
      <c r="C4" s="2" t="s">
        <v>53</v>
      </c>
      <c r="D4" s="2" t="s">
        <v>15</v>
      </c>
      <c r="E4" s="2" t="s">
        <v>16</v>
      </c>
      <c r="F4" s="2" t="s">
        <v>2</v>
      </c>
      <c r="G4" s="2">
        <v>5</v>
      </c>
      <c r="H4" s="2">
        <v>5</v>
      </c>
      <c r="I4" s="2">
        <v>25</v>
      </c>
      <c r="J4" s="2" t="s">
        <v>54</v>
      </c>
      <c r="K4" s="2" t="s">
        <v>55</v>
      </c>
    </row>
    <row r="5" spans="1:16" ht="30" x14ac:dyDescent="0.25">
      <c r="A5" s="7">
        <v>45932</v>
      </c>
      <c r="B5" s="2" t="s">
        <v>56</v>
      </c>
      <c r="C5" s="2" t="s">
        <v>57</v>
      </c>
      <c r="D5" s="2" t="s">
        <v>17</v>
      </c>
      <c r="E5" s="2" t="s">
        <v>18</v>
      </c>
      <c r="F5" s="2" t="s">
        <v>19</v>
      </c>
      <c r="G5" s="2">
        <v>10</v>
      </c>
      <c r="H5" s="2">
        <v>2</v>
      </c>
      <c r="I5" s="2">
        <v>20</v>
      </c>
      <c r="J5" s="2" t="s">
        <v>46</v>
      </c>
      <c r="K5" s="2" t="s">
        <v>58</v>
      </c>
      <c r="O5" t="str">
        <f>VLOOKUP(P3,B2:K11,2)</f>
        <v>Raj Patel</v>
      </c>
    </row>
    <row r="6" spans="1:16" ht="30" x14ac:dyDescent="0.25">
      <c r="A6" s="7">
        <v>45932</v>
      </c>
      <c r="B6" s="2" t="s">
        <v>59</v>
      </c>
      <c r="C6" s="2" t="s">
        <v>60</v>
      </c>
      <c r="D6" s="2" t="s">
        <v>20</v>
      </c>
      <c r="E6" s="2" t="s">
        <v>21</v>
      </c>
      <c r="F6" s="2" t="s">
        <v>2</v>
      </c>
      <c r="G6" s="2">
        <v>1</v>
      </c>
      <c r="H6" s="2">
        <v>150</v>
      </c>
      <c r="I6" s="2">
        <v>150</v>
      </c>
      <c r="J6" s="2" t="s">
        <v>50</v>
      </c>
      <c r="K6" s="2" t="s">
        <v>47</v>
      </c>
    </row>
    <row r="7" spans="1:16" ht="30" x14ac:dyDescent="0.25">
      <c r="A7" s="7">
        <v>45932</v>
      </c>
      <c r="B7" s="2" t="s">
        <v>61</v>
      </c>
      <c r="C7" s="2" t="s">
        <v>62</v>
      </c>
      <c r="D7" s="2" t="s">
        <v>22</v>
      </c>
      <c r="E7" s="2" t="s">
        <v>3</v>
      </c>
      <c r="F7" s="2" t="s">
        <v>2</v>
      </c>
      <c r="G7" s="2">
        <v>3</v>
      </c>
      <c r="H7" s="2">
        <v>20</v>
      </c>
      <c r="I7" s="2">
        <v>60</v>
      </c>
      <c r="J7" s="2" t="s">
        <v>54</v>
      </c>
      <c r="K7" s="2" t="s">
        <v>51</v>
      </c>
    </row>
    <row r="8" spans="1:16" ht="30" x14ac:dyDescent="0.25">
      <c r="A8" s="7">
        <v>45933</v>
      </c>
      <c r="B8" s="2" t="s">
        <v>63</v>
      </c>
      <c r="C8" s="2" t="s">
        <v>64</v>
      </c>
      <c r="D8" s="2" t="s">
        <v>23</v>
      </c>
      <c r="E8" s="2" t="s">
        <v>24</v>
      </c>
      <c r="F8" s="2" t="s">
        <v>14</v>
      </c>
      <c r="G8" s="2">
        <v>2</v>
      </c>
      <c r="H8" s="2">
        <v>25</v>
      </c>
      <c r="I8" s="2">
        <v>50</v>
      </c>
      <c r="J8" s="2" t="s">
        <v>46</v>
      </c>
      <c r="K8" s="2" t="s">
        <v>47</v>
      </c>
    </row>
    <row r="9" spans="1:16" ht="30" x14ac:dyDescent="0.25">
      <c r="A9" s="7">
        <v>45933</v>
      </c>
      <c r="B9" s="2" t="s">
        <v>65</v>
      </c>
      <c r="C9" s="2" t="s">
        <v>66</v>
      </c>
      <c r="D9" s="2" t="s">
        <v>35</v>
      </c>
      <c r="E9" s="2" t="s">
        <v>67</v>
      </c>
      <c r="F9" s="2" t="s">
        <v>2</v>
      </c>
      <c r="G9" s="2">
        <v>4</v>
      </c>
      <c r="H9" s="2">
        <v>8</v>
      </c>
      <c r="I9" s="2">
        <v>32</v>
      </c>
      <c r="J9" s="2" t="s">
        <v>54</v>
      </c>
      <c r="K9" s="2" t="s">
        <v>55</v>
      </c>
    </row>
    <row r="10" spans="1:16" ht="30" x14ac:dyDescent="0.25">
      <c r="A10" s="7">
        <v>45933</v>
      </c>
      <c r="B10" s="2" t="s">
        <v>68</v>
      </c>
      <c r="C10" s="2" t="s">
        <v>69</v>
      </c>
      <c r="D10" s="2" t="s">
        <v>36</v>
      </c>
      <c r="E10" s="2" t="s">
        <v>7</v>
      </c>
      <c r="F10" s="2" t="s">
        <v>19</v>
      </c>
      <c r="G10" s="2">
        <v>6</v>
      </c>
      <c r="H10" s="2">
        <v>3.5</v>
      </c>
      <c r="I10" s="2">
        <v>21</v>
      </c>
      <c r="J10" s="2" t="s">
        <v>46</v>
      </c>
      <c r="K10" s="2" t="s">
        <v>58</v>
      </c>
    </row>
    <row r="11" spans="1:16" ht="30" x14ac:dyDescent="0.25">
      <c r="A11" s="7">
        <v>45933</v>
      </c>
      <c r="B11" s="2" t="s">
        <v>70</v>
      </c>
      <c r="C11" s="2" t="s">
        <v>71</v>
      </c>
      <c r="D11" s="2" t="s">
        <v>37</v>
      </c>
      <c r="E11" s="2" t="s">
        <v>72</v>
      </c>
      <c r="F11" s="2" t="s">
        <v>73</v>
      </c>
      <c r="G11" s="2">
        <v>2</v>
      </c>
      <c r="H11" s="2">
        <v>22</v>
      </c>
      <c r="I11" s="2">
        <v>44</v>
      </c>
      <c r="J11" s="2" t="s">
        <v>50</v>
      </c>
      <c r="K11" s="2" t="s">
        <v>47</v>
      </c>
    </row>
    <row r="12" spans="1:16" ht="30" x14ac:dyDescent="0.25">
      <c r="A12" s="7">
        <v>45934</v>
      </c>
      <c r="B12" s="2" t="s">
        <v>74</v>
      </c>
      <c r="C12" s="2" t="s">
        <v>75</v>
      </c>
      <c r="D12" s="2" t="s">
        <v>10</v>
      </c>
      <c r="E12" s="2" t="s">
        <v>11</v>
      </c>
      <c r="F12" s="2" t="s">
        <v>2</v>
      </c>
      <c r="G12" s="2">
        <v>1</v>
      </c>
      <c r="H12" s="2">
        <v>12.5</v>
      </c>
      <c r="I12" s="2">
        <v>12.5</v>
      </c>
      <c r="J12" s="2" t="s">
        <v>46</v>
      </c>
      <c r="K12" s="2" t="s">
        <v>51</v>
      </c>
    </row>
    <row r="13" spans="1:16" ht="30" x14ac:dyDescent="0.25">
      <c r="A13" s="7">
        <v>45934</v>
      </c>
      <c r="B13" s="2" t="s">
        <v>76</v>
      </c>
      <c r="C13" s="2" t="s">
        <v>77</v>
      </c>
      <c r="D13" s="2" t="s">
        <v>12</v>
      </c>
      <c r="E13" s="2" t="s">
        <v>13</v>
      </c>
      <c r="F13" s="2" t="s">
        <v>14</v>
      </c>
      <c r="G13" s="2">
        <v>2</v>
      </c>
      <c r="H13" s="2">
        <v>85</v>
      </c>
      <c r="I13" s="2">
        <v>170</v>
      </c>
      <c r="J13" s="2" t="s">
        <v>54</v>
      </c>
      <c r="K13" s="2" t="s">
        <v>47</v>
      </c>
    </row>
    <row r="14" spans="1:16" ht="30" x14ac:dyDescent="0.25">
      <c r="A14" s="7">
        <v>45934</v>
      </c>
      <c r="B14" s="2" t="s">
        <v>78</v>
      </c>
      <c r="C14" s="2" t="s">
        <v>79</v>
      </c>
      <c r="D14" s="2" t="s">
        <v>15</v>
      </c>
      <c r="E14" s="2" t="s">
        <v>16</v>
      </c>
      <c r="F14" s="2" t="s">
        <v>2</v>
      </c>
      <c r="G14" s="2">
        <v>10</v>
      </c>
      <c r="H14" s="2">
        <v>5</v>
      </c>
      <c r="I14" s="2">
        <v>50</v>
      </c>
      <c r="J14" s="2" t="s">
        <v>50</v>
      </c>
      <c r="K14" s="2" t="s">
        <v>55</v>
      </c>
    </row>
    <row r="15" spans="1:16" ht="30" x14ac:dyDescent="0.25">
      <c r="A15" s="7">
        <v>45935</v>
      </c>
      <c r="B15" s="2" t="s">
        <v>80</v>
      </c>
      <c r="C15" s="2" t="s">
        <v>81</v>
      </c>
      <c r="D15" s="2" t="s">
        <v>17</v>
      </c>
      <c r="E15" s="2" t="s">
        <v>18</v>
      </c>
      <c r="F15" s="2" t="s">
        <v>19</v>
      </c>
      <c r="G15" s="2">
        <v>12</v>
      </c>
      <c r="H15" s="2">
        <v>2</v>
      </c>
      <c r="I15" s="2">
        <v>24</v>
      </c>
      <c r="J15" s="2" t="s">
        <v>46</v>
      </c>
      <c r="K15" s="2" t="s">
        <v>58</v>
      </c>
    </row>
    <row r="16" spans="1:16" ht="30" x14ac:dyDescent="0.25">
      <c r="A16" s="7">
        <v>45935</v>
      </c>
      <c r="B16" s="2" t="s">
        <v>82</v>
      </c>
      <c r="C16" s="2" t="s">
        <v>83</v>
      </c>
      <c r="D16" s="2" t="s">
        <v>20</v>
      </c>
      <c r="E16" s="2" t="s">
        <v>21</v>
      </c>
      <c r="F16" s="2" t="s">
        <v>2</v>
      </c>
      <c r="G16" s="2">
        <v>2</v>
      </c>
      <c r="H16" s="2">
        <v>150</v>
      </c>
      <c r="I16" s="2">
        <v>300</v>
      </c>
      <c r="J16" s="2" t="s">
        <v>54</v>
      </c>
      <c r="K16" s="2" t="s">
        <v>47</v>
      </c>
    </row>
    <row r="17" spans="1:11" ht="30" x14ac:dyDescent="0.25">
      <c r="A17" s="7">
        <v>45935</v>
      </c>
      <c r="B17" s="2" t="s">
        <v>84</v>
      </c>
      <c r="C17" s="2" t="s">
        <v>85</v>
      </c>
      <c r="D17" s="2" t="s">
        <v>22</v>
      </c>
      <c r="E17" s="2" t="s">
        <v>3</v>
      </c>
      <c r="F17" s="2" t="s">
        <v>2</v>
      </c>
      <c r="G17" s="2">
        <v>1</v>
      </c>
      <c r="H17" s="2">
        <v>20</v>
      </c>
      <c r="I17" s="2">
        <v>20</v>
      </c>
      <c r="J17" s="2" t="s">
        <v>46</v>
      </c>
      <c r="K17" s="2" t="s">
        <v>51</v>
      </c>
    </row>
    <row r="18" spans="1:11" ht="30" x14ac:dyDescent="0.25">
      <c r="A18" s="7">
        <v>45936</v>
      </c>
      <c r="B18" s="2" t="s">
        <v>86</v>
      </c>
      <c r="C18" s="2" t="s">
        <v>87</v>
      </c>
      <c r="D18" s="2" t="s">
        <v>23</v>
      </c>
      <c r="E18" s="2" t="s">
        <v>24</v>
      </c>
      <c r="F18" s="2" t="s">
        <v>14</v>
      </c>
      <c r="G18" s="2">
        <v>1</v>
      </c>
      <c r="H18" s="2">
        <v>25</v>
      </c>
      <c r="I18" s="2">
        <v>25</v>
      </c>
      <c r="J18" s="2" t="s">
        <v>50</v>
      </c>
      <c r="K18" s="2" t="s">
        <v>47</v>
      </c>
    </row>
    <row r="19" spans="1:11" ht="30" x14ac:dyDescent="0.25">
      <c r="A19" s="7">
        <v>45936</v>
      </c>
      <c r="B19" s="2" t="s">
        <v>88</v>
      </c>
      <c r="C19" s="2" t="s">
        <v>89</v>
      </c>
      <c r="D19" s="2" t="s">
        <v>35</v>
      </c>
      <c r="E19" s="2" t="s">
        <v>67</v>
      </c>
      <c r="F19" s="2" t="s">
        <v>2</v>
      </c>
      <c r="G19" s="2">
        <v>3</v>
      </c>
      <c r="H19" s="2">
        <v>8</v>
      </c>
      <c r="I19" s="2">
        <v>24</v>
      </c>
      <c r="J19" s="2" t="s">
        <v>54</v>
      </c>
      <c r="K19" s="2" t="s">
        <v>55</v>
      </c>
    </row>
    <row r="20" spans="1:11" ht="30" x14ac:dyDescent="0.25">
      <c r="A20" s="7">
        <v>45936</v>
      </c>
      <c r="B20" s="2" t="s">
        <v>90</v>
      </c>
      <c r="C20" s="2" t="s">
        <v>91</v>
      </c>
      <c r="D20" s="2" t="s">
        <v>36</v>
      </c>
      <c r="E20" s="2" t="s">
        <v>7</v>
      </c>
      <c r="F20" s="2" t="s">
        <v>19</v>
      </c>
      <c r="G20" s="2">
        <v>10</v>
      </c>
      <c r="H20" s="2">
        <v>3.5</v>
      </c>
      <c r="I20" s="2">
        <v>35</v>
      </c>
      <c r="J20" s="2" t="s">
        <v>46</v>
      </c>
      <c r="K20" s="2" t="s">
        <v>58</v>
      </c>
    </row>
    <row r="21" spans="1:11" ht="30" x14ac:dyDescent="0.25">
      <c r="A21" s="7">
        <v>45937</v>
      </c>
      <c r="B21" s="2" t="s">
        <v>92</v>
      </c>
      <c r="C21" s="2" t="s">
        <v>93</v>
      </c>
      <c r="D21" s="2" t="s">
        <v>37</v>
      </c>
      <c r="E21" s="2" t="s">
        <v>72</v>
      </c>
      <c r="F21" s="2" t="s">
        <v>73</v>
      </c>
      <c r="G21" s="2">
        <v>4</v>
      </c>
      <c r="H21" s="2">
        <v>22</v>
      </c>
      <c r="I21" s="2">
        <v>88</v>
      </c>
      <c r="J21" s="2" t="s">
        <v>54</v>
      </c>
      <c r="K21" s="2" t="s">
        <v>51</v>
      </c>
    </row>
    <row r="22" spans="1:11" ht="30" x14ac:dyDescent="0.25">
      <c r="A22" s="7">
        <v>45937</v>
      </c>
      <c r="B22" s="2" t="s">
        <v>94</v>
      </c>
      <c r="C22" s="2" t="s">
        <v>95</v>
      </c>
      <c r="D22" s="2" t="s">
        <v>10</v>
      </c>
      <c r="E22" s="2" t="s">
        <v>11</v>
      </c>
      <c r="F22" s="2" t="s">
        <v>2</v>
      </c>
      <c r="G22" s="2">
        <v>3</v>
      </c>
      <c r="H22" s="2">
        <v>12.5</v>
      </c>
      <c r="I22" s="2">
        <v>37.5</v>
      </c>
      <c r="J22" s="2" t="s">
        <v>46</v>
      </c>
      <c r="K22" s="2" t="s">
        <v>47</v>
      </c>
    </row>
    <row r="23" spans="1:11" ht="30" x14ac:dyDescent="0.25">
      <c r="A23" s="7">
        <v>45937</v>
      </c>
      <c r="B23" s="2" t="s">
        <v>96</v>
      </c>
      <c r="C23" s="2" t="s">
        <v>97</v>
      </c>
      <c r="D23" s="2" t="s">
        <v>12</v>
      </c>
      <c r="E23" s="2" t="s">
        <v>13</v>
      </c>
      <c r="F23" s="2" t="s">
        <v>14</v>
      </c>
      <c r="G23" s="2">
        <v>1</v>
      </c>
      <c r="H23" s="2">
        <v>85</v>
      </c>
      <c r="I23" s="2">
        <v>85</v>
      </c>
      <c r="J23" s="2" t="s">
        <v>54</v>
      </c>
      <c r="K23" s="2" t="s">
        <v>55</v>
      </c>
    </row>
    <row r="24" spans="1:11" ht="30" x14ac:dyDescent="0.25">
      <c r="A24" s="7">
        <v>45937</v>
      </c>
      <c r="B24" s="2" t="s">
        <v>98</v>
      </c>
      <c r="C24" s="2" t="s">
        <v>99</v>
      </c>
      <c r="D24" s="2" t="s">
        <v>15</v>
      </c>
      <c r="E24" s="2" t="s">
        <v>16</v>
      </c>
      <c r="F24" s="2" t="s">
        <v>2</v>
      </c>
      <c r="G24" s="2">
        <v>4</v>
      </c>
      <c r="H24" s="2">
        <v>5</v>
      </c>
      <c r="I24" s="2">
        <v>20</v>
      </c>
      <c r="J24" s="2" t="s">
        <v>50</v>
      </c>
      <c r="K24" s="2" t="s">
        <v>51</v>
      </c>
    </row>
    <row r="25" spans="1:11" ht="30" x14ac:dyDescent="0.25">
      <c r="A25" s="7">
        <v>45938</v>
      </c>
      <c r="B25" s="2" t="s">
        <v>100</v>
      </c>
      <c r="C25" s="2" t="s">
        <v>101</v>
      </c>
      <c r="D25" s="2" t="s">
        <v>17</v>
      </c>
      <c r="E25" s="2" t="s">
        <v>18</v>
      </c>
      <c r="F25" s="2" t="s">
        <v>19</v>
      </c>
      <c r="G25" s="2">
        <v>8</v>
      </c>
      <c r="H25" s="2">
        <v>2</v>
      </c>
      <c r="I25" s="2">
        <v>16</v>
      </c>
      <c r="J25" s="2" t="s">
        <v>46</v>
      </c>
      <c r="K25" s="2" t="s">
        <v>47</v>
      </c>
    </row>
    <row r="26" spans="1:11" ht="30" x14ac:dyDescent="0.25">
      <c r="A26" s="7">
        <v>45938</v>
      </c>
      <c r="B26" s="2" t="s">
        <v>102</v>
      </c>
      <c r="C26" s="2" t="s">
        <v>103</v>
      </c>
      <c r="D26" s="2" t="s">
        <v>20</v>
      </c>
      <c r="E26" s="2" t="s">
        <v>21</v>
      </c>
      <c r="F26" s="2" t="s">
        <v>2</v>
      </c>
      <c r="G26" s="2">
        <v>1</v>
      </c>
      <c r="H26" s="2">
        <v>150</v>
      </c>
      <c r="I26" s="2">
        <v>150</v>
      </c>
      <c r="J26" s="2" t="s">
        <v>54</v>
      </c>
      <c r="K26" s="2" t="s">
        <v>55</v>
      </c>
    </row>
    <row r="27" spans="1:11" ht="30" x14ac:dyDescent="0.25">
      <c r="A27" s="7">
        <v>45938</v>
      </c>
      <c r="B27" s="2" t="s">
        <v>104</v>
      </c>
      <c r="C27" s="2" t="s">
        <v>105</v>
      </c>
      <c r="D27" s="2" t="s">
        <v>22</v>
      </c>
      <c r="E27" s="2" t="s">
        <v>3</v>
      </c>
      <c r="F27" s="2" t="s">
        <v>2</v>
      </c>
      <c r="G27" s="2">
        <v>2</v>
      </c>
      <c r="H27" s="2">
        <v>20</v>
      </c>
      <c r="I27" s="2">
        <v>40</v>
      </c>
      <c r="J27" s="2" t="s">
        <v>50</v>
      </c>
      <c r="K27" s="2" t="s">
        <v>58</v>
      </c>
    </row>
    <row r="28" spans="1:11" ht="30" x14ac:dyDescent="0.25">
      <c r="A28" s="7">
        <v>45939</v>
      </c>
      <c r="B28" s="2" t="s">
        <v>106</v>
      </c>
      <c r="C28" s="2" t="s">
        <v>107</v>
      </c>
      <c r="D28" s="2" t="s">
        <v>23</v>
      </c>
      <c r="E28" s="2" t="s">
        <v>24</v>
      </c>
      <c r="F28" s="2" t="s">
        <v>14</v>
      </c>
      <c r="G28" s="2">
        <v>1</v>
      </c>
      <c r="H28" s="2">
        <v>25</v>
      </c>
      <c r="I28" s="2">
        <v>25</v>
      </c>
      <c r="J28" s="2" t="s">
        <v>46</v>
      </c>
      <c r="K28" s="2" t="s">
        <v>51</v>
      </c>
    </row>
    <row r="29" spans="1:11" ht="30" x14ac:dyDescent="0.25">
      <c r="A29" s="7">
        <v>45939</v>
      </c>
      <c r="B29" s="2" t="s">
        <v>108</v>
      </c>
      <c r="C29" s="2" t="s">
        <v>109</v>
      </c>
      <c r="D29" s="2" t="s">
        <v>35</v>
      </c>
      <c r="E29" s="2" t="s">
        <v>67</v>
      </c>
      <c r="F29" s="2" t="s">
        <v>2</v>
      </c>
      <c r="G29" s="2">
        <v>5</v>
      </c>
      <c r="H29" s="2">
        <v>8</v>
      </c>
      <c r="I29" s="2">
        <v>40</v>
      </c>
      <c r="J29" s="2" t="s">
        <v>54</v>
      </c>
      <c r="K29" s="2" t="s">
        <v>47</v>
      </c>
    </row>
    <row r="30" spans="1:11" ht="30" x14ac:dyDescent="0.25">
      <c r="A30" s="7">
        <v>45939</v>
      </c>
      <c r="B30" s="2" t="s">
        <v>110</v>
      </c>
      <c r="C30" s="2" t="s">
        <v>111</v>
      </c>
      <c r="D30" s="2" t="s">
        <v>36</v>
      </c>
      <c r="E30" s="2" t="s">
        <v>7</v>
      </c>
      <c r="F30" s="2" t="s">
        <v>19</v>
      </c>
      <c r="G30" s="2">
        <v>6</v>
      </c>
      <c r="H30" s="2">
        <v>3.5</v>
      </c>
      <c r="I30" s="2">
        <v>21</v>
      </c>
      <c r="J30" s="2" t="s">
        <v>50</v>
      </c>
      <c r="K30" s="2" t="s">
        <v>55</v>
      </c>
    </row>
    <row r="31" spans="1:11" ht="30" x14ac:dyDescent="0.25">
      <c r="A31" s="7">
        <v>45939</v>
      </c>
      <c r="B31" s="2" t="s">
        <v>112</v>
      </c>
      <c r="C31" s="2" t="s">
        <v>113</v>
      </c>
      <c r="D31" s="2" t="s">
        <v>37</v>
      </c>
      <c r="E31" s="2" t="s">
        <v>72</v>
      </c>
      <c r="F31" s="2" t="s">
        <v>73</v>
      </c>
      <c r="G31" s="2">
        <v>2</v>
      </c>
      <c r="H31" s="2">
        <v>22</v>
      </c>
      <c r="I31" s="2">
        <v>44</v>
      </c>
      <c r="J31" s="2" t="s">
        <v>54</v>
      </c>
      <c r="K31" s="2" t="s">
        <v>51</v>
      </c>
    </row>
    <row r="32" spans="1:11" ht="30" x14ac:dyDescent="0.25">
      <c r="A32" s="7">
        <v>45940</v>
      </c>
      <c r="B32" s="2" t="s">
        <v>114</v>
      </c>
      <c r="C32" s="2" t="s">
        <v>115</v>
      </c>
      <c r="D32" s="2" t="s">
        <v>10</v>
      </c>
      <c r="E32" s="2" t="s">
        <v>11</v>
      </c>
      <c r="F32" s="2" t="s">
        <v>2</v>
      </c>
      <c r="G32" s="2">
        <v>4</v>
      </c>
      <c r="H32" s="2">
        <v>12.5</v>
      </c>
      <c r="I32" s="2">
        <v>50</v>
      </c>
      <c r="J32" s="2" t="s">
        <v>46</v>
      </c>
      <c r="K32" s="2" t="s">
        <v>58</v>
      </c>
    </row>
    <row r="33" spans="1:11" ht="30" x14ac:dyDescent="0.25">
      <c r="A33" s="7">
        <v>45940</v>
      </c>
      <c r="B33" s="2" t="s">
        <v>116</v>
      </c>
      <c r="C33" s="2" t="s">
        <v>117</v>
      </c>
      <c r="D33" s="2" t="s">
        <v>12</v>
      </c>
      <c r="E33" s="2" t="s">
        <v>13</v>
      </c>
      <c r="F33" s="2" t="s">
        <v>14</v>
      </c>
      <c r="G33" s="2">
        <v>1</v>
      </c>
      <c r="H33" s="2">
        <v>85</v>
      </c>
      <c r="I33" s="2">
        <v>85</v>
      </c>
      <c r="J33" s="2" t="s">
        <v>54</v>
      </c>
      <c r="K33" s="2" t="s">
        <v>47</v>
      </c>
    </row>
    <row r="34" spans="1:11" ht="30" x14ac:dyDescent="0.25">
      <c r="A34" s="7">
        <v>45940</v>
      </c>
      <c r="B34" s="2" t="s">
        <v>118</v>
      </c>
      <c r="C34" s="2" t="s">
        <v>119</v>
      </c>
      <c r="D34" s="2" t="s">
        <v>15</v>
      </c>
      <c r="E34" s="2" t="s">
        <v>16</v>
      </c>
      <c r="F34" s="2" t="s">
        <v>2</v>
      </c>
      <c r="G34" s="2">
        <v>7</v>
      </c>
      <c r="H34" s="2">
        <v>5</v>
      </c>
      <c r="I34" s="2">
        <v>35</v>
      </c>
      <c r="J34" s="2" t="s">
        <v>50</v>
      </c>
      <c r="K34" s="2" t="s">
        <v>51</v>
      </c>
    </row>
    <row r="35" spans="1:11" ht="30" x14ac:dyDescent="0.25">
      <c r="A35" s="7">
        <v>45940</v>
      </c>
      <c r="B35" s="2" t="s">
        <v>120</v>
      </c>
      <c r="C35" s="2" t="s">
        <v>121</v>
      </c>
      <c r="D35" s="2" t="s">
        <v>17</v>
      </c>
      <c r="E35" s="2" t="s">
        <v>18</v>
      </c>
      <c r="F35" s="2" t="s">
        <v>19</v>
      </c>
      <c r="G35" s="2">
        <v>9</v>
      </c>
      <c r="H35" s="2">
        <v>2</v>
      </c>
      <c r="I35" s="2">
        <v>18</v>
      </c>
      <c r="J35" s="2" t="s">
        <v>54</v>
      </c>
      <c r="K35" s="2" t="s">
        <v>55</v>
      </c>
    </row>
    <row r="36" spans="1:11" ht="30" x14ac:dyDescent="0.25">
      <c r="A36" s="7">
        <v>45940</v>
      </c>
      <c r="B36" s="2" t="s">
        <v>122</v>
      </c>
      <c r="C36" s="2" t="s">
        <v>123</v>
      </c>
      <c r="D36" s="2" t="s">
        <v>20</v>
      </c>
      <c r="E36" s="2" t="s">
        <v>21</v>
      </c>
      <c r="F36" s="2" t="s">
        <v>2</v>
      </c>
      <c r="G36" s="2">
        <v>2</v>
      </c>
      <c r="H36" s="2">
        <v>150</v>
      </c>
      <c r="I36" s="2">
        <v>300</v>
      </c>
      <c r="J36" s="2" t="s">
        <v>46</v>
      </c>
      <c r="K36" s="2" t="s">
        <v>47</v>
      </c>
    </row>
    <row r="37" spans="1:11" ht="30" x14ac:dyDescent="0.25">
      <c r="A37" s="7">
        <v>45940</v>
      </c>
      <c r="B37" s="2" t="s">
        <v>124</v>
      </c>
      <c r="C37" s="2" t="s">
        <v>125</v>
      </c>
      <c r="D37" s="2" t="s">
        <v>22</v>
      </c>
      <c r="E37" s="2" t="s">
        <v>3</v>
      </c>
      <c r="F37" s="2" t="s">
        <v>2</v>
      </c>
      <c r="G37" s="2">
        <v>1</v>
      </c>
      <c r="H37" s="2">
        <v>20</v>
      </c>
      <c r="I37" s="2">
        <v>20</v>
      </c>
      <c r="J37" s="2" t="s">
        <v>50</v>
      </c>
      <c r="K37" s="2" t="s">
        <v>58</v>
      </c>
    </row>
    <row r="38" spans="1:11" ht="30" x14ac:dyDescent="0.25">
      <c r="A38" s="7">
        <v>45941</v>
      </c>
      <c r="B38" s="2" t="s">
        <v>126</v>
      </c>
      <c r="C38" s="2" t="s">
        <v>127</v>
      </c>
      <c r="D38" s="2" t="s">
        <v>23</v>
      </c>
      <c r="E38" s="2" t="s">
        <v>24</v>
      </c>
      <c r="F38" s="2" t="s">
        <v>14</v>
      </c>
      <c r="G38" s="2">
        <v>3</v>
      </c>
      <c r="H38" s="2">
        <v>25</v>
      </c>
      <c r="I38" s="2">
        <v>75</v>
      </c>
      <c r="J38" s="2" t="s">
        <v>54</v>
      </c>
      <c r="K38" s="2" t="s">
        <v>51</v>
      </c>
    </row>
    <row r="39" spans="1:11" ht="30" x14ac:dyDescent="0.25">
      <c r="A39" s="7">
        <v>45941</v>
      </c>
      <c r="B39" s="2" t="s">
        <v>128</v>
      </c>
      <c r="C39" s="2" t="s">
        <v>129</v>
      </c>
      <c r="D39" s="2" t="s">
        <v>35</v>
      </c>
      <c r="E39" s="2" t="s">
        <v>67</v>
      </c>
      <c r="F39" s="2" t="s">
        <v>2</v>
      </c>
      <c r="G39" s="2">
        <v>6</v>
      </c>
      <c r="H39" s="2">
        <v>8</v>
      </c>
      <c r="I39" s="2">
        <v>48</v>
      </c>
      <c r="J39" s="2" t="s">
        <v>54</v>
      </c>
      <c r="K39" s="2" t="s">
        <v>55</v>
      </c>
    </row>
    <row r="40" spans="1:11" ht="30" x14ac:dyDescent="0.25">
      <c r="A40" s="7">
        <v>45941</v>
      </c>
      <c r="B40" s="2" t="s">
        <v>130</v>
      </c>
      <c r="C40" s="2" t="s">
        <v>131</v>
      </c>
      <c r="D40" s="2" t="s">
        <v>36</v>
      </c>
      <c r="E40" s="2" t="s">
        <v>7</v>
      </c>
      <c r="F40" s="2" t="s">
        <v>19</v>
      </c>
      <c r="G40" s="2">
        <v>5</v>
      </c>
      <c r="H40" s="2">
        <v>3.5</v>
      </c>
      <c r="I40" s="2">
        <v>17.5</v>
      </c>
      <c r="J40" s="2" t="s">
        <v>50</v>
      </c>
      <c r="K40" s="2" t="s">
        <v>47</v>
      </c>
    </row>
    <row r="41" spans="1:11" ht="30" x14ac:dyDescent="0.25">
      <c r="A41" s="7">
        <v>45941</v>
      </c>
      <c r="B41" s="2" t="s">
        <v>132</v>
      </c>
      <c r="C41" s="2" t="s">
        <v>133</v>
      </c>
      <c r="D41" s="2" t="s">
        <v>37</v>
      </c>
      <c r="E41" s="2" t="s">
        <v>72</v>
      </c>
      <c r="F41" s="2" t="s">
        <v>73</v>
      </c>
      <c r="G41" s="2">
        <v>3</v>
      </c>
      <c r="H41" s="2">
        <v>22</v>
      </c>
      <c r="I41" s="2">
        <v>66</v>
      </c>
      <c r="J41" s="2" t="s">
        <v>46</v>
      </c>
      <c r="K41" s="2" t="s">
        <v>51</v>
      </c>
    </row>
    <row r="42" spans="1:11" ht="30" x14ac:dyDescent="0.25">
      <c r="A42" s="7">
        <v>45942</v>
      </c>
      <c r="B42" s="2" t="s">
        <v>134</v>
      </c>
      <c r="C42" s="2" t="s">
        <v>135</v>
      </c>
      <c r="D42" s="2" t="s">
        <v>10</v>
      </c>
      <c r="E42" s="2" t="s">
        <v>11</v>
      </c>
      <c r="F42" s="2" t="s">
        <v>2</v>
      </c>
      <c r="G42" s="2">
        <v>2</v>
      </c>
      <c r="H42" s="2">
        <v>12.5</v>
      </c>
      <c r="I42" s="2">
        <v>25</v>
      </c>
      <c r="J42" s="2" t="s">
        <v>54</v>
      </c>
      <c r="K42" s="2" t="s">
        <v>47</v>
      </c>
    </row>
    <row r="43" spans="1:11" ht="30" x14ac:dyDescent="0.25">
      <c r="A43" s="7">
        <v>45942</v>
      </c>
      <c r="B43" s="2" t="s">
        <v>136</v>
      </c>
      <c r="C43" s="2" t="s">
        <v>137</v>
      </c>
      <c r="D43" s="2" t="s">
        <v>12</v>
      </c>
      <c r="E43" s="2" t="s">
        <v>13</v>
      </c>
      <c r="F43" s="2" t="s">
        <v>14</v>
      </c>
      <c r="G43" s="2">
        <v>1</v>
      </c>
      <c r="H43" s="2">
        <v>85</v>
      </c>
      <c r="I43" s="2">
        <v>85</v>
      </c>
      <c r="J43" s="2" t="s">
        <v>50</v>
      </c>
      <c r="K43" s="2" t="s">
        <v>58</v>
      </c>
    </row>
    <row r="44" spans="1:11" ht="30" x14ac:dyDescent="0.25">
      <c r="A44" s="7">
        <v>45942</v>
      </c>
      <c r="B44" s="2" t="s">
        <v>138</v>
      </c>
      <c r="C44" s="2" t="s">
        <v>139</v>
      </c>
      <c r="D44" s="2" t="s">
        <v>15</v>
      </c>
      <c r="E44" s="2" t="s">
        <v>16</v>
      </c>
      <c r="F44" s="2" t="s">
        <v>2</v>
      </c>
      <c r="G44" s="2">
        <v>3</v>
      </c>
      <c r="H44" s="2">
        <v>5</v>
      </c>
      <c r="I44" s="2">
        <v>15</v>
      </c>
      <c r="J44" s="2" t="s">
        <v>46</v>
      </c>
      <c r="K44" s="2" t="s">
        <v>51</v>
      </c>
    </row>
    <row r="45" spans="1:11" ht="30" x14ac:dyDescent="0.25">
      <c r="A45" s="7">
        <v>45942</v>
      </c>
      <c r="B45" s="2" t="s">
        <v>140</v>
      </c>
      <c r="C45" s="2" t="s">
        <v>141</v>
      </c>
      <c r="D45" s="2" t="s">
        <v>17</v>
      </c>
      <c r="E45" s="2" t="s">
        <v>18</v>
      </c>
      <c r="F45" s="2" t="s">
        <v>19</v>
      </c>
      <c r="G45" s="2">
        <v>4</v>
      </c>
      <c r="H45" s="2">
        <v>2</v>
      </c>
      <c r="I45" s="2">
        <v>8</v>
      </c>
      <c r="J45" s="2" t="s">
        <v>54</v>
      </c>
      <c r="K45" s="2" t="s">
        <v>55</v>
      </c>
    </row>
    <row r="46" spans="1:11" ht="30" x14ac:dyDescent="0.25">
      <c r="A46" s="7">
        <v>45942</v>
      </c>
      <c r="B46" s="2" t="s">
        <v>142</v>
      </c>
      <c r="C46" s="2" t="s">
        <v>143</v>
      </c>
      <c r="D46" s="2" t="s">
        <v>20</v>
      </c>
      <c r="E46" s="2" t="s">
        <v>21</v>
      </c>
      <c r="F46" s="2" t="s">
        <v>2</v>
      </c>
      <c r="G46" s="2">
        <v>1</v>
      </c>
      <c r="H46" s="2">
        <v>150</v>
      </c>
      <c r="I46" s="2">
        <v>150</v>
      </c>
      <c r="J46" s="2" t="s">
        <v>50</v>
      </c>
      <c r="K46" s="2" t="s">
        <v>47</v>
      </c>
    </row>
    <row r="47" spans="1:11" ht="30" x14ac:dyDescent="0.25">
      <c r="A47" s="7">
        <v>45942</v>
      </c>
      <c r="B47" s="2" t="s">
        <v>144</v>
      </c>
      <c r="C47" s="2" t="s">
        <v>145</v>
      </c>
      <c r="D47" s="2" t="s">
        <v>22</v>
      </c>
      <c r="E47" s="2" t="s">
        <v>3</v>
      </c>
      <c r="F47" s="2" t="s">
        <v>2</v>
      </c>
      <c r="G47" s="2">
        <v>2</v>
      </c>
      <c r="H47" s="2">
        <v>20</v>
      </c>
      <c r="I47" s="2">
        <v>40</v>
      </c>
      <c r="J47" s="2" t="s">
        <v>46</v>
      </c>
      <c r="K47" s="2" t="s">
        <v>51</v>
      </c>
    </row>
    <row r="48" spans="1:11" ht="30" x14ac:dyDescent="0.25">
      <c r="A48" s="7">
        <v>45943</v>
      </c>
      <c r="B48" s="2" t="s">
        <v>146</v>
      </c>
      <c r="C48" s="2" t="s">
        <v>147</v>
      </c>
      <c r="D48" s="2" t="s">
        <v>23</v>
      </c>
      <c r="E48" s="2" t="s">
        <v>24</v>
      </c>
      <c r="F48" s="2" t="s">
        <v>14</v>
      </c>
      <c r="G48" s="2">
        <v>1</v>
      </c>
      <c r="H48" s="2">
        <v>25</v>
      </c>
      <c r="I48" s="2">
        <v>25</v>
      </c>
      <c r="J48" s="2" t="s">
        <v>54</v>
      </c>
      <c r="K48" s="2" t="s">
        <v>58</v>
      </c>
    </row>
    <row r="49" spans="1:11" ht="30" x14ac:dyDescent="0.25">
      <c r="A49" s="7">
        <v>45943</v>
      </c>
      <c r="B49" s="2" t="s">
        <v>148</v>
      </c>
      <c r="C49" s="2" t="s">
        <v>149</v>
      </c>
      <c r="D49" s="2" t="s">
        <v>35</v>
      </c>
      <c r="E49" s="2" t="s">
        <v>67</v>
      </c>
      <c r="F49" s="2" t="s">
        <v>2</v>
      </c>
      <c r="G49" s="2">
        <v>5</v>
      </c>
      <c r="H49" s="2">
        <v>8</v>
      </c>
      <c r="I49" s="2">
        <v>40</v>
      </c>
      <c r="J49" s="2" t="s">
        <v>54</v>
      </c>
      <c r="K49" s="2" t="s">
        <v>55</v>
      </c>
    </row>
    <row r="50" spans="1:11" ht="30" x14ac:dyDescent="0.25">
      <c r="A50" s="7">
        <v>45943</v>
      </c>
      <c r="B50" s="2" t="s">
        <v>150</v>
      </c>
      <c r="C50" s="2" t="s">
        <v>151</v>
      </c>
      <c r="D50" s="2" t="s">
        <v>36</v>
      </c>
      <c r="E50" s="2" t="s">
        <v>7</v>
      </c>
      <c r="F50" s="2" t="s">
        <v>19</v>
      </c>
      <c r="G50" s="2">
        <v>3</v>
      </c>
      <c r="H50" s="2">
        <v>3.5</v>
      </c>
      <c r="I50" s="2">
        <v>10.5</v>
      </c>
      <c r="J50" s="2" t="s">
        <v>50</v>
      </c>
      <c r="K50" s="2" t="s">
        <v>47</v>
      </c>
    </row>
    <row r="51" spans="1:11" ht="30" x14ac:dyDescent="0.25">
      <c r="A51" s="7">
        <v>45943</v>
      </c>
      <c r="B51" s="2" t="s">
        <v>152</v>
      </c>
      <c r="C51" s="2" t="s">
        <v>153</v>
      </c>
      <c r="D51" s="2" t="s">
        <v>37</v>
      </c>
      <c r="E51" s="2" t="s">
        <v>72</v>
      </c>
      <c r="F51" s="2" t="s">
        <v>73</v>
      </c>
      <c r="G51" s="2">
        <v>2</v>
      </c>
      <c r="H51" s="2">
        <v>22</v>
      </c>
      <c r="I51" s="2">
        <v>44</v>
      </c>
      <c r="J51" s="2" t="s">
        <v>46</v>
      </c>
      <c r="K51" s="2" t="s">
        <v>51</v>
      </c>
    </row>
  </sheetData>
  <dataValidations count="1">
    <dataValidation type="list" allowBlank="1" showInputMessage="1" showErrorMessage="1" sqref="P3">
      <formula1>$B$2:$B$51</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6"/>
  <sheetViews>
    <sheetView topLeftCell="A10" workbookViewId="0">
      <selection activeCell="I19" sqref="I19:I25"/>
    </sheetView>
  </sheetViews>
  <sheetFormatPr defaultRowHeight="15" x14ac:dyDescent="0.25"/>
  <cols>
    <col min="2" max="2" width="12.28515625" customWidth="1"/>
    <col min="3" max="3" width="13" customWidth="1"/>
    <col min="4" max="4" width="11" customWidth="1"/>
    <col min="5" max="5" width="10.85546875" customWidth="1"/>
    <col min="6" max="6" width="11.85546875" customWidth="1"/>
    <col min="7" max="7" width="12.28515625" customWidth="1"/>
    <col min="8" max="8" width="15.85546875" customWidth="1"/>
    <col min="9" max="9" width="13" customWidth="1"/>
    <col min="10" max="10" width="11" customWidth="1"/>
    <col min="11" max="11" width="11.85546875" customWidth="1"/>
    <col min="12" max="13" width="12.140625" customWidth="1"/>
    <col min="14" max="14" width="15.85546875" customWidth="1"/>
  </cols>
  <sheetData>
    <row r="1" spans="1:8" x14ac:dyDescent="0.25">
      <c r="A1" t="s">
        <v>4</v>
      </c>
      <c r="B1" t="s">
        <v>5</v>
      </c>
      <c r="C1" t="s">
        <v>6</v>
      </c>
      <c r="D1" t="s">
        <v>0</v>
      </c>
      <c r="E1" t="s">
        <v>8</v>
      </c>
      <c r="F1" t="s">
        <v>1</v>
      </c>
      <c r="G1" t="s">
        <v>29</v>
      </c>
      <c r="H1" t="s">
        <v>9</v>
      </c>
    </row>
    <row r="2" spans="1:8" x14ac:dyDescent="0.25">
      <c r="A2">
        <v>1</v>
      </c>
      <c r="B2" t="s">
        <v>10</v>
      </c>
      <c r="C2" t="s">
        <v>11</v>
      </c>
      <c r="D2" t="s">
        <v>2</v>
      </c>
      <c r="E2">
        <v>20</v>
      </c>
      <c r="F2">
        <v>12.5</v>
      </c>
      <c r="G2">
        <v>250</v>
      </c>
      <c r="H2">
        <v>45931</v>
      </c>
    </row>
    <row r="3" spans="1:8" x14ac:dyDescent="0.25">
      <c r="A3">
        <v>2</v>
      </c>
      <c r="B3" t="s">
        <v>12</v>
      </c>
      <c r="C3" t="s">
        <v>13</v>
      </c>
      <c r="D3" t="s">
        <v>14</v>
      </c>
      <c r="E3">
        <v>8</v>
      </c>
      <c r="F3">
        <v>85</v>
      </c>
      <c r="G3">
        <v>680</v>
      </c>
      <c r="H3">
        <v>45937</v>
      </c>
    </row>
    <row r="4" spans="1:8" x14ac:dyDescent="0.25">
      <c r="A4">
        <v>3</v>
      </c>
      <c r="B4" t="s">
        <v>15</v>
      </c>
      <c r="C4" t="s">
        <v>16</v>
      </c>
      <c r="D4" t="s">
        <v>2</v>
      </c>
      <c r="E4">
        <v>50</v>
      </c>
      <c r="F4">
        <v>5</v>
      </c>
      <c r="G4">
        <v>250</v>
      </c>
      <c r="H4">
        <v>45936</v>
      </c>
    </row>
    <row r="5" spans="1:8" x14ac:dyDescent="0.25">
      <c r="A5">
        <v>4</v>
      </c>
      <c r="B5" t="s">
        <v>17</v>
      </c>
      <c r="C5" t="s">
        <v>18</v>
      </c>
      <c r="D5" t="s">
        <v>19</v>
      </c>
      <c r="E5">
        <v>5</v>
      </c>
      <c r="F5">
        <v>2</v>
      </c>
      <c r="G5">
        <v>10</v>
      </c>
      <c r="H5">
        <v>45935</v>
      </c>
    </row>
    <row r="6" spans="1:8" x14ac:dyDescent="0.25">
      <c r="A6">
        <v>5</v>
      </c>
      <c r="B6" t="s">
        <v>20</v>
      </c>
      <c r="C6" t="s">
        <v>21</v>
      </c>
      <c r="D6" t="s">
        <v>2</v>
      </c>
      <c r="E6">
        <v>3</v>
      </c>
      <c r="F6">
        <v>150</v>
      </c>
      <c r="G6">
        <v>450</v>
      </c>
      <c r="H6">
        <v>45934</v>
      </c>
    </row>
    <row r="7" spans="1:8" x14ac:dyDescent="0.25">
      <c r="A7">
        <v>6</v>
      </c>
      <c r="B7" t="s">
        <v>22</v>
      </c>
      <c r="C7" t="s">
        <v>3</v>
      </c>
      <c r="D7" t="s">
        <v>2</v>
      </c>
      <c r="E7">
        <v>15</v>
      </c>
      <c r="F7">
        <v>20</v>
      </c>
      <c r="G7">
        <v>300</v>
      </c>
      <c r="H7">
        <v>45933</v>
      </c>
    </row>
    <row r="8" spans="1:8" x14ac:dyDescent="0.25">
      <c r="A8">
        <v>7</v>
      </c>
      <c r="B8" t="s">
        <v>23</v>
      </c>
      <c r="C8" t="s">
        <v>24</v>
      </c>
      <c r="D8" t="s">
        <v>14</v>
      </c>
      <c r="E8">
        <v>4</v>
      </c>
      <c r="F8">
        <v>25</v>
      </c>
      <c r="G8">
        <v>100</v>
      </c>
      <c r="H8">
        <v>45932</v>
      </c>
    </row>
    <row r="9" spans="1:8" x14ac:dyDescent="0.25">
      <c r="A9" t="s">
        <v>34</v>
      </c>
      <c r="E9">
        <f>SUBTOTAL(104,Table3[Quantity])</f>
        <v>50</v>
      </c>
      <c r="F9">
        <f>SUBTOTAL(105,Table3[Unit Price])</f>
        <v>2</v>
      </c>
      <c r="G9">
        <f>SUBTOTAL(109,Table3[total price])</f>
        <v>2040</v>
      </c>
      <c r="H9">
        <f>SUBTOTAL(109,Table3[Date Received])</f>
        <v>321538</v>
      </c>
    </row>
    <row r="18" spans="6:12" x14ac:dyDescent="0.25">
      <c r="F18" s="12" t="s">
        <v>4</v>
      </c>
      <c r="G18" s="13" t="s">
        <v>5</v>
      </c>
      <c r="H18" s="13" t="s">
        <v>6</v>
      </c>
      <c r="I18" s="13" t="s">
        <v>0</v>
      </c>
      <c r="J18" s="13" t="s">
        <v>8</v>
      </c>
      <c r="K18" s="13" t="s">
        <v>1</v>
      </c>
      <c r="L18" s="14" t="s">
        <v>29</v>
      </c>
    </row>
    <row r="19" spans="6:12" ht="30" x14ac:dyDescent="0.25">
      <c r="F19" s="10">
        <v>1</v>
      </c>
      <c r="G19" s="5" t="s">
        <v>10</v>
      </c>
      <c r="H19" s="5" t="s">
        <v>11</v>
      </c>
      <c r="I19" s="5" t="s">
        <v>2</v>
      </c>
      <c r="J19" s="5">
        <v>20</v>
      </c>
      <c r="K19" s="5">
        <v>12.5</v>
      </c>
      <c r="L19" s="11">
        <f>J19*K19</f>
        <v>250</v>
      </c>
    </row>
    <row r="20" spans="6:12" hidden="1" x14ac:dyDescent="0.25">
      <c r="F20" s="10">
        <v>2</v>
      </c>
      <c r="G20" s="5" t="s">
        <v>12</v>
      </c>
      <c r="H20" s="5" t="s">
        <v>13</v>
      </c>
      <c r="I20" s="5" t="s">
        <v>14</v>
      </c>
      <c r="J20" s="5">
        <v>8</v>
      </c>
      <c r="K20" s="5">
        <v>85</v>
      </c>
      <c r="L20" s="11">
        <f>J20*K20</f>
        <v>680</v>
      </c>
    </row>
    <row r="21" spans="6:12" x14ac:dyDescent="0.25">
      <c r="F21" s="10">
        <v>3</v>
      </c>
      <c r="G21" s="5" t="s">
        <v>15</v>
      </c>
      <c r="H21" s="5" t="s">
        <v>16</v>
      </c>
      <c r="I21" s="5" t="s">
        <v>2</v>
      </c>
      <c r="J21" s="5">
        <v>50</v>
      </c>
      <c r="K21" s="5">
        <v>5</v>
      </c>
      <c r="L21" s="11">
        <f>J21*K21</f>
        <v>250</v>
      </c>
    </row>
    <row r="22" spans="6:12" hidden="1" x14ac:dyDescent="0.25">
      <c r="F22" s="10">
        <v>4</v>
      </c>
      <c r="G22" s="5" t="s">
        <v>17</v>
      </c>
      <c r="H22" s="5" t="s">
        <v>18</v>
      </c>
      <c r="I22" s="5" t="s">
        <v>19</v>
      </c>
      <c r="J22" s="5">
        <v>5</v>
      </c>
      <c r="K22" s="5">
        <v>2</v>
      </c>
      <c r="L22" s="11">
        <f>J22*K22</f>
        <v>10</v>
      </c>
    </row>
    <row r="23" spans="6:12" x14ac:dyDescent="0.25">
      <c r="F23" s="10">
        <v>5</v>
      </c>
      <c r="G23" s="5" t="s">
        <v>20</v>
      </c>
      <c r="H23" s="5" t="s">
        <v>21</v>
      </c>
      <c r="I23" s="5" t="s">
        <v>2</v>
      </c>
      <c r="J23" s="5">
        <v>3</v>
      </c>
      <c r="K23" s="5">
        <v>150</v>
      </c>
      <c r="L23" s="11">
        <f>J23*K23</f>
        <v>450</v>
      </c>
    </row>
    <row r="24" spans="6:12" x14ac:dyDescent="0.25">
      <c r="F24" s="10">
        <v>6</v>
      </c>
      <c r="G24" s="5" t="s">
        <v>22</v>
      </c>
      <c r="H24" s="5" t="s">
        <v>3</v>
      </c>
      <c r="I24" s="5" t="s">
        <v>2</v>
      </c>
      <c r="J24" s="5">
        <v>15</v>
      </c>
      <c r="K24" s="5">
        <v>20</v>
      </c>
      <c r="L24" s="11">
        <f>J24*K24</f>
        <v>300</v>
      </c>
    </row>
    <row r="25" spans="6:12" hidden="1" x14ac:dyDescent="0.25">
      <c r="F25" s="15">
        <v>7</v>
      </c>
      <c r="G25" s="16" t="s">
        <v>23</v>
      </c>
      <c r="H25" s="16" t="s">
        <v>24</v>
      </c>
      <c r="I25" s="16" t="s">
        <v>14</v>
      </c>
      <c r="J25" s="16">
        <v>4</v>
      </c>
      <c r="K25" s="16">
        <v>25</v>
      </c>
      <c r="L25" s="17">
        <f>J25*K25</f>
        <v>100</v>
      </c>
    </row>
    <row r="26" spans="6:12" x14ac:dyDescent="0.25">
      <c r="F26" s="15" t="s">
        <v>34</v>
      </c>
      <c r="G26" s="16"/>
      <c r="H26" s="16"/>
      <c r="I26" s="16"/>
      <c r="J26" s="16">
        <f>SUBTOTAL(109,Table9[Quantity])</f>
        <v>88</v>
      </c>
      <c r="K26" s="18">
        <f>SUBTOTAL(109,Table9[Unit Price])</f>
        <v>187.5</v>
      </c>
      <c r="L26" s="17">
        <f>SUBTOTAL(109,Table9[total price])</f>
        <v>1250</v>
      </c>
    </row>
  </sheetData>
  <conditionalFormatting sqref="J19:J25">
    <cfRule type="cellIs" dxfId="14" priority="4" operator="lessThan">
      <formula>10</formula>
    </cfRule>
  </conditionalFormatting>
  <conditionalFormatting sqref="F19:L25">
    <cfRule type="expression" dxfId="13" priority="1">
      <formula>$C19=$J$6</formula>
    </cfRule>
    <cfRule type="expression" dxfId="12" priority="3">
      <formula>$D19=$J$2</formula>
    </cfRule>
  </conditionalFormatting>
  <conditionalFormatting sqref="F19:L25">
    <cfRule type="expression" dxfId="11" priority="2">
      <formula>"$J6=$C$2"</formula>
    </cfRule>
  </conditionalFormatting>
  <pageMargins left="0.7" right="0.7" top="0.75" bottom="0.75" header="0.3" footer="0.3"/>
  <drawing r:id="rId1"/>
  <tableParts count="2">
    <tablePart r:id="rId2"/>
    <tablePart r:id="rId3"/>
  </tableParts>
  <extLst>
    <ext xmlns:x15="http://schemas.microsoft.com/office/spreadsheetml/2010/11/main" uri="{3A4CF648-6AED-40f4-86FF-DC5316D8AED3}">
      <x14:slicerList xmlns:x14="http://schemas.microsoft.com/office/spreadsheetml/2009/9/main">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Sheet3</vt:lpstr>
      <vt:lpstr>Sheet4</vt:lpstr>
      <vt:lpstr>Sheet1</vt:lpstr>
      <vt:lpstr>Sheet6</vt:lpstr>
      <vt:lpstr>Sheet7</vt:lpstr>
      <vt:lpstr>Sheet5</vt:lpstr>
      <vt:lpstr>Sheet8</vt:lpstr>
      <vt:lpstr>Sheet2</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LIVEWIRE</dc:creator>
  <cp:lastModifiedBy>LIVEWIRE</cp:lastModifiedBy>
  <dcterms:created xsi:type="dcterms:W3CDTF">2025-10-08T09:47:21Z</dcterms:created>
  <dcterms:modified xsi:type="dcterms:W3CDTF">2025-10-08T12:31:28Z</dcterms:modified>
</cp:coreProperties>
</file>