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VolkanKarakuş\Desktop\SQL\RDMS\"/>
    </mc:Choice>
  </mc:AlternateContent>
  <xr:revisionPtr revIDLastSave="0" documentId="13_ncr:1_{21180212-867D-4A7D-8253-233A663953E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F38" i="1"/>
  <c r="F37" i="1"/>
  <c r="F36" i="1"/>
  <c r="F35" i="1"/>
  <c r="F34" i="1"/>
  <c r="F33" i="1"/>
  <c r="F32" i="1"/>
  <c r="F31" i="1"/>
  <c r="F30" i="1"/>
  <c r="I13" i="1"/>
  <c r="L38" i="1"/>
  <c r="L37" i="1"/>
  <c r="L36" i="1"/>
  <c r="L35" i="1"/>
  <c r="L34" i="1"/>
  <c r="L33" i="1"/>
  <c r="L32" i="1"/>
  <c r="L31" i="1"/>
  <c r="L30" i="1"/>
  <c r="I37" i="1"/>
  <c r="I16" i="1"/>
  <c r="I28" i="1"/>
  <c r="I39" i="1"/>
  <c r="I36" i="1"/>
  <c r="I35" i="1"/>
  <c r="I34" i="1"/>
  <c r="I33" i="1"/>
  <c r="I32" i="1"/>
  <c r="I31" i="1"/>
  <c r="I30" i="1"/>
  <c r="I27" i="1"/>
  <c r="I26" i="1"/>
  <c r="I25" i="1"/>
  <c r="I24" i="1"/>
  <c r="I23" i="1"/>
  <c r="I22" i="1"/>
  <c r="I21" i="1"/>
  <c r="I20" i="1"/>
  <c r="I19" i="1"/>
  <c r="C38" i="1"/>
  <c r="C37" i="1"/>
  <c r="C36" i="1"/>
  <c r="C35" i="1"/>
  <c r="C34" i="1"/>
  <c r="C33" i="1"/>
  <c r="C32" i="1"/>
  <c r="C31" i="1"/>
  <c r="C30" i="1"/>
  <c r="F27" i="1"/>
  <c r="F26" i="1"/>
  <c r="F25" i="1"/>
  <c r="F24" i="1"/>
  <c r="F23" i="1"/>
  <c r="F22" i="1"/>
  <c r="F21" i="1"/>
  <c r="F20" i="1"/>
  <c r="F19" i="1"/>
  <c r="C27" i="1"/>
  <c r="C28" i="1"/>
  <c r="C26" i="1"/>
  <c r="C25" i="1"/>
  <c r="C24" i="1"/>
  <c r="C23" i="1"/>
  <c r="C22" i="1"/>
  <c r="C21" i="1"/>
  <c r="C20" i="1"/>
  <c r="C19" i="1"/>
  <c r="L9" i="1"/>
  <c r="L10" i="1"/>
  <c r="L8" i="1"/>
  <c r="L7" i="1"/>
  <c r="L6" i="1"/>
  <c r="L5" i="1"/>
  <c r="L4" i="1"/>
  <c r="L3" i="1"/>
  <c r="L2" i="1"/>
  <c r="L1" i="1"/>
  <c r="I15" i="1"/>
  <c r="I14" i="1"/>
  <c r="I12" i="1"/>
  <c r="I11" i="1"/>
  <c r="I10" i="1"/>
  <c r="I9" i="1"/>
  <c r="I8" i="1"/>
  <c r="I7" i="1"/>
  <c r="I6" i="1"/>
  <c r="I5" i="1"/>
  <c r="I4" i="1"/>
  <c r="I3" i="1"/>
  <c r="I2" i="1"/>
  <c r="I1" i="1"/>
  <c r="F11" i="1"/>
  <c r="F10" i="1"/>
  <c r="F9" i="1"/>
  <c r="F8" i="1"/>
  <c r="F7" i="1"/>
  <c r="F6" i="1"/>
  <c r="F5" i="1"/>
  <c r="F4" i="1"/>
  <c r="F3" i="1"/>
  <c r="F2" i="1"/>
  <c r="F1" i="1"/>
  <c r="C11" i="1"/>
  <c r="C10" i="1"/>
  <c r="C3" i="1"/>
  <c r="C4" i="1"/>
  <c r="C5" i="1"/>
  <c r="C6" i="1"/>
  <c r="C7" i="1"/>
  <c r="C8" i="1"/>
  <c r="C9" i="1"/>
  <c r="C2" i="1"/>
  <c r="C1" i="1"/>
  <c r="F21" i="2"/>
  <c r="F20" i="2"/>
</calcChain>
</file>

<file path=xl/sharedStrings.xml><?xml version="1.0" encoding="utf-8"?>
<sst xmlns="http://schemas.openxmlformats.org/spreadsheetml/2006/main" count="314" uniqueCount="103">
  <si>
    <t>USER_</t>
  </si>
  <si>
    <t>ID</t>
  </si>
  <si>
    <t>INT</t>
  </si>
  <si>
    <t>USERNAME_</t>
  </si>
  <si>
    <t>VARCHAR(50)</t>
  </si>
  <si>
    <t>PASSWORD_</t>
  </si>
  <si>
    <t>NAMESURNAME</t>
  </si>
  <si>
    <t>VARCHAR(100)</t>
  </si>
  <si>
    <t>EMAIL</t>
  </si>
  <si>
    <t>GENDER</t>
  </si>
  <si>
    <t>VARCHAR(10)</t>
  </si>
  <si>
    <t>CREATEDDATE</t>
  </si>
  <si>
    <t>DATETIME</t>
  </si>
  <si>
    <t>BIRTHDAY</t>
  </si>
  <si>
    <t>DATE</t>
  </si>
  <si>
    <t>PHONENUMBER</t>
  </si>
  <si>
    <t>VARCHAR(15)</t>
  </si>
  <si>
    <t>vkarakus</t>
  </si>
  <si>
    <t>volkan karakus</t>
  </si>
  <si>
    <t>vkarakus@gmail.com</t>
  </si>
  <si>
    <t>e</t>
  </si>
  <si>
    <t>ADDRESS</t>
  </si>
  <si>
    <t>COUNTRY</t>
  </si>
  <si>
    <t>CITY</t>
  </si>
  <si>
    <t>TOWN</t>
  </si>
  <si>
    <t>DISTRICT</t>
  </si>
  <si>
    <t>POSTALCODE</t>
  </si>
  <si>
    <t>ADDRESSTEXT</t>
  </si>
  <si>
    <t>VARCHAR(250)</t>
  </si>
  <si>
    <t>TURKEY</t>
  </si>
  <si>
    <t>MUGLA</t>
  </si>
  <si>
    <t>ORHANIYE</t>
  </si>
  <si>
    <t>CENTER</t>
  </si>
  <si>
    <t>BIRIKIM 90 KOOP.</t>
  </si>
  <si>
    <t xml:space="preserve"> </t>
  </si>
  <si>
    <t>USERID</t>
  </si>
  <si>
    <t>USER_ OLAN MAIN TABLE</t>
  </si>
  <si>
    <t>ADDRESS DETAILED(DETAY TABLOSU)</t>
  </si>
  <si>
    <t>SARILAR BAGLANTI TABLOSU</t>
  </si>
  <si>
    <t xml:space="preserve">INT IDENTITY(1,1) </t>
  </si>
  <si>
    <t xml:space="preserve">ID </t>
  </si>
  <si>
    <t>INT IDENTITY(1,1)</t>
  </si>
  <si>
    <t xml:space="preserve">COUNTRY </t>
  </si>
  <si>
    <t xml:space="preserve">CITY </t>
  </si>
  <si>
    <t>IDENTITY(1,1) , OTOMATİK ARTAN INTEGER</t>
  </si>
  <si>
    <t xml:space="preserve"> (1DEN BASLAYIP 1 ER 1ER ARTSIN)</t>
  </si>
  <si>
    <t>CITYID</t>
  </si>
  <si>
    <t>TOWNID</t>
  </si>
  <si>
    <t>DISTRICTID</t>
  </si>
  <si>
    <t>COUNTRYID</t>
  </si>
  <si>
    <t>ITEM</t>
  </si>
  <si>
    <t>ITEMCODE</t>
  </si>
  <si>
    <t>VARCHAR(20)</t>
  </si>
  <si>
    <t>ITEMNAME</t>
  </si>
  <si>
    <t>PRICE</t>
  </si>
  <si>
    <t>FLOAT</t>
  </si>
  <si>
    <t>CATEGORY1</t>
  </si>
  <si>
    <t>CATEGORY2</t>
  </si>
  <si>
    <t>CATEGORY3</t>
  </si>
  <si>
    <t>BASKET</t>
  </si>
  <si>
    <t>LASTMODIFIED</t>
  </si>
  <si>
    <t>ITEMCOUNT</t>
  </si>
  <si>
    <t>TOTALPRICE</t>
  </si>
  <si>
    <t>STATUS_</t>
  </si>
  <si>
    <t>BASKETDETAIL</t>
  </si>
  <si>
    <t>BASKETID</t>
  </si>
  <si>
    <t>ITEMID</t>
  </si>
  <si>
    <t>AMOUNT</t>
  </si>
  <si>
    <t>UNIT PRICE</t>
  </si>
  <si>
    <t>TOTAL PRICE</t>
  </si>
  <si>
    <t>DATE_</t>
  </si>
  <si>
    <t>USER</t>
  </si>
  <si>
    <t>P144939633</t>
  </si>
  <si>
    <t>Dior Sauvage EDT 100 ml erkek parfum</t>
  </si>
  <si>
    <t>KOZMETİK</t>
  </si>
  <si>
    <t>PARFUM &amp;
DEODORANT</t>
  </si>
  <si>
    <t>PARFUM</t>
  </si>
  <si>
    <t>P235523456</t>
  </si>
  <si>
    <t>DUFY ERKEK GOMLEK</t>
  </si>
  <si>
    <t>GIYIM</t>
  </si>
  <si>
    <t>ERKEK GIYIM</t>
  </si>
  <si>
    <t>GOMLEK</t>
  </si>
  <si>
    <t>PAYMENT</t>
  </si>
  <si>
    <t>PAYMENTTYPE</t>
  </si>
  <si>
    <t>ISOK</t>
  </si>
  <si>
    <t>BIT</t>
  </si>
  <si>
    <t>APPROVECODE</t>
  </si>
  <si>
    <t>ERROR_</t>
  </si>
  <si>
    <t>VARCHAR(1000)</t>
  </si>
  <si>
    <t>ORDER</t>
  </si>
  <si>
    <t>ORDERDETAIL</t>
  </si>
  <si>
    <t>ORDERID</t>
  </si>
  <si>
    <t>BASKETDETAILID</t>
  </si>
  <si>
    <t>INVOICE</t>
  </si>
  <si>
    <t>INVOICENUMBER</t>
  </si>
  <si>
    <t>CARGORECEIPTNUMBER</t>
  </si>
  <si>
    <t>INVOICEID</t>
  </si>
  <si>
    <t>INVOICEDETAIL</t>
  </si>
  <si>
    <t>ORDERDETAILID</t>
  </si>
  <si>
    <t>INV001</t>
  </si>
  <si>
    <t>KRG001</t>
  </si>
  <si>
    <t>ORDER_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</si>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</sst>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wrapText="1"/>
    </xf>
    <xf numFmtId="0" fontId="1" fillId="10" borderId="1" xfId="0" applyFont="1" applyFill="1" applyBorder="1"/>
    <xf numFmtId="0" fontId="0" fillId="10" borderId="2" xfId="0" applyFill="1" applyBorder="1"/>
    <xf numFmtId="0" fontId="0" fillId="10" borderId="3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karakus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vkaraku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topLeftCell="A19" workbookViewId="0">
      <selection activeCell="C43" sqref="C43"/>
    </sheetView>
  </sheetViews>
  <sheetFormatPr defaultRowHeight="14.4" x14ac:dyDescent="0.3"/>
  <cols>
    <col min="1" max="1" width="16.33203125" customWidth="1"/>
    <col min="2" max="2" width="16.109375" bestFit="1" customWidth="1"/>
    <col min="3" max="3" width="52.88671875" bestFit="1" customWidth="1"/>
    <col min="4" max="4" width="14.77734375" bestFit="1" customWidth="1"/>
    <col min="5" max="5" width="15.6640625" bestFit="1" customWidth="1"/>
    <col min="6" max="6" width="58.6640625" bestFit="1" customWidth="1"/>
    <col min="7" max="7" width="21.5546875" bestFit="1" customWidth="1"/>
    <col min="8" max="8" width="15.6640625" bestFit="1" customWidth="1"/>
    <col min="9" max="9" width="54.88671875" bestFit="1" customWidth="1"/>
    <col min="10" max="10" width="14.44140625" bestFit="1" customWidth="1"/>
    <col min="11" max="11" width="15.6640625" bestFit="1" customWidth="1"/>
    <col min="12" max="12" width="59.5546875" bestFit="1" customWidth="1"/>
    <col min="13" max="13" width="13.44140625" bestFit="1" customWidth="1"/>
    <col min="14" max="14" width="15.6640625" bestFit="1" customWidth="1"/>
  </cols>
  <sheetData>
    <row r="1" spans="1:12" x14ac:dyDescent="0.3">
      <c r="A1" s="1" t="s">
        <v>0</v>
      </c>
      <c r="C1" t="str">
        <f>"CREATE TABLE "&amp;A1&amp;"("</f>
        <v>CREATE TABLE USER_(</v>
      </c>
      <c r="D1" s="1" t="s">
        <v>21</v>
      </c>
      <c r="F1" t="str">
        <f>"CREATE TABLE "&amp;D1&amp;"("</f>
        <v>CREATE TABLE ADDRESS(</v>
      </c>
      <c r="G1" s="1" t="s">
        <v>22</v>
      </c>
      <c r="I1" t="str">
        <f>"CREATE TABLE "&amp;G1&amp;"("</f>
        <v>CREATE TABLE COUNTRY(</v>
      </c>
      <c r="J1" s="1" t="s">
        <v>50</v>
      </c>
      <c r="L1" t="str">
        <f>"CREATE TABLE "&amp;J1&amp;"("</f>
        <v>CREATE TABLE ITEM(</v>
      </c>
    </row>
    <row r="2" spans="1:12" x14ac:dyDescent="0.3">
      <c r="A2" s="4" t="s">
        <v>1</v>
      </c>
      <c r="B2" s="4" t="s">
        <v>39</v>
      </c>
      <c r="C2" t="str">
        <f>A2&amp;" "&amp;B2&amp;","</f>
        <v>ID INT IDENTITY(1,1) ,</v>
      </c>
      <c r="D2" t="s">
        <v>40</v>
      </c>
      <c r="E2" t="s">
        <v>41</v>
      </c>
      <c r="F2" t="str">
        <f>D2&amp;" "&amp;E2&amp;","</f>
        <v>ID  INT IDENTITY(1,1),</v>
      </c>
      <c r="G2" s="8" t="s">
        <v>1</v>
      </c>
      <c r="H2" t="s">
        <v>41</v>
      </c>
      <c r="I2" t="str">
        <f>G2&amp;" "&amp;H2&amp;","</f>
        <v>ID INT IDENTITY(1,1),</v>
      </c>
      <c r="J2" s="11" t="s">
        <v>1</v>
      </c>
      <c r="K2" t="s">
        <v>41</v>
      </c>
      <c r="L2" t="str">
        <f>J2&amp;" "&amp;K2&amp;","</f>
        <v>ID INT IDENTITY(1,1),</v>
      </c>
    </row>
    <row r="3" spans="1:12" x14ac:dyDescent="0.3">
      <c r="A3" t="s">
        <v>3</v>
      </c>
      <c r="B3" t="s">
        <v>4</v>
      </c>
      <c r="C3" t="str">
        <f t="shared" ref="C3:C10" si="0">A3&amp;" "&amp;B3&amp;","</f>
        <v>USERNAME_ VARCHAR(50),</v>
      </c>
      <c r="D3" s="8" t="s">
        <v>49</v>
      </c>
      <c r="E3" t="s">
        <v>2</v>
      </c>
      <c r="F3" t="str">
        <f t="shared" ref="F3:F9" si="1">D3&amp;" "&amp;E3&amp;","</f>
        <v>COUNTRYID INT,</v>
      </c>
      <c r="G3" t="s">
        <v>42</v>
      </c>
      <c r="H3" t="s">
        <v>7</v>
      </c>
      <c r="I3" t="str">
        <f t="shared" ref="I3" si="2">G3&amp;" "&amp;H3&amp;","</f>
        <v>COUNTRY  VARCHAR(100),</v>
      </c>
      <c r="J3" t="s">
        <v>51</v>
      </c>
      <c r="K3" t="s">
        <v>52</v>
      </c>
      <c r="L3" t="str">
        <f t="shared" ref="L3:L9" si="3">J3&amp;" "&amp;K3&amp;","</f>
        <v>ITEMCODE VARCHAR(20),</v>
      </c>
    </row>
    <row r="4" spans="1:12" x14ac:dyDescent="0.3">
      <c r="A4" t="s">
        <v>5</v>
      </c>
      <c r="B4" t="s">
        <v>4</v>
      </c>
      <c r="C4" t="str">
        <f t="shared" si="0"/>
        <v>PASSWORD_ VARCHAR(50),</v>
      </c>
      <c r="D4" s="5" t="s">
        <v>46</v>
      </c>
      <c r="E4" t="s">
        <v>2</v>
      </c>
      <c r="F4" t="str">
        <f t="shared" si="1"/>
        <v>CITYID INT,</v>
      </c>
      <c r="I4" t="str">
        <f>"CONSTRAINT [PK_"&amp;G1&amp;"] PRIMARY KEY CLUSTERED (ID ASC))"</f>
        <v>CONSTRAINT [PK_COUNTRY] PRIMARY KEY CLUSTERED (ID ASC))</v>
      </c>
      <c r="J4" t="s">
        <v>53</v>
      </c>
      <c r="K4" t="s">
        <v>7</v>
      </c>
      <c r="L4" t="str">
        <f t="shared" si="3"/>
        <v>ITEMNAME VARCHAR(100),</v>
      </c>
    </row>
    <row r="5" spans="1:12" x14ac:dyDescent="0.3">
      <c r="A5" t="s">
        <v>6</v>
      </c>
      <c r="B5" t="s">
        <v>7</v>
      </c>
      <c r="C5" t="str">
        <f t="shared" si="0"/>
        <v>NAMESURNAME VARCHAR(100),</v>
      </c>
      <c r="D5" s="6" t="s">
        <v>47</v>
      </c>
      <c r="E5" t="s">
        <v>2</v>
      </c>
      <c r="F5" t="str">
        <f t="shared" si="1"/>
        <v>TOWNID INT,</v>
      </c>
      <c r="G5" s="1" t="s">
        <v>24</v>
      </c>
      <c r="I5" t="str">
        <f>"CREATE TABLE "&amp;G5&amp;"("</f>
        <v>CREATE TABLE TOWN(</v>
      </c>
      <c r="J5" t="s">
        <v>54</v>
      </c>
      <c r="K5" t="s">
        <v>55</v>
      </c>
      <c r="L5" t="str">
        <f t="shared" si="3"/>
        <v>PRICE FLOAT,</v>
      </c>
    </row>
    <row r="6" spans="1:12" x14ac:dyDescent="0.3">
      <c r="A6" t="s">
        <v>8</v>
      </c>
      <c r="B6" t="s">
        <v>4</v>
      </c>
      <c r="C6" t="str">
        <f t="shared" si="0"/>
        <v>EMAIL VARCHAR(50),</v>
      </c>
      <c r="D6" s="7" t="s">
        <v>48</v>
      </c>
      <c r="E6" t="s">
        <v>2</v>
      </c>
      <c r="F6" t="str">
        <f t="shared" si="1"/>
        <v>DISTRICTID INT,</v>
      </c>
      <c r="G6" s="6" t="s">
        <v>1</v>
      </c>
      <c r="H6" t="s">
        <v>41</v>
      </c>
      <c r="I6" t="str">
        <f>G6&amp;" "&amp;H6&amp;","</f>
        <v>ID INT IDENTITY(1,1),</v>
      </c>
      <c r="J6" t="s">
        <v>56</v>
      </c>
      <c r="K6" t="s">
        <v>4</v>
      </c>
      <c r="L6" t="str">
        <f t="shared" si="3"/>
        <v>CATEGORY1 VARCHAR(50),</v>
      </c>
    </row>
    <row r="7" spans="1:12" x14ac:dyDescent="0.3">
      <c r="A7" t="s">
        <v>9</v>
      </c>
      <c r="B7" t="s">
        <v>10</v>
      </c>
      <c r="C7" t="str">
        <f t="shared" si="0"/>
        <v>GENDER VARCHAR(10),</v>
      </c>
      <c r="D7" t="s">
        <v>26</v>
      </c>
      <c r="E7" t="s">
        <v>10</v>
      </c>
      <c r="F7" t="str">
        <f t="shared" si="1"/>
        <v>POSTALCODE VARCHAR(10),</v>
      </c>
      <c r="G7" t="s">
        <v>24</v>
      </c>
      <c r="H7" t="s">
        <v>7</v>
      </c>
      <c r="I7" t="str">
        <f t="shared" ref="I7" si="4">G7&amp;" "&amp;H7&amp;","</f>
        <v>TOWN VARCHAR(100),</v>
      </c>
      <c r="J7" t="s">
        <v>57</v>
      </c>
      <c r="K7" t="s">
        <v>4</v>
      </c>
      <c r="L7" t="str">
        <f t="shared" si="3"/>
        <v>CATEGORY2 VARCHAR(50),</v>
      </c>
    </row>
    <row r="8" spans="1:12" x14ac:dyDescent="0.3">
      <c r="A8" t="s">
        <v>11</v>
      </c>
      <c r="B8" t="s">
        <v>12</v>
      </c>
      <c r="C8" t="str">
        <f t="shared" si="0"/>
        <v>CREATEDDATE DATETIME,</v>
      </c>
      <c r="D8" t="s">
        <v>27</v>
      </c>
      <c r="E8" t="s">
        <v>28</v>
      </c>
      <c r="F8" t="str">
        <f t="shared" si="1"/>
        <v>ADDRESSTEXT VARCHAR(250),</v>
      </c>
      <c r="I8" t="str">
        <f>"CONSTRAINT [PK_"&amp;G5&amp;"] PRIMARY KEY CLUSTERED (ID ASC))"</f>
        <v>CONSTRAINT [PK_TOWN] PRIMARY KEY CLUSTERED (ID ASC))</v>
      </c>
      <c r="J8" t="s">
        <v>58</v>
      </c>
      <c r="K8" t="s">
        <v>4</v>
      </c>
      <c r="L8" t="str">
        <f t="shared" si="3"/>
        <v>CATEGORY3 VARCHAR(50),</v>
      </c>
    </row>
    <row r="9" spans="1:12" x14ac:dyDescent="0.3">
      <c r="A9" t="s">
        <v>13</v>
      </c>
      <c r="B9" t="s">
        <v>14</v>
      </c>
      <c r="C9" t="str">
        <f t="shared" si="0"/>
        <v>BIRTHDAY DATE,</v>
      </c>
      <c r="D9" s="4" t="s">
        <v>35</v>
      </c>
      <c r="E9" s="4" t="s">
        <v>2</v>
      </c>
      <c r="F9" t="str">
        <f t="shared" si="1"/>
        <v>USERID INT,</v>
      </c>
      <c r="G9" s="1" t="s">
        <v>25</v>
      </c>
      <c r="I9" t="str">
        <f>"CREATE TABLE "&amp;G9&amp;"("</f>
        <v>CREATE TABLE DISTRICT(</v>
      </c>
      <c r="L9" t="str">
        <f>"CONSTRAINT [PK_"&amp;J1&amp;"] PRIMARY KEY CLUSTERED (ID ASC))"</f>
        <v>CONSTRAINT [PK_ITEM] PRIMARY KEY CLUSTERED (ID ASC))</v>
      </c>
    </row>
    <row r="10" spans="1:12" x14ac:dyDescent="0.3">
      <c r="A10" t="s">
        <v>15</v>
      </c>
      <c r="B10" t="s">
        <v>16</v>
      </c>
      <c r="C10" t="str">
        <f>A10&amp;" "&amp;B10&amp;""</f>
        <v>PHONENUMBER VARCHAR(15)</v>
      </c>
      <c r="F10" t="str">
        <f>D10&amp;" "&amp;E10&amp;""</f>
        <v xml:space="preserve"> </v>
      </c>
      <c r="G10" s="7" t="s">
        <v>1</v>
      </c>
      <c r="H10" t="s">
        <v>41</v>
      </c>
      <c r="I10" t="str">
        <f>G10&amp;" "&amp;H10&amp;","</f>
        <v>ID INT IDENTITY(1,1),</v>
      </c>
      <c r="L10" t="str">
        <f>J10&amp;" "&amp;K10&amp;""</f>
        <v xml:space="preserve"> </v>
      </c>
    </row>
    <row r="11" spans="1:12" x14ac:dyDescent="0.3">
      <c r="C11" t="str">
        <f>"CONSTRAINT [PK_"&amp;A1&amp;"] PRIMARY KEY CLUSTERED (ID ASC))"</f>
        <v>CONSTRAINT [PK_USER_] PRIMARY KEY CLUSTERED (ID ASC))</v>
      </c>
      <c r="F11" t="str">
        <f>"CONSTRAINT [PK_"&amp;D1&amp;"] PRIMARY KEY CLUSTERED (ID ASC))"</f>
        <v>CONSTRAINT [PK_ADDRESS] PRIMARY KEY CLUSTERED (ID ASC))</v>
      </c>
      <c r="G11" t="s">
        <v>25</v>
      </c>
      <c r="H11" t="s">
        <v>7</v>
      </c>
      <c r="I11" t="str">
        <f t="shared" ref="I11" si="5">G11&amp;" "&amp;H11&amp;","</f>
        <v>DISTRICT VARCHAR(100),</v>
      </c>
    </row>
    <row r="12" spans="1:12" x14ac:dyDescent="0.3">
      <c r="I12" t="str">
        <f>"CONSTRAINT [PK_"&amp;G9&amp;"] PRIMARY KEY CLUSTERED (ID ASC))"</f>
        <v>CONSTRAINT [PK_DISTRICT] PRIMARY KEY CLUSTERED (ID ASC))</v>
      </c>
    </row>
    <row r="13" spans="1:12" x14ac:dyDescent="0.3">
      <c r="G13" s="1" t="s">
        <v>23</v>
      </c>
      <c r="I13" t="str">
        <f>"CREATE TABLE "&amp;G13&amp;"("</f>
        <v>CREATE TABLE CITY(</v>
      </c>
    </row>
    <row r="14" spans="1:12" x14ac:dyDescent="0.3">
      <c r="G14" s="5" t="s">
        <v>1</v>
      </c>
      <c r="H14" t="s">
        <v>41</v>
      </c>
      <c r="I14" t="str">
        <f>G14&amp;" "&amp;H14&amp;","</f>
        <v>ID INT IDENTITY(1,1),</v>
      </c>
    </row>
    <row r="15" spans="1:12" x14ac:dyDescent="0.3">
      <c r="G15" t="s">
        <v>43</v>
      </c>
      <c r="H15" t="s">
        <v>7</v>
      </c>
      <c r="I15" t="str">
        <f t="shared" ref="I15" si="6">G15&amp;" "&amp;H15&amp;","</f>
        <v>CITY  VARCHAR(100),</v>
      </c>
    </row>
    <row r="16" spans="1:12" x14ac:dyDescent="0.3">
      <c r="I16" t="str">
        <f>"CONSTRAINT [PK_"&amp;G13&amp;"] PRIMARY KEY CLUSTERED (ID ASC))"</f>
        <v>CONSTRAINT [PK_CITY] PRIMARY KEY CLUSTERED (ID ASC))</v>
      </c>
    </row>
    <row r="19" spans="1:17" x14ac:dyDescent="0.3">
      <c r="A19" s="1" t="s">
        <v>59</v>
      </c>
      <c r="C19" t="str">
        <f>"CREATE TABLE "&amp;A19&amp;"("</f>
        <v>CREATE TABLE BASKET(</v>
      </c>
      <c r="D19" s="1" t="s">
        <v>64</v>
      </c>
      <c r="F19" t="str">
        <f>"CREATE TABLE "&amp;D19&amp;"("</f>
        <v>CREATE TABLE BASKETDETAIL(</v>
      </c>
      <c r="G19" s="1" t="s">
        <v>82</v>
      </c>
      <c r="I19" t="str">
        <f>"CREATE TABLE "&amp;G19&amp;"("</f>
        <v>CREATE TABLE PAYMENT(</v>
      </c>
      <c r="N19" s="9" t="s">
        <v>38</v>
      </c>
      <c r="O19" s="9"/>
      <c r="P19" s="9"/>
      <c r="Q19" s="9"/>
    </row>
    <row r="20" spans="1:17" x14ac:dyDescent="0.3">
      <c r="A20" s="10" t="s">
        <v>40</v>
      </c>
      <c r="B20" t="s">
        <v>41</v>
      </c>
      <c r="C20" t="str">
        <f>A20&amp;" "&amp;B20&amp;","</f>
        <v>ID  INT IDENTITY(1,1),</v>
      </c>
      <c r="D20" t="s">
        <v>1</v>
      </c>
      <c r="E20" t="s">
        <v>41</v>
      </c>
      <c r="F20" t="str">
        <f>D20&amp;" "&amp;E20&amp;","</f>
        <v>ID INT IDENTITY(1,1),</v>
      </c>
      <c r="G20" t="s">
        <v>1</v>
      </c>
      <c r="H20" t="s">
        <v>41</v>
      </c>
      <c r="I20" t="str">
        <f>G20&amp;" "&amp;H20&amp;","</f>
        <v>ID INT IDENTITY(1,1),</v>
      </c>
      <c r="N20" s="9" t="s">
        <v>36</v>
      </c>
      <c r="O20" s="9"/>
      <c r="P20" s="9"/>
      <c r="Q20" s="9"/>
    </row>
    <row r="21" spans="1:17" x14ac:dyDescent="0.3">
      <c r="A21" s="4" t="s">
        <v>35</v>
      </c>
      <c r="B21" t="s">
        <v>2</v>
      </c>
      <c r="C21" t="str">
        <f t="shared" ref="C21:C27" si="7">A21&amp;" "&amp;B21&amp;","</f>
        <v>USERID INT,</v>
      </c>
      <c r="D21" s="10" t="s">
        <v>65</v>
      </c>
      <c r="E21" t="s">
        <v>2</v>
      </c>
      <c r="F21" t="str">
        <f t="shared" ref="F21:F26" si="8">D21&amp;" "&amp;E21&amp;","</f>
        <v>BASKETID INT,</v>
      </c>
      <c r="G21" t="s">
        <v>65</v>
      </c>
      <c r="H21" t="s">
        <v>2</v>
      </c>
      <c r="I21" t="str">
        <f t="shared" ref="I21:I27" si="9">G21&amp;" "&amp;H21&amp;","</f>
        <v>BASKETID INT,</v>
      </c>
      <c r="N21" s="9" t="s">
        <v>37</v>
      </c>
      <c r="O21" s="9" t="s">
        <v>44</v>
      </c>
      <c r="P21" s="9"/>
      <c r="Q21" s="9"/>
    </row>
    <row r="22" spans="1:17" x14ac:dyDescent="0.3">
      <c r="A22" t="s">
        <v>11</v>
      </c>
      <c r="B22" t="s">
        <v>12</v>
      </c>
      <c r="C22" t="str">
        <f t="shared" si="7"/>
        <v>CREATEDDATE DATETIME,</v>
      </c>
      <c r="D22" s="11" t="s">
        <v>66</v>
      </c>
      <c r="E22" t="s">
        <v>2</v>
      </c>
      <c r="F22" t="str">
        <f t="shared" si="8"/>
        <v>ITEMID INT,</v>
      </c>
      <c r="G22" t="s">
        <v>62</v>
      </c>
      <c r="H22" t="s">
        <v>55</v>
      </c>
      <c r="I22" t="str">
        <f t="shared" si="9"/>
        <v>TOTALPRICE FLOAT,</v>
      </c>
      <c r="N22" s="9"/>
      <c r="O22" s="9" t="s">
        <v>45</v>
      </c>
      <c r="P22" s="9"/>
      <c r="Q22" s="9"/>
    </row>
    <row r="23" spans="1:17" x14ac:dyDescent="0.3">
      <c r="A23" t="s">
        <v>60</v>
      </c>
      <c r="B23" t="s">
        <v>12</v>
      </c>
      <c r="C23" t="str">
        <f t="shared" si="7"/>
        <v>LASTMODIFIED DATETIME,</v>
      </c>
      <c r="D23" t="s">
        <v>67</v>
      </c>
      <c r="E23" t="s">
        <v>55</v>
      </c>
      <c r="F23" t="str">
        <f t="shared" si="8"/>
        <v>AMOUNT FLOAT,</v>
      </c>
      <c r="G23" t="s">
        <v>83</v>
      </c>
      <c r="H23" t="s">
        <v>2</v>
      </c>
      <c r="I23" t="str">
        <f t="shared" si="9"/>
        <v>PAYMENTTYPE INT,</v>
      </c>
    </row>
    <row r="24" spans="1:17" x14ac:dyDescent="0.3">
      <c r="A24" t="s">
        <v>61</v>
      </c>
      <c r="B24" t="s">
        <v>2</v>
      </c>
      <c r="C24" t="str">
        <f t="shared" si="7"/>
        <v>ITEMCOUNT INT,</v>
      </c>
      <c r="D24" t="s">
        <v>102</v>
      </c>
      <c r="E24" t="s">
        <v>55</v>
      </c>
      <c r="F24" t="str">
        <f t="shared" si="8"/>
        <v>UNITPRICE FLOAT,</v>
      </c>
      <c r="G24" t="s">
        <v>70</v>
      </c>
      <c r="H24" t="s">
        <v>12</v>
      </c>
      <c r="I24" t="str">
        <f t="shared" si="9"/>
        <v>DATE_ DATETIME,</v>
      </c>
    </row>
    <row r="25" spans="1:17" x14ac:dyDescent="0.3">
      <c r="A25" t="s">
        <v>62</v>
      </c>
      <c r="B25" t="s">
        <v>55</v>
      </c>
      <c r="C25" t="str">
        <f t="shared" si="7"/>
        <v>TOTALPRICE FLOAT,</v>
      </c>
      <c r="D25" t="s">
        <v>62</v>
      </c>
      <c r="E25" t="s">
        <v>55</v>
      </c>
      <c r="F25" t="str">
        <f t="shared" si="8"/>
        <v>TOTALPRICE FLOAT,</v>
      </c>
      <c r="G25" t="s">
        <v>84</v>
      </c>
      <c r="H25" t="s">
        <v>85</v>
      </c>
      <c r="I25" t="str">
        <f t="shared" si="9"/>
        <v>ISOK BIT,</v>
      </c>
    </row>
    <row r="26" spans="1:17" x14ac:dyDescent="0.3">
      <c r="A26" t="s">
        <v>63</v>
      </c>
      <c r="B26" t="s">
        <v>2</v>
      </c>
      <c r="C26" t="str">
        <f t="shared" si="7"/>
        <v>STATUS_ INT,</v>
      </c>
      <c r="D26" t="s">
        <v>70</v>
      </c>
      <c r="E26" t="s">
        <v>12</v>
      </c>
      <c r="F26" t="str">
        <f t="shared" si="8"/>
        <v>DATE_ DATETIME,</v>
      </c>
      <c r="G26" t="s">
        <v>86</v>
      </c>
      <c r="H26" t="s">
        <v>4</v>
      </c>
      <c r="I26" t="str">
        <f t="shared" si="9"/>
        <v>APPROVECODE VARCHAR(50),</v>
      </c>
    </row>
    <row r="27" spans="1:17" x14ac:dyDescent="0.3">
      <c r="C27" t="str">
        <f>"CONSTRAINT [PK_"&amp;A19&amp;"] PRIMARY KEY CLUSTERED (ID ASC))"</f>
        <v>CONSTRAINT [PK_BASKET] PRIMARY KEY CLUSTERED (ID ASC))</v>
      </c>
      <c r="F27" t="str">
        <f>"CONSTRAINT [PK_"&amp;D19&amp;"] PRIMARY KEY CLUSTERED (ID ASC))"</f>
        <v>CONSTRAINT [PK_BASKETDETAIL] PRIMARY KEY CLUSTERED (ID ASC))</v>
      </c>
      <c r="G27" t="s">
        <v>87</v>
      </c>
      <c r="H27" t="s">
        <v>88</v>
      </c>
      <c r="I27" t="str">
        <f t="shared" si="9"/>
        <v>ERROR_ VARCHAR(1000),</v>
      </c>
    </row>
    <row r="28" spans="1:17" x14ac:dyDescent="0.3">
      <c r="C28" t="str">
        <f>A28&amp;" "&amp;B28&amp;""</f>
        <v xml:space="preserve"> </v>
      </c>
      <c r="I28" t="str">
        <f>"CONSTRAINT [PK_"&amp;G19&amp;"] PRIMARY KEY CLUSTERED (ID ASC))"</f>
        <v>CONSTRAINT [PK_PAYMENT] PRIMARY KEY CLUSTERED (ID ASC))</v>
      </c>
    </row>
    <row r="30" spans="1:17" x14ac:dyDescent="0.3">
      <c r="A30" s="1" t="s">
        <v>101</v>
      </c>
      <c r="C30" t="str">
        <f>"CREATE TABLE "&amp;A30&amp;"("</f>
        <v>CREATE TABLE ORDER_(</v>
      </c>
      <c r="D30" s="1" t="s">
        <v>90</v>
      </c>
      <c r="F30" t="str">
        <f>"CREATE TABLE "&amp;D30&amp;"("</f>
        <v>CREATE TABLE ORDERDETAIL(</v>
      </c>
      <c r="G30" s="1" t="s">
        <v>93</v>
      </c>
      <c r="I30" t="str">
        <f>"CREATE TABLE "&amp;G30&amp;"("</f>
        <v>CREATE TABLE INVOICE(</v>
      </c>
      <c r="J30" s="1" t="s">
        <v>97</v>
      </c>
      <c r="L30" t="str">
        <f>"CREATE TABLE "&amp;J30&amp;"("</f>
        <v>CREATE TABLE INVOICEDETAIL(</v>
      </c>
    </row>
    <row r="31" spans="1:17" x14ac:dyDescent="0.3">
      <c r="A31" s="10" t="s">
        <v>40</v>
      </c>
      <c r="B31" t="s">
        <v>41</v>
      </c>
      <c r="C31" t="str">
        <f>A31&amp;" "&amp;B31&amp;","</f>
        <v>ID  INT IDENTITY(1,1),</v>
      </c>
      <c r="D31" t="s">
        <v>1</v>
      </c>
      <c r="E31" t="s">
        <v>41</v>
      </c>
      <c r="F31" t="str">
        <f>D31&amp;" "&amp;E31&amp;","</f>
        <v>ID INT IDENTITY(1,1),</v>
      </c>
      <c r="G31" t="s">
        <v>1</v>
      </c>
      <c r="H31" t="s">
        <v>41</v>
      </c>
      <c r="I31" t="str">
        <f>G31&amp;" "&amp;H31&amp;","</f>
        <v>ID INT IDENTITY(1,1),</v>
      </c>
      <c r="J31" t="s">
        <v>1</v>
      </c>
      <c r="K31" t="s">
        <v>41</v>
      </c>
      <c r="L31" t="str">
        <f>J31&amp;" "&amp;K31&amp;","</f>
        <v>ID INT IDENTITY(1,1),</v>
      </c>
    </row>
    <row r="32" spans="1:17" x14ac:dyDescent="0.3">
      <c r="A32" s="4" t="s">
        <v>35</v>
      </c>
      <c r="B32" t="s">
        <v>2</v>
      </c>
      <c r="C32" t="str">
        <f t="shared" ref="C32:C37" si="10">A32&amp;" "&amp;B32&amp;","</f>
        <v>USERID INT,</v>
      </c>
      <c r="D32" t="s">
        <v>91</v>
      </c>
      <c r="E32" t="s">
        <v>2</v>
      </c>
      <c r="F32" t="str">
        <f t="shared" ref="F32:F38" si="11">D32&amp;" "&amp;E32&amp;","</f>
        <v>ORDERID INT,</v>
      </c>
      <c r="G32" t="s">
        <v>91</v>
      </c>
      <c r="H32" t="s">
        <v>2</v>
      </c>
      <c r="I32" t="str">
        <f t="shared" ref="I32:I38" si="12">G32&amp;" "&amp;H32&amp;","</f>
        <v>ORDERID INT,</v>
      </c>
      <c r="J32" t="s">
        <v>96</v>
      </c>
      <c r="K32" t="s">
        <v>2</v>
      </c>
      <c r="L32" t="str">
        <f t="shared" ref="L32:L37" si="13">J32&amp;" "&amp;K32&amp;","</f>
        <v>INVOICEID INT,</v>
      </c>
    </row>
    <row r="33" spans="1:12" x14ac:dyDescent="0.3">
      <c r="A33" t="s">
        <v>65</v>
      </c>
      <c r="B33" t="s">
        <v>2</v>
      </c>
      <c r="C33" t="str">
        <f t="shared" si="10"/>
        <v>BASKETID INT,</v>
      </c>
      <c r="D33" t="s">
        <v>92</v>
      </c>
      <c r="E33" t="s">
        <v>2</v>
      </c>
      <c r="F33" t="str">
        <f t="shared" si="11"/>
        <v>BASKETDETAILID INT,</v>
      </c>
      <c r="G33" t="s">
        <v>94</v>
      </c>
      <c r="H33" t="s">
        <v>4</v>
      </c>
      <c r="I33" t="str">
        <f t="shared" si="12"/>
        <v>INVOICENUMBER VARCHAR(50),</v>
      </c>
      <c r="J33" t="s">
        <v>98</v>
      </c>
      <c r="K33" t="s">
        <v>2</v>
      </c>
      <c r="L33" t="str">
        <f t="shared" si="13"/>
        <v>ORDERDETAILID INT,</v>
      </c>
    </row>
    <row r="34" spans="1:12" x14ac:dyDescent="0.3">
      <c r="A34" t="s">
        <v>11</v>
      </c>
      <c r="B34" t="s">
        <v>12</v>
      </c>
      <c r="C34" t="str">
        <f t="shared" si="10"/>
        <v>CREATEDDATE DATETIME,</v>
      </c>
      <c r="D34" s="11" t="s">
        <v>66</v>
      </c>
      <c r="E34" t="s">
        <v>2</v>
      </c>
      <c r="F34" t="str">
        <f t="shared" si="11"/>
        <v>ITEMID INT,</v>
      </c>
      <c r="G34" t="s">
        <v>70</v>
      </c>
      <c r="H34" t="s">
        <v>12</v>
      </c>
      <c r="I34" t="str">
        <f t="shared" si="12"/>
        <v>DATE_ DATETIME,</v>
      </c>
      <c r="J34" t="s">
        <v>66</v>
      </c>
      <c r="K34" t="s">
        <v>2</v>
      </c>
      <c r="L34" t="str">
        <f t="shared" si="13"/>
        <v>ITEMID INT,</v>
      </c>
    </row>
    <row r="35" spans="1:12" x14ac:dyDescent="0.3">
      <c r="A35" t="s">
        <v>61</v>
      </c>
      <c r="B35" t="s">
        <v>2</v>
      </c>
      <c r="C35" t="str">
        <f t="shared" si="10"/>
        <v>ITEMCOUNT INT,</v>
      </c>
      <c r="D35" t="s">
        <v>67</v>
      </c>
      <c r="E35" t="s">
        <v>55</v>
      </c>
      <c r="F35" t="str">
        <f t="shared" si="11"/>
        <v>AMOUNT FLOAT,</v>
      </c>
      <c r="G35" t="s">
        <v>95</v>
      </c>
      <c r="H35" t="s">
        <v>4</v>
      </c>
      <c r="I35" t="str">
        <f t="shared" si="12"/>
        <v>CARGORECEIPTNUMBER VARCHAR(50),</v>
      </c>
      <c r="J35" t="s">
        <v>54</v>
      </c>
      <c r="K35" t="s">
        <v>55</v>
      </c>
      <c r="L35" t="str">
        <f t="shared" si="13"/>
        <v>PRICE FLOAT,</v>
      </c>
    </row>
    <row r="36" spans="1:12" x14ac:dyDescent="0.3">
      <c r="A36" t="s">
        <v>62</v>
      </c>
      <c r="B36" t="s">
        <v>55</v>
      </c>
      <c r="C36" t="str">
        <f t="shared" si="10"/>
        <v>TOTALPRICE FLOAT,</v>
      </c>
      <c r="D36" t="s">
        <v>102</v>
      </c>
      <c r="E36" t="s">
        <v>55</v>
      </c>
      <c r="F36" t="str">
        <f t="shared" si="11"/>
        <v>UNITPRICE FLOAT,</v>
      </c>
      <c r="G36" t="s">
        <v>63</v>
      </c>
      <c r="H36" t="s">
        <v>2</v>
      </c>
      <c r="I36" t="str">
        <f t="shared" si="12"/>
        <v>STATUS_ INT,</v>
      </c>
      <c r="J36" t="s">
        <v>67</v>
      </c>
      <c r="K36" t="s">
        <v>55</v>
      </c>
      <c r="L36" t="str">
        <f t="shared" si="13"/>
        <v>AMOUNT FLOAT,</v>
      </c>
    </row>
    <row r="37" spans="1:12" x14ac:dyDescent="0.3">
      <c r="A37" t="s">
        <v>63</v>
      </c>
      <c r="B37" t="s">
        <v>2</v>
      </c>
      <c r="C37" t="str">
        <f t="shared" si="10"/>
        <v>STATUS_ INT,</v>
      </c>
      <c r="D37" t="s">
        <v>62</v>
      </c>
      <c r="E37" t="s">
        <v>55</v>
      </c>
      <c r="F37" t="str">
        <f t="shared" si="11"/>
        <v>TOTALPRICE FLOAT,</v>
      </c>
      <c r="I37" t="str">
        <f>"CONSTRAINT [PK_"&amp;G30&amp;"] PRIMARY KEY CLUSTERED (ID ASC))"</f>
        <v>CONSTRAINT [PK_INVOICE] PRIMARY KEY CLUSTERED (ID ASC))</v>
      </c>
      <c r="J37" t="s">
        <v>62</v>
      </c>
      <c r="K37" t="s">
        <v>55</v>
      </c>
      <c r="L37" t="str">
        <f t="shared" si="13"/>
        <v>TOTALPRICE FLOAT,</v>
      </c>
    </row>
    <row r="38" spans="1:12" x14ac:dyDescent="0.3">
      <c r="C38" t="str">
        <f>"CONSTRAINT [PK_"&amp;A30&amp;"] PRIMARY KEY CLUSTERED (ID ASC))"</f>
        <v>CONSTRAINT [PK_ORDER_] PRIMARY KEY CLUSTERED (ID ASC))</v>
      </c>
      <c r="D38" t="s">
        <v>70</v>
      </c>
      <c r="E38" t="s">
        <v>12</v>
      </c>
      <c r="F38" t="str">
        <f t="shared" si="11"/>
        <v>DATE_ DATETIME,</v>
      </c>
      <c r="L38" t="str">
        <f>"CONSTRAINT [PK_"&amp;J30&amp;"] PRIMARY KEY CLUSTERED (ID ASC))"</f>
        <v>CONSTRAINT [PK_INVOICEDETAIL] PRIMARY KEY CLUSTERED (ID ASC))</v>
      </c>
    </row>
    <row r="39" spans="1:12" x14ac:dyDescent="0.3">
      <c r="F39" t="str">
        <f>"CONSTRAINT [PK_"&amp;D30&amp;"] PRIMARY KEY CLUSTERED (ID ASC))"</f>
        <v>CONSTRAINT [PK_ORDERDETAIL] PRIMARY KEY CLUSTERED (ID ASC))</v>
      </c>
      <c r="I39" t="str">
        <f>G39&amp;" "&amp;H39&amp;""</f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DBCB-6390-441B-9451-28A72F24095D}">
  <dimension ref="A1:I43"/>
  <sheetViews>
    <sheetView workbookViewId="0">
      <selection activeCell="H43" sqref="H43"/>
    </sheetView>
  </sheetViews>
  <sheetFormatPr defaultRowHeight="14.4" x14ac:dyDescent="0.3"/>
  <cols>
    <col min="1" max="1" width="14.109375" bestFit="1" customWidth="1"/>
    <col min="2" max="2" width="13.6640625" customWidth="1"/>
    <col min="3" max="3" width="18.77734375" bestFit="1" customWidth="1"/>
    <col min="4" max="4" width="14.6640625" bestFit="1" customWidth="1"/>
    <col min="5" max="5" width="21.5546875" bestFit="1" customWidth="1"/>
    <col min="6" max="6" width="11.88671875" bestFit="1" customWidth="1"/>
    <col min="7" max="7" width="15.77734375" bestFit="1" customWidth="1"/>
    <col min="8" max="8" width="10.109375" bestFit="1" customWidth="1"/>
    <col min="9" max="9" width="20.44140625" customWidth="1"/>
  </cols>
  <sheetData>
    <row r="1" spans="1:9" x14ac:dyDescent="0.3">
      <c r="A1" s="13" t="s">
        <v>71</v>
      </c>
      <c r="B1" s="14"/>
      <c r="C1" s="14"/>
      <c r="D1" s="14"/>
      <c r="E1" s="14"/>
      <c r="F1" s="14"/>
      <c r="G1" s="14"/>
      <c r="H1" s="14"/>
      <c r="I1" s="15"/>
    </row>
    <row r="2" spans="1:9" x14ac:dyDescent="0.3">
      <c r="A2" t="s">
        <v>1</v>
      </c>
      <c r="B2" t="s">
        <v>3</v>
      </c>
      <c r="C2" t="s">
        <v>5</v>
      </c>
      <c r="D2" t="s">
        <v>6</v>
      </c>
      <c r="E2" t="s">
        <v>8</v>
      </c>
      <c r="F2" t="s">
        <v>9</v>
      </c>
      <c r="G2" t="s">
        <v>11</v>
      </c>
      <c r="H2" t="s">
        <v>13</v>
      </c>
      <c r="I2" t="s">
        <v>15</v>
      </c>
    </row>
    <row r="3" spans="1:9" x14ac:dyDescent="0.3">
      <c r="A3">
        <v>1</v>
      </c>
      <c r="B3" t="s">
        <v>17</v>
      </c>
      <c r="C3">
        <v>123456</v>
      </c>
      <c r="D3" t="s">
        <v>18</v>
      </c>
      <c r="E3" s="2" t="s">
        <v>19</v>
      </c>
      <c r="F3" t="s">
        <v>20</v>
      </c>
      <c r="G3" s="3">
        <v>44283</v>
      </c>
      <c r="H3" s="3">
        <v>34765</v>
      </c>
      <c r="I3">
        <v>53171324097</v>
      </c>
    </row>
    <row r="5" spans="1:9" x14ac:dyDescent="0.3">
      <c r="A5" s="13" t="s">
        <v>21</v>
      </c>
      <c r="B5" s="14"/>
      <c r="C5" s="14"/>
      <c r="D5" s="14"/>
      <c r="E5" s="14"/>
      <c r="F5" s="14"/>
      <c r="G5" s="14"/>
      <c r="H5" s="14"/>
      <c r="I5" s="15"/>
    </row>
    <row r="6" spans="1:9" x14ac:dyDescent="0.3">
      <c r="A6" t="s">
        <v>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27</v>
      </c>
      <c r="H6" t="s">
        <v>35</v>
      </c>
    </row>
    <row r="7" spans="1:9" x14ac:dyDescent="0.3">
      <c r="A7">
        <v>1</v>
      </c>
      <c r="B7" t="s">
        <v>29</v>
      </c>
      <c r="C7" t="s">
        <v>30</v>
      </c>
      <c r="D7" t="s">
        <v>31</v>
      </c>
      <c r="E7" t="s">
        <v>32</v>
      </c>
      <c r="F7">
        <v>48000</v>
      </c>
      <c r="G7" t="s">
        <v>33</v>
      </c>
      <c r="H7">
        <v>1</v>
      </c>
    </row>
    <row r="8" spans="1:9" x14ac:dyDescent="0.3">
      <c r="E8" t="s">
        <v>34</v>
      </c>
    </row>
    <row r="9" spans="1:9" x14ac:dyDescent="0.3">
      <c r="A9" s="13" t="s">
        <v>50</v>
      </c>
      <c r="B9" s="14"/>
      <c r="C9" s="14"/>
      <c r="D9" s="14"/>
      <c r="E9" s="14"/>
      <c r="F9" s="14"/>
      <c r="G9" s="14"/>
      <c r="H9" s="14"/>
      <c r="I9" s="15"/>
    </row>
    <row r="10" spans="1:9" x14ac:dyDescent="0.3">
      <c r="A10" s="11" t="s">
        <v>1</v>
      </c>
      <c r="B10" t="s">
        <v>51</v>
      </c>
      <c r="C10" t="s">
        <v>53</v>
      </c>
      <c r="D10" t="s">
        <v>54</v>
      </c>
      <c r="E10" t="s">
        <v>56</v>
      </c>
      <c r="F10" t="s">
        <v>57</v>
      </c>
      <c r="G10" t="s">
        <v>58</v>
      </c>
    </row>
    <row r="11" spans="1:9" ht="43.2" x14ac:dyDescent="0.3">
      <c r="A11">
        <v>1</v>
      </c>
      <c r="B11" t="s">
        <v>72</v>
      </c>
      <c r="C11" s="12" t="s">
        <v>73</v>
      </c>
      <c r="D11">
        <v>509</v>
      </c>
      <c r="E11" t="s">
        <v>74</v>
      </c>
      <c r="F11" s="12" t="s">
        <v>75</v>
      </c>
      <c r="G11" t="s">
        <v>76</v>
      </c>
    </row>
    <row r="12" spans="1:9" x14ac:dyDescent="0.3">
      <c r="A12">
        <v>2</v>
      </c>
      <c r="B12" t="s">
        <v>77</v>
      </c>
      <c r="C12" t="s">
        <v>78</v>
      </c>
      <c r="D12">
        <v>20</v>
      </c>
      <c r="E12" t="s">
        <v>79</v>
      </c>
      <c r="F12" t="s">
        <v>80</v>
      </c>
      <c r="G12" t="s">
        <v>81</v>
      </c>
    </row>
    <row r="14" spans="1:9" x14ac:dyDescent="0.3">
      <c r="A14" s="13" t="s">
        <v>59</v>
      </c>
      <c r="B14" s="14"/>
      <c r="C14" s="14"/>
      <c r="D14" s="14"/>
      <c r="E14" s="14"/>
      <c r="F14" s="14"/>
      <c r="G14" s="14"/>
      <c r="H14" s="14"/>
      <c r="I14" s="15"/>
    </row>
    <row r="15" spans="1:9" x14ac:dyDescent="0.3">
      <c r="A15" t="s">
        <v>40</v>
      </c>
      <c r="B15" t="s">
        <v>35</v>
      </c>
      <c r="C15" s="3" t="s">
        <v>11</v>
      </c>
      <c r="D15" s="3" t="s">
        <v>60</v>
      </c>
      <c r="E15" t="s">
        <v>61</v>
      </c>
      <c r="F15" t="s">
        <v>62</v>
      </c>
      <c r="G15" t="s">
        <v>63</v>
      </c>
    </row>
    <row r="16" spans="1:9" x14ac:dyDescent="0.3">
      <c r="A16">
        <v>1</v>
      </c>
      <c r="B16">
        <v>1</v>
      </c>
      <c r="C16" s="3">
        <v>44283.507905092592</v>
      </c>
      <c r="D16" s="3">
        <v>44283.510995370372</v>
      </c>
      <c r="E16">
        <v>2</v>
      </c>
      <c r="F16">
        <v>549</v>
      </c>
      <c r="G16">
        <v>1</v>
      </c>
    </row>
    <row r="18" spans="1:9" x14ac:dyDescent="0.3">
      <c r="A18" s="13" t="s">
        <v>64</v>
      </c>
      <c r="B18" s="14"/>
      <c r="C18" s="14"/>
      <c r="D18" s="14"/>
      <c r="E18" s="14"/>
      <c r="F18" s="14"/>
      <c r="G18" s="14"/>
      <c r="H18" s="14"/>
      <c r="I18" s="15"/>
    </row>
    <row r="19" spans="1:9" x14ac:dyDescent="0.3">
      <c r="A19" t="s">
        <v>1</v>
      </c>
      <c r="B19" t="s">
        <v>65</v>
      </c>
      <c r="C19" s="3" t="s">
        <v>66</v>
      </c>
      <c r="D19" s="3" t="s">
        <v>67</v>
      </c>
      <c r="E19" t="s">
        <v>68</v>
      </c>
      <c r="F19" t="s">
        <v>69</v>
      </c>
      <c r="G19" t="s">
        <v>70</v>
      </c>
    </row>
    <row r="20" spans="1:9" x14ac:dyDescent="0.3">
      <c r="A20">
        <v>1</v>
      </c>
      <c r="B20">
        <v>1</v>
      </c>
      <c r="C20">
        <v>1</v>
      </c>
      <c r="D20">
        <v>1</v>
      </c>
      <c r="E20">
        <v>509</v>
      </c>
      <c r="F20">
        <f>E20*D20</f>
        <v>509</v>
      </c>
      <c r="G20" s="3">
        <v>44283.510995370372</v>
      </c>
    </row>
    <row r="21" spans="1:9" x14ac:dyDescent="0.3">
      <c r="A21">
        <v>2</v>
      </c>
      <c r="B21">
        <v>1</v>
      </c>
      <c r="C21">
        <v>2</v>
      </c>
      <c r="D21">
        <v>2</v>
      </c>
      <c r="E21">
        <v>20</v>
      </c>
      <c r="F21">
        <f>E21*D21</f>
        <v>40</v>
      </c>
      <c r="G21" s="3">
        <v>44283.513773148145</v>
      </c>
    </row>
    <row r="23" spans="1:9" x14ac:dyDescent="0.3">
      <c r="A23" s="13" t="s">
        <v>82</v>
      </c>
      <c r="B23" s="14"/>
      <c r="C23" s="14"/>
      <c r="D23" s="14"/>
      <c r="E23" s="14"/>
      <c r="F23" s="14"/>
      <c r="G23" s="14"/>
      <c r="H23" s="14"/>
      <c r="I23" s="15"/>
    </row>
    <row r="24" spans="1:9" x14ac:dyDescent="0.3">
      <c r="A24" t="s">
        <v>1</v>
      </c>
      <c r="B24" t="s">
        <v>65</v>
      </c>
      <c r="C24" t="s">
        <v>62</v>
      </c>
      <c r="D24" t="s">
        <v>83</v>
      </c>
      <c r="E24" t="s">
        <v>70</v>
      </c>
      <c r="F24" t="s">
        <v>84</v>
      </c>
      <c r="G24" t="s">
        <v>86</v>
      </c>
      <c r="H24" t="s">
        <v>87</v>
      </c>
    </row>
    <row r="25" spans="1:9" x14ac:dyDescent="0.3">
      <c r="A25">
        <v>1</v>
      </c>
      <c r="B25">
        <v>1</v>
      </c>
      <c r="C25">
        <v>549</v>
      </c>
      <c r="D25">
        <v>1</v>
      </c>
      <c r="E25" s="3">
        <v>44283.517245370371</v>
      </c>
      <c r="F25">
        <v>1</v>
      </c>
      <c r="G25">
        <v>4545454545</v>
      </c>
    </row>
    <row r="27" spans="1:9" x14ac:dyDescent="0.3">
      <c r="A27" s="13" t="s">
        <v>89</v>
      </c>
      <c r="B27" s="14"/>
      <c r="C27" s="14"/>
      <c r="D27" s="14"/>
      <c r="E27" s="14"/>
      <c r="F27" s="14"/>
      <c r="G27" s="14"/>
      <c r="H27" s="14"/>
      <c r="I27" s="15"/>
    </row>
    <row r="28" spans="1:9" x14ac:dyDescent="0.3">
      <c r="A28" t="s">
        <v>40</v>
      </c>
      <c r="B28" t="s">
        <v>35</v>
      </c>
      <c r="C28" s="3" t="s">
        <v>65</v>
      </c>
      <c r="D28" s="3" t="s">
        <v>11</v>
      </c>
      <c r="E28" t="s">
        <v>61</v>
      </c>
      <c r="F28" t="s">
        <v>62</v>
      </c>
      <c r="G28" t="s">
        <v>63</v>
      </c>
    </row>
    <row r="29" spans="1:9" x14ac:dyDescent="0.3">
      <c r="A29">
        <v>1</v>
      </c>
      <c r="B29">
        <v>1</v>
      </c>
      <c r="C29">
        <v>1</v>
      </c>
      <c r="D29" s="3">
        <v>44283.518287037034</v>
      </c>
      <c r="E29">
        <v>2</v>
      </c>
      <c r="F29">
        <v>549</v>
      </c>
      <c r="G29">
        <v>2</v>
      </c>
    </row>
    <row r="31" spans="1:9" x14ac:dyDescent="0.3">
      <c r="A31" s="13" t="s">
        <v>90</v>
      </c>
      <c r="B31" s="14"/>
      <c r="C31" s="14"/>
      <c r="D31" s="14"/>
      <c r="E31" s="14"/>
      <c r="F31" s="14"/>
      <c r="G31" s="14"/>
      <c r="H31" s="14"/>
      <c r="I31" s="15"/>
    </row>
    <row r="32" spans="1:9" x14ac:dyDescent="0.3">
      <c r="A32" t="s">
        <v>1</v>
      </c>
      <c r="B32" t="s">
        <v>91</v>
      </c>
      <c r="C32" s="3" t="s">
        <v>92</v>
      </c>
      <c r="D32" s="3" t="s">
        <v>66</v>
      </c>
      <c r="E32" t="s">
        <v>67</v>
      </c>
      <c r="F32" t="s">
        <v>68</v>
      </c>
      <c r="G32" t="s">
        <v>69</v>
      </c>
      <c r="H32" t="s">
        <v>70</v>
      </c>
    </row>
    <row r="33" spans="1:9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509</v>
      </c>
      <c r="G33">
        <v>509</v>
      </c>
      <c r="H33" s="3">
        <v>44283.518287037034</v>
      </c>
    </row>
    <row r="34" spans="1:9" x14ac:dyDescent="0.3">
      <c r="A34">
        <v>2</v>
      </c>
      <c r="B34">
        <v>1</v>
      </c>
      <c r="C34">
        <v>2</v>
      </c>
      <c r="D34">
        <v>2</v>
      </c>
      <c r="E34">
        <v>2</v>
      </c>
      <c r="F34">
        <v>20</v>
      </c>
      <c r="G34">
        <v>40</v>
      </c>
      <c r="H34" s="3">
        <v>44283.518287037034</v>
      </c>
    </row>
    <row r="36" spans="1:9" x14ac:dyDescent="0.3">
      <c r="A36" s="13" t="s">
        <v>93</v>
      </c>
      <c r="B36" s="14"/>
      <c r="C36" s="14"/>
      <c r="D36" s="14"/>
      <c r="E36" s="14"/>
      <c r="F36" s="14"/>
      <c r="G36" s="14"/>
      <c r="H36" s="14"/>
      <c r="I36" s="15"/>
    </row>
    <row r="37" spans="1:9" x14ac:dyDescent="0.3">
      <c r="A37" t="s">
        <v>1</v>
      </c>
      <c r="B37" t="s">
        <v>91</v>
      </c>
      <c r="C37" t="s">
        <v>94</v>
      </c>
      <c r="D37" t="s">
        <v>70</v>
      </c>
      <c r="E37" t="s">
        <v>95</v>
      </c>
      <c r="F37" t="s">
        <v>63</v>
      </c>
    </row>
    <row r="38" spans="1:9" x14ac:dyDescent="0.3">
      <c r="A38">
        <v>1</v>
      </c>
      <c r="B38">
        <v>1</v>
      </c>
      <c r="C38" t="s">
        <v>99</v>
      </c>
      <c r="D38" s="3">
        <v>44284.518287037034</v>
      </c>
      <c r="E38" t="s">
        <v>100</v>
      </c>
      <c r="F38">
        <v>0</v>
      </c>
    </row>
    <row r="40" spans="1:9" x14ac:dyDescent="0.3">
      <c r="A40" s="13" t="s">
        <v>97</v>
      </c>
      <c r="B40" s="14"/>
      <c r="C40" s="14"/>
      <c r="D40" s="14"/>
      <c r="E40" s="14"/>
      <c r="F40" s="14"/>
      <c r="G40" s="14"/>
      <c r="H40" s="14"/>
      <c r="I40" s="15"/>
    </row>
    <row r="41" spans="1:9" x14ac:dyDescent="0.3">
      <c r="A41" t="s">
        <v>1</v>
      </c>
      <c r="B41" t="s">
        <v>96</v>
      </c>
      <c r="C41" t="s">
        <v>98</v>
      </c>
      <c r="D41" t="s">
        <v>66</v>
      </c>
      <c r="E41" t="s">
        <v>54</v>
      </c>
      <c r="F41" t="s">
        <v>67</v>
      </c>
      <c r="G41" t="s">
        <v>62</v>
      </c>
    </row>
    <row r="42" spans="1:9" x14ac:dyDescent="0.3">
      <c r="A42">
        <v>1</v>
      </c>
      <c r="B42">
        <v>1</v>
      </c>
      <c r="C42">
        <v>1</v>
      </c>
      <c r="D42">
        <v>1</v>
      </c>
      <c r="E42">
        <v>509</v>
      </c>
      <c r="F42">
        <v>1</v>
      </c>
      <c r="G42">
        <v>509</v>
      </c>
    </row>
    <row r="43" spans="1:9" x14ac:dyDescent="0.3">
      <c r="A43">
        <v>2</v>
      </c>
      <c r="B43">
        <v>1</v>
      </c>
      <c r="C43">
        <v>2</v>
      </c>
      <c r="D43">
        <v>2</v>
      </c>
      <c r="E43">
        <v>20</v>
      </c>
      <c r="F43">
        <v>2</v>
      </c>
      <c r="G43">
        <v>40</v>
      </c>
    </row>
  </sheetData>
  <hyperlinks>
    <hyperlink ref="E3" r:id="rId1" xr:uid="{DC08E29F-867B-49C4-B1AF-B3E6EBD0F7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A901-1D90-4298-87DE-F1FC083E879E}">
  <dimension ref="A1:P2"/>
  <sheetViews>
    <sheetView workbookViewId="0">
      <selection activeCell="J4" sqref="J4"/>
    </sheetView>
  </sheetViews>
  <sheetFormatPr defaultRowHeight="14.4" x14ac:dyDescent="0.3"/>
  <cols>
    <col min="1" max="1" width="2.77734375" bestFit="1" customWidth="1"/>
    <col min="2" max="2" width="11.44140625" bestFit="1" customWidth="1"/>
    <col min="3" max="3" width="11.33203125" bestFit="1" customWidth="1"/>
    <col min="4" max="4" width="14.6640625" bestFit="1" customWidth="1"/>
    <col min="5" max="5" width="18.5546875" bestFit="1" customWidth="1"/>
    <col min="7" max="7" width="12.88671875" bestFit="1" customWidth="1"/>
    <col min="8" max="8" width="9.33203125" bestFit="1" customWidth="1"/>
    <col min="9" max="9" width="14.5546875" bestFit="1" customWidth="1"/>
    <col min="10" max="10" width="7.109375" bestFit="1" customWidth="1"/>
    <col min="11" max="12" width="9.21875" bestFit="1" customWidth="1"/>
    <col min="14" max="14" width="9.6640625" bestFit="1" customWidth="1"/>
    <col min="15" max="15" width="11.88671875" bestFit="1" customWidth="1"/>
    <col min="16" max="16" width="15.77734375" bestFit="1" customWidth="1"/>
    <col min="17" max="17" width="7.109375" bestFit="1" customWidth="1"/>
  </cols>
  <sheetData>
    <row r="1" spans="1:16" x14ac:dyDescent="0.3">
      <c r="A1" t="s">
        <v>1</v>
      </c>
      <c r="B1" t="s">
        <v>3</v>
      </c>
      <c r="C1" t="s">
        <v>5</v>
      </c>
      <c r="D1" t="s">
        <v>6</v>
      </c>
      <c r="E1" t="s">
        <v>8</v>
      </c>
      <c r="F1" t="s">
        <v>9</v>
      </c>
      <c r="G1" t="s">
        <v>11</v>
      </c>
      <c r="H1" t="s">
        <v>13</v>
      </c>
      <c r="I1" t="s">
        <v>15</v>
      </c>
      <c r="J1" t="s">
        <v>35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</v>
      </c>
      <c r="B2" t="s">
        <v>17</v>
      </c>
      <c r="C2">
        <v>123456</v>
      </c>
      <c r="D2" t="s">
        <v>18</v>
      </c>
      <c r="E2" s="2" t="s">
        <v>19</v>
      </c>
      <c r="F2" t="s">
        <v>20</v>
      </c>
      <c r="G2" s="3">
        <v>44283</v>
      </c>
      <c r="H2" s="3">
        <v>34765</v>
      </c>
      <c r="I2">
        <v>53171324097</v>
      </c>
      <c r="J2">
        <v>1</v>
      </c>
      <c r="K2" t="s">
        <v>29</v>
      </c>
      <c r="L2" t="s">
        <v>30</v>
      </c>
      <c r="M2" t="s">
        <v>31</v>
      </c>
      <c r="N2" t="s">
        <v>32</v>
      </c>
      <c r="O2">
        <v>48000</v>
      </c>
      <c r="P2" t="s">
        <v>33</v>
      </c>
    </row>
  </sheetData>
  <hyperlinks>
    <hyperlink ref="E2" r:id="rId1" xr:uid="{C4D9DCA0-81C9-47F5-9563-7E988C1E53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 Karakuş</dc:creator>
  <cp:lastModifiedBy>Volkan Karakuş</cp:lastModifiedBy>
  <dcterms:created xsi:type="dcterms:W3CDTF">2015-06-05T18:19:34Z</dcterms:created>
  <dcterms:modified xsi:type="dcterms:W3CDTF">2021-03-29T00:18:54Z</dcterms:modified>
</cp:coreProperties>
</file>