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3922C47-A5E4-4357-92EC-3DF1C1119F30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" sheetId="6" r:id="rId1"/>
    <sheet name="SpieleUL" sheetId="7" r:id="rId2"/>
  </sheets>
  <definedNames>
    <definedName name="quot_m1">Spiele!#REF!</definedName>
  </definedNames>
  <calcPr calcId="179017"/>
</workbook>
</file>

<file path=xl/calcChain.xml><?xml version="1.0" encoding="utf-8"?>
<calcChain xmlns="http://schemas.openxmlformats.org/spreadsheetml/2006/main">
  <c r="N12" i="7" l="1"/>
  <c r="P12" i="7" s="1"/>
  <c r="Q12" i="7" s="1"/>
  <c r="M1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3" i="7"/>
  <c r="N13" i="7"/>
  <c r="P11" i="7" l="1"/>
  <c r="Q11" i="7" s="1"/>
  <c r="O10" i="7"/>
  <c r="O12" i="7"/>
  <c r="O11" i="7"/>
  <c r="O8" i="7"/>
  <c r="O7" i="7"/>
  <c r="O6" i="7"/>
  <c r="P6" i="7"/>
  <c r="Q6" i="7" s="1"/>
  <c r="O5" i="7"/>
  <c r="O9" i="7"/>
  <c r="P10" i="7"/>
  <c r="Q10" i="7" s="1"/>
  <c r="P8" i="7"/>
  <c r="Q8" i="7" s="1"/>
  <c r="P5" i="7"/>
  <c r="Q5" i="7" s="1"/>
  <c r="O13" i="7"/>
  <c r="P13" i="7"/>
  <c r="P9" i="7"/>
  <c r="Q9" i="7" s="1"/>
  <c r="P7" i="7"/>
  <c r="Q7" i="7" s="1"/>
  <c r="N36" i="6"/>
  <c r="M36" i="6"/>
  <c r="N37" i="6"/>
  <c r="M37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P36" i="6" l="1"/>
  <c r="O36" i="6"/>
  <c r="P35" i="6"/>
  <c r="P34" i="6"/>
  <c r="O34" i="6"/>
  <c r="O33" i="6"/>
  <c r="P32" i="6"/>
  <c r="Q32" i="6" s="1"/>
  <c r="P31" i="6"/>
  <c r="Q31" i="6" s="1"/>
  <c r="P30" i="6"/>
  <c r="P29" i="6"/>
  <c r="O29" i="6"/>
  <c r="O28" i="6"/>
  <c r="P27" i="6"/>
  <c r="Q27" i="6" s="1"/>
  <c r="P26" i="6"/>
  <c r="O26" i="6"/>
  <c r="P37" i="6"/>
  <c r="P33" i="6"/>
  <c r="Q33" i="6" s="1"/>
  <c r="P28" i="6"/>
  <c r="Q28" i="6" s="1"/>
  <c r="O30" i="6"/>
  <c r="O35" i="6"/>
  <c r="O27" i="6"/>
  <c r="O32" i="6"/>
  <c r="O31" i="6"/>
  <c r="O37" i="6"/>
  <c r="N56" i="6"/>
  <c r="M56" i="6"/>
  <c r="Q37" i="6" l="1"/>
  <c r="Q35" i="6"/>
  <c r="Q34" i="6"/>
  <c r="Q26" i="6"/>
  <c r="Q30" i="6"/>
  <c r="Q29" i="6"/>
  <c r="P56" i="6"/>
  <c r="O56" i="6"/>
  <c r="N53" i="6"/>
  <c r="M53" i="6"/>
  <c r="P53" i="6" l="1"/>
  <c r="Q53" i="6" s="1"/>
  <c r="O53" i="6"/>
  <c r="N55" i="6"/>
  <c r="M55" i="6"/>
  <c r="N54" i="6"/>
  <c r="M54" i="6"/>
  <c r="N52" i="6"/>
  <c r="M52" i="6"/>
  <c r="N51" i="6"/>
  <c r="M51" i="6"/>
  <c r="N50" i="6"/>
  <c r="M50" i="6"/>
  <c r="N49" i="6"/>
  <c r="M49" i="6"/>
  <c r="N48" i="6"/>
  <c r="M48" i="6"/>
  <c r="N57" i="6"/>
  <c r="M57" i="6"/>
  <c r="N47" i="6"/>
  <c r="M47" i="6"/>
  <c r="P48" i="6" l="1"/>
  <c r="Q48" i="6" s="1"/>
  <c r="P52" i="6"/>
  <c r="P51" i="6"/>
  <c r="Q51" i="6" s="1"/>
  <c r="P49" i="6"/>
  <c r="Q49" i="6" s="1"/>
  <c r="P54" i="6"/>
  <c r="Q54" i="6" s="1"/>
  <c r="P50" i="6"/>
  <c r="P55" i="6"/>
  <c r="O49" i="6"/>
  <c r="O51" i="6"/>
  <c r="O54" i="6"/>
  <c r="O48" i="6"/>
  <c r="O50" i="6"/>
  <c r="O52" i="6"/>
  <c r="O55" i="6"/>
  <c r="P57" i="6"/>
  <c r="Q56" i="6" s="1"/>
  <c r="P47" i="6"/>
  <c r="Q47" i="6" s="1"/>
  <c r="O57" i="6"/>
  <c r="O47" i="6"/>
  <c r="Q55" i="6" l="1"/>
  <c r="Q50" i="6"/>
</calcChain>
</file>

<file path=xl/sharedStrings.xml><?xml version="1.0" encoding="utf-8"?>
<sst xmlns="http://schemas.openxmlformats.org/spreadsheetml/2006/main" count="204" uniqueCount="98">
  <si>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</si>
  <si>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</si>
  <si>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</si>
  <si>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</si>
  <si>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</si>
  <si>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</si>
  <si>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</si>
  <si>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</si>
  <si>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</si>
  <si>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</si>
  <si>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</si>
  <si>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</si>
  <si>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</si>
  <si>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</si>
  <si>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</si>
  <si>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</si>
  <si>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</si>
  <si>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</si>
  <si>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</si>
  <si>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</si>
  <si>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</si>
  <si>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</si>
  <si>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</si>
  <si>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</si>
  <si>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</si>
  <si>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</si>
  <si>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</si>
  <si>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</si>
  <si>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</si>
  <si>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</si>
  <si>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</si>
  <si>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</si>
  <si>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</si>
  <si>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</si>
  <si>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</si>
  <si>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</si>
  <si>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</si>
  <si>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</si>
  <si>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</si>
  <si>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</si>
  <si>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</si>
  <si>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Brückl hotvolleys - Villach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</si>
  <si>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</si>
  <si>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</si>
  <si>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</si>
  <si>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</si>
  <si>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</si>
  <si>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</si>
  <si>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</si>
  <si>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</si>
  <si>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</si>
  <si>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</si>
  <si>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</si>
  <si>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</si>
  <si>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</si>
  <si>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</si>
  <si>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</si>
  <si>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</si>
  <si>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</si>
  <si>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</si>
  <si>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</si>
  <si>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</si>
  <si>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</si>
  <si>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5: 1/4</t>
  </si>
  <si>
    <t>7:4:t</t>
  </si>
  <si>
    <t>15:10:w:20/25</t>
  </si>
  <si>
    <t>12:8:w:30/13</t>
  </si>
  <si>
    <t>15:14:T</t>
  </si>
  <si>
    <t>16:19:T</t>
  </si>
  <si>
    <t>15:15:W:Lilli/Selina</t>
  </si>
  <si>
    <t>7: 3/4</t>
  </si>
  <si>
    <t>8:8:W:Lilli/Selina</t>
  </si>
  <si>
    <t>19:20:T</t>
  </si>
  <si>
    <t>16:12:w:18/21</t>
  </si>
  <si>
    <t>20:20:w:21/18</t>
  </si>
  <si>
    <t>23:22:t</t>
  </si>
  <si>
    <t>6: 2/4</t>
  </si>
  <si>
    <t>17:11:w:25/20</t>
  </si>
  <si>
    <t>22:15:w:20/25</t>
  </si>
  <si>
    <t>15:11:t</t>
  </si>
  <si>
    <t>22:18:T</t>
  </si>
  <si>
    <t>6:2/4</t>
  </si>
  <si>
    <t>3:6:T</t>
  </si>
  <si>
    <t>10:12:T</t>
  </si>
  <si>
    <t>11:12:t</t>
  </si>
  <si>
    <t>14:13:t</t>
  </si>
  <si>
    <t>12:13:W:Franzi/Lilli</t>
  </si>
  <si>
    <t>6:4/2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</si>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</sst>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5" fillId="6" borderId="0" xfId="3" applyFill="1"/>
    <xf numFmtId="0" fontId="4" fillId="6" borderId="0" xfId="2" applyFill="1"/>
    <xf numFmtId="0" fontId="6" fillId="6" borderId="0" xfId="4" applyFill="1"/>
    <xf numFmtId="0" fontId="0" fillId="6" borderId="0" xfId="0" applyFill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6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G58"/>
  <sheetViews>
    <sheetView workbookViewId="0">
      <selection activeCell="A20" sqref="A1:XFD2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43545</v>
      </c>
      <c r="B23" s="9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0</v>
      </c>
      <c r="C26">
        <v>2</v>
      </c>
      <c r="D26">
        <v>1</v>
      </c>
      <c r="E26">
        <v>1</v>
      </c>
      <c r="F26">
        <v>1</v>
      </c>
      <c r="G26">
        <v>3</v>
      </c>
      <c r="H26">
        <v>1</v>
      </c>
      <c r="I26">
        <v>1</v>
      </c>
      <c r="M26">
        <f t="shared" ref="M26:M37" si="0" xml:space="preserve"> B26 + D26 + F26 + H26 + J26</f>
        <v>3</v>
      </c>
      <c r="N26">
        <f t="shared" ref="N26:N37" si="1" xml:space="preserve"> C26 + E26 + G26 + I26 + K26</f>
        <v>7</v>
      </c>
      <c r="O26" s="1">
        <f t="shared" ref="O26:O37" si="2">M26 - N26</f>
        <v>-4</v>
      </c>
      <c r="P26" s="3">
        <f t="shared" ref="P26:P37" si="3" xml:space="preserve"> IF(M26+N26=0, 0, IF(N26=0, "MAX", M26/N26))</f>
        <v>0.42857142857142855</v>
      </c>
      <c r="Q26">
        <f>IF(P26 &lt; 1, 3, IF(P26 &gt;= P$37, 1, 2))</f>
        <v>3</v>
      </c>
      <c r="S26">
        <v>1</v>
      </c>
      <c r="V26">
        <v>1</v>
      </c>
      <c r="W26">
        <v>0</v>
      </c>
      <c r="Z26">
        <v>0</v>
      </c>
      <c r="AC26" t="s">
        <v>43</v>
      </c>
      <c r="AD26" t="s">
        <v>44</v>
      </c>
      <c r="AE26" t="s">
        <v>45</v>
      </c>
      <c r="AF26" t="s">
        <v>44</v>
      </c>
    </row>
    <row r="27" spans="1:33" x14ac:dyDescent="0.25">
      <c r="A27" s="1" t="s">
        <v>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M27">
        <f t="shared" si="0"/>
        <v>0</v>
      </c>
      <c r="N27">
        <f t="shared" si="1"/>
        <v>0</v>
      </c>
      <c r="O27" s="1">
        <f t="shared" si="2"/>
        <v>0</v>
      </c>
      <c r="P27" s="3">
        <f t="shared" si="3"/>
        <v>0</v>
      </c>
      <c r="Q27">
        <f t="shared" ref="Q27:Q37" si="4">IF(P27 &lt; 1, 3, IF(P27 &gt;= P$37, 1, 2))</f>
        <v>3</v>
      </c>
      <c r="S27">
        <v>2</v>
      </c>
      <c r="T27">
        <v>4</v>
      </c>
      <c r="U27">
        <v>1</v>
      </c>
      <c r="V27">
        <v>7</v>
      </c>
      <c r="W27">
        <v>2</v>
      </c>
      <c r="X27">
        <v>3</v>
      </c>
      <c r="Y27">
        <v>1</v>
      </c>
      <c r="Z27">
        <v>6</v>
      </c>
      <c r="AC27" t="s">
        <v>46</v>
      </c>
      <c r="AD27" t="s">
        <v>46</v>
      </c>
      <c r="AE27" t="s">
        <v>46</v>
      </c>
      <c r="AF27" t="s">
        <v>47</v>
      </c>
    </row>
    <row r="28" spans="1:33" x14ac:dyDescent="0.25">
      <c r="A28" s="1" t="s">
        <v>20</v>
      </c>
      <c r="D28">
        <v>1</v>
      </c>
      <c r="E28">
        <v>4</v>
      </c>
      <c r="F28">
        <v>0</v>
      </c>
      <c r="G28">
        <v>2</v>
      </c>
      <c r="H28">
        <v>1</v>
      </c>
      <c r="I28">
        <v>3</v>
      </c>
      <c r="M28">
        <f t="shared" si="0"/>
        <v>2</v>
      </c>
      <c r="N28">
        <f t="shared" si="1"/>
        <v>9</v>
      </c>
      <c r="O28" s="1">
        <f t="shared" si="2"/>
        <v>-7</v>
      </c>
      <c r="P28" s="3">
        <f t="shared" si="3"/>
        <v>0.22222222222222221</v>
      </c>
      <c r="Q28">
        <f t="shared" si="4"/>
        <v>3</v>
      </c>
      <c r="S28">
        <v>3</v>
      </c>
      <c r="T28">
        <v>8</v>
      </c>
      <c r="U28">
        <v>5</v>
      </c>
      <c r="V28">
        <v>9</v>
      </c>
      <c r="W28">
        <v>5</v>
      </c>
      <c r="X28">
        <v>4</v>
      </c>
      <c r="Y28">
        <v>3</v>
      </c>
      <c r="Z28">
        <v>8</v>
      </c>
      <c r="AC28" t="s">
        <v>48</v>
      </c>
      <c r="AE28" t="s">
        <v>49</v>
      </c>
      <c r="AF28" t="s">
        <v>51</v>
      </c>
    </row>
    <row r="29" spans="1:33" x14ac:dyDescent="0.25">
      <c r="A29" s="1" t="s">
        <v>21</v>
      </c>
      <c r="B29">
        <v>1</v>
      </c>
      <c r="C29">
        <v>2</v>
      </c>
      <c r="D29">
        <v>1</v>
      </c>
      <c r="E29">
        <v>2</v>
      </c>
      <c r="H29">
        <v>1</v>
      </c>
      <c r="I29">
        <v>2</v>
      </c>
      <c r="M29">
        <f t="shared" si="0"/>
        <v>3</v>
      </c>
      <c r="N29">
        <f t="shared" si="1"/>
        <v>6</v>
      </c>
      <c r="O29" s="1">
        <f t="shared" si="2"/>
        <v>-3</v>
      </c>
      <c r="P29" s="3">
        <f t="shared" si="3"/>
        <v>0.5</v>
      </c>
      <c r="Q29">
        <f t="shared" si="4"/>
        <v>3</v>
      </c>
      <c r="S29">
        <v>4</v>
      </c>
      <c r="T29">
        <v>12</v>
      </c>
      <c r="U29">
        <v>6</v>
      </c>
      <c r="V29">
        <v>12</v>
      </c>
      <c r="W29">
        <v>8</v>
      </c>
      <c r="X29">
        <v>5</v>
      </c>
      <c r="Y29">
        <v>4</v>
      </c>
      <c r="Z29">
        <v>15</v>
      </c>
      <c r="AE29" t="s">
        <v>50</v>
      </c>
    </row>
    <row r="30" spans="1:33" x14ac:dyDescent="0.25">
      <c r="A30" s="1" t="s">
        <v>0</v>
      </c>
      <c r="B30">
        <v>4</v>
      </c>
      <c r="C30">
        <v>5</v>
      </c>
      <c r="D30">
        <v>3</v>
      </c>
      <c r="E30">
        <v>7</v>
      </c>
      <c r="F30">
        <v>9</v>
      </c>
      <c r="G30">
        <v>3</v>
      </c>
      <c r="H30">
        <v>5</v>
      </c>
      <c r="I30">
        <v>2</v>
      </c>
      <c r="M30">
        <f t="shared" si="0"/>
        <v>21</v>
      </c>
      <c r="N30">
        <f t="shared" si="1"/>
        <v>17</v>
      </c>
      <c r="O30" s="1">
        <f t="shared" si="2"/>
        <v>4</v>
      </c>
      <c r="P30" s="3">
        <f t="shared" si="3"/>
        <v>1.2352941176470589</v>
      </c>
      <c r="Q30">
        <f t="shared" si="4"/>
        <v>1</v>
      </c>
      <c r="S30">
        <v>7</v>
      </c>
      <c r="T30">
        <v>13</v>
      </c>
      <c r="U30">
        <v>7</v>
      </c>
      <c r="V30">
        <v>13</v>
      </c>
      <c r="W30">
        <v>9</v>
      </c>
      <c r="X30">
        <v>6</v>
      </c>
      <c r="Y30">
        <v>6</v>
      </c>
      <c r="Z30">
        <v>16</v>
      </c>
      <c r="AE30" t="s">
        <v>52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M31">
        <f t="shared" si="0"/>
        <v>0</v>
      </c>
      <c r="N31">
        <f t="shared" si="1"/>
        <v>1</v>
      </c>
      <c r="O31" s="1">
        <f t="shared" si="2"/>
        <v>-1</v>
      </c>
      <c r="P31" s="3">
        <f t="shared" si="3"/>
        <v>0</v>
      </c>
      <c r="Q31">
        <f t="shared" si="4"/>
        <v>3</v>
      </c>
      <c r="S31">
        <v>8</v>
      </c>
      <c r="T31">
        <v>18</v>
      </c>
      <c r="U31">
        <v>8</v>
      </c>
      <c r="V31">
        <v>14</v>
      </c>
      <c r="W31">
        <v>13</v>
      </c>
      <c r="X31">
        <v>7</v>
      </c>
      <c r="Y31">
        <v>7</v>
      </c>
      <c r="Z31">
        <v>19</v>
      </c>
    </row>
    <row r="32" spans="1:33" x14ac:dyDescent="0.25">
      <c r="A32" s="1" t="s">
        <v>23</v>
      </c>
      <c r="B32">
        <v>1</v>
      </c>
      <c r="C32">
        <v>0</v>
      </c>
      <c r="F32">
        <v>0</v>
      </c>
      <c r="G32">
        <v>0</v>
      </c>
      <c r="M32">
        <f t="shared" si="0"/>
        <v>1</v>
      </c>
      <c r="N32">
        <f t="shared" si="1"/>
        <v>0</v>
      </c>
      <c r="O32" s="1">
        <f t="shared" si="2"/>
        <v>1</v>
      </c>
      <c r="P32" s="3" t="str">
        <f t="shared" si="3"/>
        <v>MAX</v>
      </c>
      <c r="Q32">
        <f t="shared" si="4"/>
        <v>1</v>
      </c>
      <c r="S32">
        <v>9</v>
      </c>
      <c r="T32">
        <v>19</v>
      </c>
      <c r="U32">
        <v>9</v>
      </c>
      <c r="V32">
        <v>15</v>
      </c>
      <c r="W32">
        <v>15</v>
      </c>
      <c r="X32">
        <v>10</v>
      </c>
      <c r="Y32">
        <v>8</v>
      </c>
      <c r="Z32">
        <v>20</v>
      </c>
    </row>
    <row r="33" spans="1:33" x14ac:dyDescent="0.25">
      <c r="A33" s="1" t="s">
        <v>1</v>
      </c>
      <c r="D33">
        <v>0</v>
      </c>
      <c r="E33">
        <v>2</v>
      </c>
      <c r="H33">
        <v>0</v>
      </c>
      <c r="I33">
        <v>4</v>
      </c>
      <c r="M33">
        <f t="shared" si="0"/>
        <v>0</v>
      </c>
      <c r="N33">
        <f t="shared" si="1"/>
        <v>6</v>
      </c>
      <c r="O33" s="1">
        <f t="shared" si="2"/>
        <v>-6</v>
      </c>
      <c r="P33" s="3">
        <f t="shared" si="3"/>
        <v>0</v>
      </c>
      <c r="Q33">
        <f t="shared" si="4"/>
        <v>3</v>
      </c>
      <c r="S33">
        <v>10</v>
      </c>
      <c r="T33">
        <v>22</v>
      </c>
      <c r="U33">
        <v>10</v>
      </c>
      <c r="V33">
        <v>17</v>
      </c>
      <c r="W33">
        <v>20</v>
      </c>
      <c r="X33">
        <v>11</v>
      </c>
      <c r="Y33">
        <v>9</v>
      </c>
      <c r="Z33">
        <v>21</v>
      </c>
    </row>
    <row r="34" spans="1:33" x14ac:dyDescent="0.25">
      <c r="A34" s="1" t="s">
        <v>24</v>
      </c>
      <c r="B34">
        <v>0</v>
      </c>
      <c r="C34">
        <v>5</v>
      </c>
      <c r="D34">
        <v>0</v>
      </c>
      <c r="E34">
        <v>3</v>
      </c>
      <c r="F34">
        <v>0</v>
      </c>
      <c r="G34">
        <v>0</v>
      </c>
      <c r="H34">
        <v>0</v>
      </c>
      <c r="I34">
        <v>3</v>
      </c>
      <c r="M34">
        <f t="shared" si="0"/>
        <v>0</v>
      </c>
      <c r="N34">
        <f t="shared" si="1"/>
        <v>11</v>
      </c>
      <c r="O34" s="1">
        <f t="shared" si="2"/>
        <v>-11</v>
      </c>
      <c r="P34" s="3">
        <f t="shared" si="3"/>
        <v>0</v>
      </c>
      <c r="Q34">
        <f t="shared" si="4"/>
        <v>3</v>
      </c>
      <c r="S34">
        <v>11</v>
      </c>
      <c r="T34">
        <v>23</v>
      </c>
      <c r="U34">
        <v>12</v>
      </c>
      <c r="V34">
        <v>19</v>
      </c>
      <c r="W34">
        <v>23</v>
      </c>
      <c r="X34">
        <v>14</v>
      </c>
      <c r="Y34">
        <v>11</v>
      </c>
      <c r="Z34">
        <v>25</v>
      </c>
    </row>
    <row r="35" spans="1:33" x14ac:dyDescent="0.25">
      <c r="A35" s="1" t="s">
        <v>25</v>
      </c>
      <c r="B35">
        <v>4</v>
      </c>
      <c r="C35">
        <v>4</v>
      </c>
      <c r="D35">
        <v>4</v>
      </c>
      <c r="E35">
        <v>3</v>
      </c>
      <c r="F35">
        <v>6</v>
      </c>
      <c r="G35">
        <v>1</v>
      </c>
      <c r="H35">
        <v>2</v>
      </c>
      <c r="I35">
        <v>2</v>
      </c>
      <c r="M35">
        <f t="shared" si="0"/>
        <v>16</v>
      </c>
      <c r="N35">
        <f t="shared" si="1"/>
        <v>10</v>
      </c>
      <c r="O35" s="1">
        <f t="shared" si="2"/>
        <v>6</v>
      </c>
      <c r="P35" s="3">
        <f t="shared" si="3"/>
        <v>1.6</v>
      </c>
      <c r="Q35">
        <f t="shared" si="4"/>
        <v>1</v>
      </c>
      <c r="S35">
        <v>13</v>
      </c>
      <c r="T35">
        <v>24</v>
      </c>
      <c r="U35">
        <v>13</v>
      </c>
      <c r="V35">
        <v>20</v>
      </c>
      <c r="W35">
        <v>25</v>
      </c>
      <c r="X35">
        <v>20</v>
      </c>
    </row>
    <row r="36" spans="1:33" x14ac:dyDescent="0.25">
      <c r="A36" s="1" t="s">
        <v>42</v>
      </c>
      <c r="M36">
        <f t="shared" ref="M36" si="5" xml:space="preserve"> B36 + D36 + F36 + H36 + J36</f>
        <v>0</v>
      </c>
      <c r="N36">
        <f t="shared" ref="N36" si="6" xml:space="preserve"> C36 + E36 + G36 + I36 + K36</f>
        <v>0</v>
      </c>
      <c r="O36" s="1">
        <f t="shared" ref="O36" si="7">M36 - N36</f>
        <v>0</v>
      </c>
      <c r="P36" s="3">
        <f t="shared" ref="P36" si="8" xml:space="preserve"> IF(M36+N36=0, 0, IF(N36=0, "MAX", M36/N36))</f>
        <v>0</v>
      </c>
      <c r="Q36">
        <v>2</v>
      </c>
      <c r="T36">
        <v>25</v>
      </c>
      <c r="U36">
        <v>14</v>
      </c>
      <c r="V36">
        <v>23</v>
      </c>
    </row>
    <row r="37" spans="1:33" x14ac:dyDescent="0.25">
      <c r="A37" s="4"/>
      <c r="B37" s="4">
        <v>13</v>
      </c>
      <c r="C37" s="4">
        <v>25</v>
      </c>
      <c r="D37" s="4">
        <v>17</v>
      </c>
      <c r="E37" s="4">
        <v>25</v>
      </c>
      <c r="F37" s="4">
        <v>25</v>
      </c>
      <c r="G37" s="4">
        <v>20</v>
      </c>
      <c r="H37" s="4">
        <v>11</v>
      </c>
      <c r="I37" s="4">
        <v>25</v>
      </c>
      <c r="J37" s="4"/>
      <c r="K37" s="4"/>
      <c r="L37" s="4"/>
      <c r="M37" s="4">
        <f t="shared" si="0"/>
        <v>66</v>
      </c>
      <c r="N37" s="4">
        <f t="shared" si="1"/>
        <v>95</v>
      </c>
      <c r="O37" s="4">
        <f t="shared" si="2"/>
        <v>-29</v>
      </c>
      <c r="P37" s="5">
        <f t="shared" si="3"/>
        <v>0.69473684210526321</v>
      </c>
      <c r="Q37">
        <f t="shared" si="4"/>
        <v>3</v>
      </c>
      <c r="U37">
        <v>17</v>
      </c>
      <c r="V37">
        <v>25</v>
      </c>
    </row>
    <row r="38" spans="1:33" x14ac:dyDescent="0.25">
      <c r="P38"/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x14ac:dyDescent="0.25">
      <c r="A43" t="s">
        <v>13</v>
      </c>
    </row>
    <row r="44" spans="1:33" ht="18.75" x14ac:dyDescent="0.3">
      <c r="A44" s="8">
        <v>43538</v>
      </c>
      <c r="B44" s="9" t="s">
        <v>26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33" x14ac:dyDescent="0.25">
      <c r="A45" s="4"/>
      <c r="B45" s="4" t="s">
        <v>5</v>
      </c>
      <c r="C45" s="4"/>
      <c r="D45" s="4" t="s">
        <v>6</v>
      </c>
      <c r="E45" s="4"/>
      <c r="F45" s="4" t="s">
        <v>7</v>
      </c>
      <c r="G45" s="4"/>
      <c r="H45" s="4" t="s">
        <v>8</v>
      </c>
      <c r="I45" s="4"/>
      <c r="J45" s="4" t="s">
        <v>9</v>
      </c>
      <c r="K45" s="4"/>
      <c r="L45" s="4"/>
      <c r="M45" s="4" t="s">
        <v>10</v>
      </c>
      <c r="N45" s="4"/>
      <c r="O45" s="4"/>
      <c r="P45" s="6"/>
    </row>
    <row r="46" spans="1:33" x14ac:dyDescent="0.25">
      <c r="A46" s="4"/>
      <c r="B46" s="7" t="s">
        <v>3</v>
      </c>
      <c r="C46" s="7" t="s">
        <v>4</v>
      </c>
      <c r="D46" s="7" t="s">
        <v>3</v>
      </c>
      <c r="E46" s="7" t="s">
        <v>4</v>
      </c>
      <c r="F46" s="7" t="s">
        <v>3</v>
      </c>
      <c r="G46" s="7" t="s">
        <v>4</v>
      </c>
      <c r="H46" s="7" t="s">
        <v>3</v>
      </c>
      <c r="I46" s="7" t="s">
        <v>4</v>
      </c>
      <c r="J46" s="7" t="s">
        <v>3</v>
      </c>
      <c r="K46" s="7" t="s">
        <v>4</v>
      </c>
      <c r="L46" s="7"/>
      <c r="M46" s="7" t="s">
        <v>3</v>
      </c>
      <c r="N46" s="7" t="s">
        <v>4</v>
      </c>
      <c r="O46" s="4" t="s">
        <v>11</v>
      </c>
      <c r="P46" s="6" t="s">
        <v>12</v>
      </c>
      <c r="S46" t="s">
        <v>5</v>
      </c>
      <c r="U46" t="s">
        <v>6</v>
      </c>
      <c r="W46" t="s">
        <v>7</v>
      </c>
      <c r="Y46" t="s">
        <v>8</v>
      </c>
      <c r="AA46" t="s">
        <v>9</v>
      </c>
      <c r="AC46" t="s">
        <v>14</v>
      </c>
      <c r="AD46" t="s">
        <v>15</v>
      </c>
      <c r="AE46" t="s">
        <v>16</v>
      </c>
      <c r="AF46" t="s">
        <v>17</v>
      </c>
      <c r="AG46" t="s">
        <v>18</v>
      </c>
    </row>
    <row r="47" spans="1:33" x14ac:dyDescent="0.25">
      <c r="A47" s="1" t="s">
        <v>2</v>
      </c>
      <c r="B47">
        <v>3</v>
      </c>
      <c r="C47">
        <v>1</v>
      </c>
      <c r="D47">
        <v>4</v>
      </c>
      <c r="E47">
        <v>0</v>
      </c>
      <c r="F47">
        <v>1</v>
      </c>
      <c r="G47">
        <v>0</v>
      </c>
      <c r="M47">
        <f t="shared" ref="M47" si="9" xml:space="preserve"> B47 + D47 + F47 + H47 + J47</f>
        <v>8</v>
      </c>
      <c r="N47">
        <f t="shared" ref="N47" si="10" xml:space="preserve"> C47 + E47 + G47 + I47 + K47</f>
        <v>1</v>
      </c>
      <c r="O47" s="1">
        <f t="shared" ref="O47" si="11">M47 - N47</f>
        <v>7</v>
      </c>
      <c r="P47" s="3">
        <f t="shared" ref="P47" si="12" xml:space="preserve"> IF(M47+N47=0, 0, IF(N47=0, "MAX", M47/N47))</f>
        <v>8</v>
      </c>
      <c r="Q47">
        <f t="shared" ref="Q47:Q56" si="13">IF(P47 &lt; 1, 3, IF(P47 &gt;= P$57, 1, 2))</f>
        <v>1</v>
      </c>
      <c r="T47">
        <v>3</v>
      </c>
      <c r="U47">
        <v>0</v>
      </c>
      <c r="X47">
        <v>0</v>
      </c>
      <c r="AC47" t="s">
        <v>28</v>
      </c>
      <c r="AD47" t="s">
        <v>29</v>
      </c>
      <c r="AE47" t="s">
        <v>30</v>
      </c>
    </row>
    <row r="48" spans="1:33" x14ac:dyDescent="0.25">
      <c r="A48" s="1" t="s">
        <v>19</v>
      </c>
      <c r="D48">
        <v>0</v>
      </c>
      <c r="E48">
        <v>0</v>
      </c>
      <c r="F48">
        <v>0</v>
      </c>
      <c r="G48">
        <v>2</v>
      </c>
      <c r="M48">
        <f t="shared" ref="M48:M55" si="14" xml:space="preserve"> B48 + D48 + F48 + H48 + J48</f>
        <v>0</v>
      </c>
      <c r="N48">
        <f t="shared" ref="N48:N55" si="15" xml:space="preserve"> C48 + E48 + G48 + I48 + K48</f>
        <v>2</v>
      </c>
      <c r="O48" s="1">
        <f t="shared" ref="O48:O55" si="16">M48 - N48</f>
        <v>-2</v>
      </c>
      <c r="P48" s="3">
        <f t="shared" ref="P48:P55" si="17" xml:space="preserve"> IF(M48+N48=0, 0, IF(N48=0, "MAX", M48/N48))</f>
        <v>0</v>
      </c>
      <c r="Q48">
        <f t="shared" si="13"/>
        <v>3</v>
      </c>
      <c r="S48">
        <v>1</v>
      </c>
      <c r="T48">
        <v>4</v>
      </c>
      <c r="U48">
        <v>4</v>
      </c>
      <c r="V48">
        <v>1</v>
      </c>
      <c r="W48">
        <v>1</v>
      </c>
      <c r="X48">
        <v>1</v>
      </c>
      <c r="AC48" t="s">
        <v>27</v>
      </c>
      <c r="AD48" t="s">
        <v>27</v>
      </c>
      <c r="AE48" t="s">
        <v>27</v>
      </c>
    </row>
    <row r="49" spans="1:31" x14ac:dyDescent="0.25">
      <c r="A49" s="1" t="s">
        <v>20</v>
      </c>
      <c r="B49">
        <v>0</v>
      </c>
      <c r="C49">
        <v>1</v>
      </c>
      <c r="F49">
        <v>2</v>
      </c>
      <c r="G49">
        <v>2</v>
      </c>
      <c r="M49">
        <f t="shared" si="14"/>
        <v>2</v>
      </c>
      <c r="N49">
        <f t="shared" si="15"/>
        <v>3</v>
      </c>
      <c r="O49" s="1">
        <f t="shared" si="16"/>
        <v>-1</v>
      </c>
      <c r="P49" s="3">
        <f t="shared" si="17"/>
        <v>0.66666666666666663</v>
      </c>
      <c r="Q49">
        <f t="shared" si="13"/>
        <v>3</v>
      </c>
      <c r="S49">
        <v>4</v>
      </c>
      <c r="T49">
        <v>5</v>
      </c>
      <c r="U49">
        <v>8</v>
      </c>
      <c r="V49">
        <v>2</v>
      </c>
      <c r="W49">
        <v>4</v>
      </c>
      <c r="X49">
        <v>3</v>
      </c>
      <c r="AC49" t="s">
        <v>37</v>
      </c>
      <c r="AD49" t="s">
        <v>33</v>
      </c>
      <c r="AE49" t="s">
        <v>35</v>
      </c>
    </row>
    <row r="50" spans="1:31" x14ac:dyDescent="0.25">
      <c r="A50" s="1" t="s">
        <v>21</v>
      </c>
      <c r="B50">
        <v>1</v>
      </c>
      <c r="C50">
        <v>1</v>
      </c>
      <c r="F50">
        <v>0</v>
      </c>
      <c r="G50">
        <v>0</v>
      </c>
      <c r="M50">
        <f t="shared" si="14"/>
        <v>1</v>
      </c>
      <c r="N50">
        <f t="shared" si="15"/>
        <v>1</v>
      </c>
      <c r="O50" s="1">
        <f t="shared" si="16"/>
        <v>0</v>
      </c>
      <c r="P50" s="3">
        <f t="shared" si="17"/>
        <v>1</v>
      </c>
      <c r="Q50">
        <f t="shared" si="13"/>
        <v>2</v>
      </c>
      <c r="S50">
        <v>6</v>
      </c>
      <c r="T50">
        <v>7</v>
      </c>
      <c r="U50">
        <v>9</v>
      </c>
      <c r="V50">
        <v>3</v>
      </c>
      <c r="W50">
        <v>6</v>
      </c>
      <c r="X50">
        <v>4</v>
      </c>
      <c r="AC50" t="s">
        <v>38</v>
      </c>
      <c r="AD50" t="s">
        <v>39</v>
      </c>
      <c r="AE50" t="s">
        <v>36</v>
      </c>
    </row>
    <row r="51" spans="1:31" x14ac:dyDescent="0.25">
      <c r="A51" s="1" t="s">
        <v>0</v>
      </c>
      <c r="B51">
        <v>4</v>
      </c>
      <c r="C51">
        <v>5</v>
      </c>
      <c r="D51">
        <v>4</v>
      </c>
      <c r="E51">
        <v>1</v>
      </c>
      <c r="F51">
        <v>5</v>
      </c>
      <c r="G51">
        <v>2</v>
      </c>
      <c r="M51">
        <f t="shared" si="14"/>
        <v>13</v>
      </c>
      <c r="N51">
        <f t="shared" si="15"/>
        <v>8</v>
      </c>
      <c r="O51" s="1">
        <f t="shared" si="16"/>
        <v>5</v>
      </c>
      <c r="P51" s="3">
        <f t="shared" si="17"/>
        <v>1.625</v>
      </c>
      <c r="Q51">
        <f t="shared" si="13"/>
        <v>2</v>
      </c>
      <c r="S51">
        <v>10</v>
      </c>
      <c r="T51">
        <v>9</v>
      </c>
      <c r="U51">
        <v>10</v>
      </c>
      <c r="V51">
        <v>5</v>
      </c>
      <c r="W51">
        <v>11</v>
      </c>
      <c r="X51">
        <v>6</v>
      </c>
      <c r="AC51" t="s">
        <v>32</v>
      </c>
      <c r="AD51" t="s">
        <v>34</v>
      </c>
      <c r="AE51" t="s">
        <v>40</v>
      </c>
    </row>
    <row r="52" spans="1:31" x14ac:dyDescent="0.25">
      <c r="A52" s="1" t="s">
        <v>22</v>
      </c>
      <c r="B52">
        <v>0</v>
      </c>
      <c r="C52">
        <v>0</v>
      </c>
      <c r="D52">
        <v>0</v>
      </c>
      <c r="E52">
        <v>0</v>
      </c>
      <c r="M52">
        <f t="shared" si="14"/>
        <v>0</v>
      </c>
      <c r="N52">
        <f t="shared" si="15"/>
        <v>0</v>
      </c>
      <c r="O52" s="1">
        <f t="shared" si="16"/>
        <v>0</v>
      </c>
      <c r="P52" s="3">
        <f t="shared" si="17"/>
        <v>0</v>
      </c>
      <c r="Q52">
        <v>2</v>
      </c>
      <c r="S52">
        <v>12</v>
      </c>
      <c r="T52">
        <v>13</v>
      </c>
      <c r="U52">
        <v>11</v>
      </c>
      <c r="V52">
        <v>7</v>
      </c>
      <c r="W52">
        <v>12</v>
      </c>
      <c r="X52">
        <v>7</v>
      </c>
      <c r="AC52" t="s">
        <v>31</v>
      </c>
    </row>
    <row r="53" spans="1:31" x14ac:dyDescent="0.25">
      <c r="A53" s="1" t="s">
        <v>23</v>
      </c>
      <c r="B53">
        <v>0</v>
      </c>
      <c r="C53">
        <v>0</v>
      </c>
      <c r="F53">
        <v>0</v>
      </c>
      <c r="G53">
        <v>1</v>
      </c>
      <c r="M53">
        <f t="shared" ref="M53" si="18" xml:space="preserve"> B53 + D53 + F53 + H53 + J53</f>
        <v>0</v>
      </c>
      <c r="N53">
        <f t="shared" ref="N53" si="19" xml:space="preserve"> C53 + E53 + G53 + I53 + K53</f>
        <v>1</v>
      </c>
      <c r="O53" s="1">
        <f t="shared" ref="O53" si="20">M53 - N53</f>
        <v>-1</v>
      </c>
      <c r="P53" s="3">
        <f t="shared" ref="P53" si="21" xml:space="preserve"> IF(M53+N53=0, 0, IF(N53=0, "MAX", M53/N53))</f>
        <v>0</v>
      </c>
      <c r="Q53">
        <f t="shared" si="13"/>
        <v>3</v>
      </c>
      <c r="S53">
        <v>14</v>
      </c>
      <c r="T53">
        <v>14</v>
      </c>
      <c r="U53">
        <v>25</v>
      </c>
      <c r="V53">
        <v>9</v>
      </c>
      <c r="W53">
        <v>14</v>
      </c>
      <c r="X53">
        <v>9</v>
      </c>
    </row>
    <row r="54" spans="1:31" x14ac:dyDescent="0.25">
      <c r="A54" s="1" t="s">
        <v>1</v>
      </c>
      <c r="F54">
        <v>1</v>
      </c>
      <c r="G54">
        <v>2</v>
      </c>
      <c r="M54">
        <f t="shared" si="14"/>
        <v>1</v>
      </c>
      <c r="N54">
        <f t="shared" si="15"/>
        <v>2</v>
      </c>
      <c r="O54" s="1">
        <f t="shared" si="16"/>
        <v>-1</v>
      </c>
      <c r="P54" s="3">
        <f t="shared" si="17"/>
        <v>0.5</v>
      </c>
      <c r="Q54">
        <f t="shared" si="13"/>
        <v>3</v>
      </c>
      <c r="S54">
        <v>17</v>
      </c>
      <c r="T54">
        <v>15</v>
      </c>
      <c r="W54">
        <v>15</v>
      </c>
      <c r="X54">
        <v>10</v>
      </c>
    </row>
    <row r="55" spans="1:31" x14ac:dyDescent="0.25">
      <c r="A55" s="1" t="s">
        <v>24</v>
      </c>
      <c r="B55">
        <v>3</v>
      </c>
      <c r="C55">
        <v>5</v>
      </c>
      <c r="F55">
        <v>3</v>
      </c>
      <c r="G55">
        <v>0</v>
      </c>
      <c r="M55">
        <f t="shared" si="14"/>
        <v>6</v>
      </c>
      <c r="N55">
        <f t="shared" si="15"/>
        <v>5</v>
      </c>
      <c r="O55" s="1">
        <f t="shared" si="16"/>
        <v>1</v>
      </c>
      <c r="P55" s="3">
        <f t="shared" si="17"/>
        <v>1.2</v>
      </c>
      <c r="Q55">
        <f t="shared" si="13"/>
        <v>2</v>
      </c>
      <c r="S55">
        <v>18</v>
      </c>
      <c r="T55">
        <v>16</v>
      </c>
      <c r="W55">
        <v>25</v>
      </c>
    </row>
    <row r="56" spans="1:31" x14ac:dyDescent="0.25">
      <c r="A56" s="1" t="s">
        <v>25</v>
      </c>
      <c r="B56">
        <v>7</v>
      </c>
      <c r="C56">
        <v>3</v>
      </c>
      <c r="D56">
        <v>3</v>
      </c>
      <c r="E56">
        <v>1</v>
      </c>
      <c r="F56">
        <v>8</v>
      </c>
      <c r="G56">
        <v>1</v>
      </c>
      <c r="M56">
        <f t="shared" ref="M56" si="22" xml:space="preserve"> B56 + D56 + F56 + H56 + J56</f>
        <v>18</v>
      </c>
      <c r="N56">
        <f t="shared" ref="N56" si="23" xml:space="preserve"> C56 + E56 + G56 + I56 + K56</f>
        <v>5</v>
      </c>
      <c r="O56" s="1">
        <f t="shared" ref="O56" si="24">M56 - N56</f>
        <v>13</v>
      </c>
      <c r="P56" s="3">
        <f t="shared" ref="P56" si="25" xml:space="preserve"> IF(M56+N56=0, 0, IF(N56=0, "MAX", M56/N56))</f>
        <v>3.6</v>
      </c>
      <c r="Q56">
        <f t="shared" si="13"/>
        <v>1</v>
      </c>
      <c r="S56">
        <v>19</v>
      </c>
      <c r="T56">
        <v>18</v>
      </c>
    </row>
    <row r="57" spans="1:31" x14ac:dyDescent="0.25">
      <c r="A57" s="4"/>
      <c r="B57" s="4">
        <v>25</v>
      </c>
      <c r="C57" s="4">
        <v>19</v>
      </c>
      <c r="D57" s="4">
        <v>25</v>
      </c>
      <c r="E57" s="4">
        <v>9</v>
      </c>
      <c r="F57" s="4">
        <v>25</v>
      </c>
      <c r="G57" s="4">
        <v>10</v>
      </c>
      <c r="H57" s="4"/>
      <c r="I57" s="4"/>
      <c r="J57" s="4"/>
      <c r="K57" s="4"/>
      <c r="L57" s="4"/>
      <c r="M57" s="4">
        <f t="shared" ref="M57" si="26" xml:space="preserve"> B57 + D57 + F57 + H57 + J57</f>
        <v>75</v>
      </c>
      <c r="N57" s="4">
        <f t="shared" ref="N57" si="27" xml:space="preserve"> C57 + E57 + G57 + I57 + K57</f>
        <v>38</v>
      </c>
      <c r="O57" s="4">
        <f t="shared" ref="O57" si="28">M57 - N57</f>
        <v>37</v>
      </c>
      <c r="P57" s="5">
        <f t="shared" ref="P57" si="29" xml:space="preserve"> IF(M57+N57=0, 0, IF(N57=0, "MAX", M57/N57))</f>
        <v>1.9736842105263157</v>
      </c>
      <c r="S57">
        <v>24</v>
      </c>
      <c r="T57">
        <v>19</v>
      </c>
    </row>
    <row r="58" spans="1:31" x14ac:dyDescent="0.25">
      <c r="P58"/>
      <c r="S58">
        <v>25</v>
      </c>
    </row>
  </sheetData>
  <conditionalFormatting sqref="A47:P47 A48:L52">
    <cfRule type="expression" dxfId="65" priority="220">
      <formula>$Q47 = 3</formula>
    </cfRule>
    <cfRule type="expression" dxfId="64" priority="221">
      <formula>$Q47 = 2</formula>
    </cfRule>
    <cfRule type="expression" dxfId="63" priority="222">
      <formula>$Q47 = 1</formula>
    </cfRule>
  </conditionalFormatting>
  <conditionalFormatting sqref="A55:L55">
    <cfRule type="expression" dxfId="62" priority="97">
      <formula>$Q55 = 3</formula>
    </cfRule>
    <cfRule type="expression" dxfId="61" priority="98">
      <formula>$Q55 = 2</formula>
    </cfRule>
    <cfRule type="expression" dxfId="60" priority="99">
      <formula>$Q55 = 1</formula>
    </cfRule>
  </conditionalFormatting>
  <conditionalFormatting sqref="A54:L54">
    <cfRule type="expression" dxfId="59" priority="94">
      <formula>$Q54 = 3</formula>
    </cfRule>
    <cfRule type="expression" dxfId="58" priority="95">
      <formula>$Q54 = 2</formula>
    </cfRule>
    <cfRule type="expression" dxfId="57" priority="96">
      <formula>$Q54 = 1</formula>
    </cfRule>
  </conditionalFormatting>
  <conditionalFormatting sqref="M48:P52 M54:P55">
    <cfRule type="expression" dxfId="56" priority="88">
      <formula>$Q48 = 3</formula>
    </cfRule>
    <cfRule type="expression" dxfId="55" priority="89">
      <formula>$Q48 = 2</formula>
    </cfRule>
    <cfRule type="expression" dxfId="54" priority="90">
      <formula>$Q48 = 1</formula>
    </cfRule>
  </conditionalFormatting>
  <conditionalFormatting sqref="A53:L53">
    <cfRule type="expression" dxfId="53" priority="70">
      <formula>$Q53 = 3</formula>
    </cfRule>
    <cfRule type="expression" dxfId="52" priority="71">
      <formula>$Q53 = 2</formula>
    </cfRule>
    <cfRule type="expression" dxfId="51" priority="72">
      <formula>$Q53 = 1</formula>
    </cfRule>
  </conditionalFormatting>
  <conditionalFormatting sqref="M53:P53">
    <cfRule type="expression" dxfId="50" priority="67">
      <formula>$Q53 = 3</formula>
    </cfRule>
    <cfRule type="expression" dxfId="49" priority="68">
      <formula>$Q53 = 2</formula>
    </cfRule>
    <cfRule type="expression" dxfId="48" priority="69">
      <formula>$Q53 = 1</formula>
    </cfRule>
  </conditionalFormatting>
  <conditionalFormatting sqref="A56:L56">
    <cfRule type="expression" dxfId="47" priority="64">
      <formula>$Q56 = 3</formula>
    </cfRule>
    <cfRule type="expression" dxfId="46" priority="65">
      <formula>$Q56 = 2</formula>
    </cfRule>
    <cfRule type="expression" dxfId="45" priority="66">
      <formula>$Q56 = 1</formula>
    </cfRule>
  </conditionalFormatting>
  <conditionalFormatting sqref="M56:P56">
    <cfRule type="expression" dxfId="44" priority="61">
      <formula>$Q56 = 3</formula>
    </cfRule>
    <cfRule type="expression" dxfId="43" priority="62">
      <formula>$Q56 = 2</formula>
    </cfRule>
    <cfRule type="expression" dxfId="42" priority="63">
      <formula>$Q56 = 1</formula>
    </cfRule>
  </conditionalFormatting>
  <conditionalFormatting sqref="A26:P26 A27:L31">
    <cfRule type="expression" dxfId="41" priority="58">
      <formula>$Q26 = 3</formula>
    </cfRule>
    <cfRule type="expression" dxfId="40" priority="59">
      <formula>$Q26 = 2</formula>
    </cfRule>
    <cfRule type="expression" dxfId="39" priority="60">
      <formula>$Q26 = 1</formula>
    </cfRule>
  </conditionalFormatting>
  <conditionalFormatting sqref="A34:L34">
    <cfRule type="expression" dxfId="38" priority="55">
      <formula>$Q34 = 3</formula>
    </cfRule>
    <cfRule type="expression" dxfId="37" priority="56">
      <formula>$Q34 = 2</formula>
    </cfRule>
    <cfRule type="expression" dxfId="36" priority="57">
      <formula>$Q34 = 1</formula>
    </cfRule>
  </conditionalFormatting>
  <conditionalFormatting sqref="A33:L33">
    <cfRule type="expression" dxfId="35" priority="52">
      <formula>$Q33 = 3</formula>
    </cfRule>
    <cfRule type="expression" dxfId="34" priority="53">
      <formula>$Q33 = 2</formula>
    </cfRule>
    <cfRule type="expression" dxfId="33" priority="54">
      <formula>$Q33 = 1</formula>
    </cfRule>
  </conditionalFormatting>
  <conditionalFormatting sqref="M27:P31 M33:P34">
    <cfRule type="expression" dxfId="32" priority="49">
      <formula>$Q27 = 3</formula>
    </cfRule>
    <cfRule type="expression" dxfId="31" priority="50">
      <formula>$Q27 = 2</formula>
    </cfRule>
    <cfRule type="expression" dxfId="30" priority="51">
      <formula>$Q27 = 1</formula>
    </cfRule>
  </conditionalFormatting>
  <conditionalFormatting sqref="A32:L32">
    <cfRule type="expression" dxfId="29" priority="46">
      <formula>$Q32 = 3</formula>
    </cfRule>
    <cfRule type="expression" dxfId="28" priority="47">
      <formula>$Q32 = 2</formula>
    </cfRule>
    <cfRule type="expression" dxfId="27" priority="48">
      <formula>$Q32 = 1</formula>
    </cfRule>
  </conditionalFormatting>
  <conditionalFormatting sqref="M32:P32">
    <cfRule type="expression" dxfId="26" priority="43">
      <formula>$Q32 = 3</formula>
    </cfRule>
    <cfRule type="expression" dxfId="25" priority="44">
      <formula>$Q32 = 2</formula>
    </cfRule>
    <cfRule type="expression" dxfId="24" priority="45">
      <formula>$Q32 = 1</formula>
    </cfRule>
  </conditionalFormatting>
  <conditionalFormatting sqref="A35:L35">
    <cfRule type="expression" dxfId="23" priority="40">
      <formula>$Q35 = 3</formula>
    </cfRule>
    <cfRule type="expression" dxfId="22" priority="41">
      <formula>$Q35 = 2</formula>
    </cfRule>
    <cfRule type="expression" dxfId="21" priority="42">
      <formula>$Q35 = 1</formula>
    </cfRule>
  </conditionalFormatting>
  <conditionalFormatting sqref="M35:P35">
    <cfRule type="expression" dxfId="20" priority="37">
      <formula>$Q35 = 3</formula>
    </cfRule>
    <cfRule type="expression" dxfId="19" priority="38">
      <formula>$Q35 = 2</formula>
    </cfRule>
    <cfRule type="expression" dxfId="18" priority="39">
      <formula>$Q35 = 1</formula>
    </cfRule>
  </conditionalFormatting>
  <conditionalFormatting sqref="A36:L36">
    <cfRule type="expression" dxfId="17" priority="34">
      <formula>$Q36 = 3</formula>
    </cfRule>
    <cfRule type="expression" dxfId="16" priority="35">
      <formula>$Q36 = 2</formula>
    </cfRule>
    <cfRule type="expression" dxfId="15" priority="36">
      <formula>$Q36 = 1</formula>
    </cfRule>
  </conditionalFormatting>
  <conditionalFormatting sqref="M36:P36">
    <cfRule type="expression" dxfId="14" priority="31">
      <formula>$Q36 = 3</formula>
    </cfRule>
    <cfRule type="expression" dxfId="13" priority="32">
      <formula>$Q36 = 2</formula>
    </cfRule>
    <cfRule type="expression" dxfId="12" priority="33">
      <formula>$Q36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17"/>
  <sheetViews>
    <sheetView tabSelected="1" topLeftCell="AA1" workbookViewId="0">
      <selection activeCell="AF19" sqref="AF19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.75" x14ac:dyDescent="0.3">
      <c r="A2" s="8">
        <v>43551</v>
      </c>
      <c r="B2" s="9" t="s">
        <v>96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20</v>
      </c>
      <c r="B5">
        <v>1</v>
      </c>
      <c r="C5">
        <v>5</v>
      </c>
      <c r="D5">
        <v>2</v>
      </c>
      <c r="E5">
        <v>7</v>
      </c>
      <c r="F5">
        <v>5</v>
      </c>
      <c r="G5">
        <v>3</v>
      </c>
      <c r="H5">
        <v>3</v>
      </c>
      <c r="I5">
        <v>6</v>
      </c>
      <c r="J5">
        <v>3</v>
      </c>
      <c r="K5">
        <v>4</v>
      </c>
      <c r="M5">
        <f t="shared" ref="M5:M13" si="0" xml:space="preserve"> B5 + D5 + F5 + H5 + J5</f>
        <v>14</v>
      </c>
      <c r="N5">
        <f t="shared" ref="N5:N13" si="1" xml:space="preserve"> C5 + E5 + G5 + I5 + K5</f>
        <v>25</v>
      </c>
      <c r="O5" s="1">
        <f t="shared" ref="O5:O13" si="2">M5 - N5</f>
        <v>-11</v>
      </c>
      <c r="P5" s="3">
        <f t="shared" ref="P5:P13" si="3" xml:space="preserve"> IF(M5+N5=0, 0, IF(N5=0, "MAX", M5/N5))</f>
        <v>0.56000000000000005</v>
      </c>
      <c r="Q5">
        <f>IF(P5 &lt; 1, 3, IF(P5 &gt;= Spiele!P$16, 1, 2))</f>
        <v>3</v>
      </c>
      <c r="S5">
        <v>2</v>
      </c>
      <c r="V5">
        <v>0</v>
      </c>
      <c r="W5">
        <v>0</v>
      </c>
      <c r="Z5">
        <v>0</v>
      </c>
      <c r="AB5">
        <v>0</v>
      </c>
      <c r="AC5" t="s">
        <v>56</v>
      </c>
      <c r="AD5" t="s">
        <v>58</v>
      </c>
      <c r="AE5" t="s">
        <v>57</v>
      </c>
      <c r="AF5" t="s">
        <v>58</v>
      </c>
      <c r="AG5" t="s">
        <v>58</v>
      </c>
    </row>
    <row r="6" spans="1:33" x14ac:dyDescent="0.25">
      <c r="A6" s="1" t="s">
        <v>21</v>
      </c>
      <c r="B6">
        <v>2</v>
      </c>
      <c r="C6">
        <v>4</v>
      </c>
      <c r="D6">
        <v>1</v>
      </c>
      <c r="E6">
        <v>3</v>
      </c>
      <c r="F6">
        <v>5</v>
      </c>
      <c r="G6">
        <v>3</v>
      </c>
      <c r="H6">
        <v>1</v>
      </c>
      <c r="I6">
        <v>1</v>
      </c>
      <c r="J6">
        <v>2</v>
      </c>
      <c r="K6">
        <v>0</v>
      </c>
      <c r="M6">
        <f t="shared" si="0"/>
        <v>11</v>
      </c>
      <c r="N6">
        <f t="shared" si="1"/>
        <v>11</v>
      </c>
      <c r="O6" s="1">
        <f t="shared" si="2"/>
        <v>0</v>
      </c>
      <c r="P6" s="3">
        <f t="shared" si="3"/>
        <v>1</v>
      </c>
      <c r="Q6">
        <f>IF(P6 &lt; 1, 3, IF(P6 &gt;= Spiele!P$16, 1, 2))</f>
        <v>1</v>
      </c>
      <c r="S6">
        <v>3</v>
      </c>
      <c r="T6">
        <v>4</v>
      </c>
      <c r="U6">
        <v>1</v>
      </c>
      <c r="V6">
        <v>4</v>
      </c>
      <c r="W6">
        <v>3</v>
      </c>
      <c r="X6">
        <v>5</v>
      </c>
      <c r="Y6">
        <v>2</v>
      </c>
      <c r="Z6">
        <v>2</v>
      </c>
      <c r="AA6">
        <v>1</v>
      </c>
      <c r="AB6">
        <v>3</v>
      </c>
      <c r="AC6" t="s">
        <v>59</v>
      </c>
      <c r="AD6" t="s">
        <v>60</v>
      </c>
      <c r="AE6" t="s">
        <v>61</v>
      </c>
      <c r="AF6" t="s">
        <v>59</v>
      </c>
      <c r="AG6" t="s">
        <v>59</v>
      </c>
    </row>
    <row r="7" spans="1:33" x14ac:dyDescent="0.25">
      <c r="A7" s="1" t="s">
        <v>53</v>
      </c>
      <c r="B7">
        <v>0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M7">
        <f t="shared" si="0"/>
        <v>1</v>
      </c>
      <c r="N7">
        <f t="shared" si="1"/>
        <v>6</v>
      </c>
      <c r="O7" s="1">
        <f t="shared" si="2"/>
        <v>-5</v>
      </c>
      <c r="P7" s="3">
        <f t="shared" si="3"/>
        <v>0.16666666666666666</v>
      </c>
      <c r="Q7">
        <f>IF(P7 &lt; 1, 3, IF(P7 &gt;= Spiele!P$16, 1, 2))</f>
        <v>3</v>
      </c>
      <c r="S7">
        <v>4</v>
      </c>
      <c r="T7">
        <v>6</v>
      </c>
      <c r="U7">
        <v>7</v>
      </c>
      <c r="V7">
        <v>6</v>
      </c>
      <c r="W7">
        <v>7</v>
      </c>
      <c r="X7">
        <v>7</v>
      </c>
      <c r="Y7">
        <v>7</v>
      </c>
      <c r="Z7">
        <v>5</v>
      </c>
      <c r="AA7">
        <v>3</v>
      </c>
      <c r="AB7">
        <v>6</v>
      </c>
      <c r="AC7" t="s">
        <v>62</v>
      </c>
      <c r="AD7" t="s">
        <v>64</v>
      </c>
      <c r="AE7" t="s">
        <v>71</v>
      </c>
      <c r="AF7" t="s">
        <v>79</v>
      </c>
      <c r="AG7" t="s">
        <v>82</v>
      </c>
    </row>
    <row r="8" spans="1:33" x14ac:dyDescent="0.25">
      <c r="A8" s="1" t="s">
        <v>54</v>
      </c>
      <c r="D8">
        <v>0</v>
      </c>
      <c r="E8">
        <v>2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>IF(P8 &lt; 1, 3, IF(P8 &gt;= Spiele!P$16, 1, 2))</f>
        <v>3</v>
      </c>
      <c r="S8">
        <v>5</v>
      </c>
      <c r="T8">
        <v>12</v>
      </c>
      <c r="U8">
        <v>11</v>
      </c>
      <c r="V8">
        <v>7</v>
      </c>
      <c r="W8">
        <v>9</v>
      </c>
      <c r="X8">
        <v>8</v>
      </c>
      <c r="Y8">
        <v>8</v>
      </c>
      <c r="Z8">
        <v>6</v>
      </c>
      <c r="AA8">
        <v>4</v>
      </c>
      <c r="AB8">
        <v>7</v>
      </c>
      <c r="AC8" t="s">
        <v>95</v>
      </c>
      <c r="AD8" t="s">
        <v>88</v>
      </c>
      <c r="AE8" t="s">
        <v>90</v>
      </c>
      <c r="AF8" t="s">
        <v>77</v>
      </c>
      <c r="AG8" t="s">
        <v>97</v>
      </c>
    </row>
    <row r="9" spans="1:33" x14ac:dyDescent="0.25">
      <c r="A9" s="1" t="s">
        <v>23</v>
      </c>
      <c r="B9">
        <v>0</v>
      </c>
      <c r="C9">
        <v>3</v>
      </c>
      <c r="D9">
        <v>0</v>
      </c>
      <c r="E9">
        <v>6</v>
      </c>
      <c r="F9">
        <v>2</v>
      </c>
      <c r="G9">
        <v>1</v>
      </c>
      <c r="H9">
        <v>1</v>
      </c>
      <c r="I9">
        <v>7</v>
      </c>
      <c r="J9">
        <v>0</v>
      </c>
      <c r="K9">
        <v>0</v>
      </c>
      <c r="M9">
        <f t="shared" si="0"/>
        <v>3</v>
      </c>
      <c r="N9">
        <f t="shared" si="1"/>
        <v>17</v>
      </c>
      <c r="O9" s="1">
        <f t="shared" si="2"/>
        <v>-14</v>
      </c>
      <c r="P9" s="3">
        <f t="shared" si="3"/>
        <v>0.17647058823529413</v>
      </c>
      <c r="Q9">
        <f>IF(P9 &lt; 1, 3, IF(P9 &gt;= Spiele!P$16, 1, 2))</f>
        <v>3</v>
      </c>
      <c r="S9">
        <v>6</v>
      </c>
      <c r="T9">
        <v>16</v>
      </c>
      <c r="U9">
        <v>12</v>
      </c>
      <c r="V9">
        <v>8</v>
      </c>
      <c r="W9">
        <v>10</v>
      </c>
      <c r="X9">
        <v>9</v>
      </c>
      <c r="Y9">
        <v>10</v>
      </c>
      <c r="Z9">
        <v>7</v>
      </c>
      <c r="AA9">
        <v>5</v>
      </c>
      <c r="AB9">
        <v>8</v>
      </c>
      <c r="AC9" t="s">
        <v>94</v>
      </c>
      <c r="AD9" t="s">
        <v>66</v>
      </c>
      <c r="AE9" t="s">
        <v>73</v>
      </c>
      <c r="AF9" t="s">
        <v>89</v>
      </c>
      <c r="AG9" t="s">
        <v>83</v>
      </c>
    </row>
    <row r="10" spans="1:33" x14ac:dyDescent="0.25">
      <c r="A10" s="1" t="s">
        <v>24</v>
      </c>
      <c r="B10">
        <v>2</v>
      </c>
      <c r="C10">
        <v>3</v>
      </c>
      <c r="D10">
        <v>8</v>
      </c>
      <c r="E10">
        <v>6</v>
      </c>
      <c r="F10">
        <v>3</v>
      </c>
      <c r="G10">
        <v>2</v>
      </c>
      <c r="H10">
        <v>4</v>
      </c>
      <c r="I10">
        <v>3</v>
      </c>
      <c r="J10">
        <v>2</v>
      </c>
      <c r="K10">
        <v>1</v>
      </c>
      <c r="M10">
        <f t="shared" si="0"/>
        <v>19</v>
      </c>
      <c r="N10">
        <f t="shared" si="1"/>
        <v>15</v>
      </c>
      <c r="O10" s="1">
        <f t="shared" si="2"/>
        <v>4</v>
      </c>
      <c r="P10" s="3">
        <f t="shared" si="3"/>
        <v>1.2666666666666666</v>
      </c>
      <c r="Q10">
        <f>IF(P10 &lt; 1, 3, IF(P10 &gt;= Spiele!P$16, 1, 2))</f>
        <v>1</v>
      </c>
      <c r="S10">
        <v>7</v>
      </c>
      <c r="T10">
        <v>17</v>
      </c>
      <c r="U10">
        <v>14</v>
      </c>
      <c r="V10">
        <v>9</v>
      </c>
      <c r="W10">
        <v>13</v>
      </c>
      <c r="X10">
        <v>10</v>
      </c>
      <c r="Y10">
        <v>11</v>
      </c>
      <c r="Z10">
        <v>10</v>
      </c>
      <c r="AA10">
        <v>7</v>
      </c>
      <c r="AB10">
        <v>9</v>
      </c>
      <c r="AC10" t="s">
        <v>92</v>
      </c>
      <c r="AD10" t="s">
        <v>65</v>
      </c>
      <c r="AE10" t="s">
        <v>72</v>
      </c>
      <c r="AF10" t="s">
        <v>91</v>
      </c>
      <c r="AG10" t="s">
        <v>84</v>
      </c>
    </row>
    <row r="11" spans="1:33" x14ac:dyDescent="0.25">
      <c r="A11" s="1" t="s">
        <v>42</v>
      </c>
      <c r="B11">
        <v>2</v>
      </c>
      <c r="C11">
        <v>4</v>
      </c>
      <c r="D11">
        <v>0</v>
      </c>
      <c r="E11">
        <v>2</v>
      </c>
      <c r="F11">
        <v>1</v>
      </c>
      <c r="G11">
        <v>1</v>
      </c>
      <c r="H11">
        <v>3</v>
      </c>
      <c r="I11">
        <v>2</v>
      </c>
      <c r="J11">
        <v>0</v>
      </c>
      <c r="K11">
        <v>2</v>
      </c>
      <c r="M11">
        <f t="shared" si="0"/>
        <v>6</v>
      </c>
      <c r="N11">
        <f t="shared" si="1"/>
        <v>11</v>
      </c>
      <c r="O11" s="1">
        <f t="shared" si="2"/>
        <v>-5</v>
      </c>
      <c r="P11" s="3">
        <f t="shared" si="3"/>
        <v>0.54545454545454541</v>
      </c>
      <c r="Q11">
        <f>IF(P11 &lt; 1, 3, IF(P11 &gt;= Spiele!P$16, 1, 2))</f>
        <v>3</v>
      </c>
      <c r="S11">
        <v>10</v>
      </c>
      <c r="T11">
        <v>18</v>
      </c>
      <c r="U11">
        <v>15</v>
      </c>
      <c r="V11">
        <v>18</v>
      </c>
      <c r="W11">
        <v>16</v>
      </c>
      <c r="X11">
        <v>12</v>
      </c>
      <c r="Y11">
        <v>12</v>
      </c>
      <c r="Z11">
        <v>11</v>
      </c>
      <c r="AA11">
        <v>8</v>
      </c>
      <c r="AB11">
        <v>10</v>
      </c>
      <c r="AC11" t="s">
        <v>93</v>
      </c>
      <c r="AD11" t="s">
        <v>67</v>
      </c>
      <c r="AE11" t="s">
        <v>74</v>
      </c>
      <c r="AF11" t="s">
        <v>78</v>
      </c>
      <c r="AG11" t="s">
        <v>86</v>
      </c>
    </row>
    <row r="12" spans="1:33" x14ac:dyDescent="0.25">
      <c r="A12" s="1" t="s">
        <v>55</v>
      </c>
      <c r="F12">
        <v>0</v>
      </c>
      <c r="G12">
        <v>1</v>
      </c>
      <c r="M12">
        <f t="shared" si="0"/>
        <v>0</v>
      </c>
      <c r="N12">
        <f t="shared" si="1"/>
        <v>1</v>
      </c>
      <c r="O12" s="1">
        <f t="shared" si="2"/>
        <v>-1</v>
      </c>
      <c r="P12" s="3">
        <f t="shared" si="3"/>
        <v>0</v>
      </c>
      <c r="Q12">
        <f>IF(P12 &lt; 1, 3, IF(P12 &gt;= Spiele!P$16, 1, 2))</f>
        <v>3</v>
      </c>
      <c r="S12">
        <v>13</v>
      </c>
      <c r="T12">
        <v>20</v>
      </c>
      <c r="U12">
        <v>16</v>
      </c>
      <c r="V12">
        <v>21</v>
      </c>
      <c r="W12">
        <v>17</v>
      </c>
      <c r="X12">
        <v>15</v>
      </c>
      <c r="Y12">
        <v>17</v>
      </c>
      <c r="Z12">
        <v>13</v>
      </c>
      <c r="AA12">
        <v>10</v>
      </c>
      <c r="AB12">
        <v>12</v>
      </c>
      <c r="AD12" t="s">
        <v>69</v>
      </c>
      <c r="AE12" t="s">
        <v>75</v>
      </c>
      <c r="AF12" t="s">
        <v>80</v>
      </c>
      <c r="AG12" t="s">
        <v>85</v>
      </c>
    </row>
    <row r="13" spans="1:33" x14ac:dyDescent="0.25">
      <c r="A13" s="4"/>
      <c r="B13" s="4">
        <v>17</v>
      </c>
      <c r="C13" s="4">
        <v>25</v>
      </c>
      <c r="D13" s="4">
        <v>20</v>
      </c>
      <c r="E13" s="4">
        <v>25</v>
      </c>
      <c r="F13" s="4">
        <v>25</v>
      </c>
      <c r="G13" s="4">
        <v>22</v>
      </c>
      <c r="H13" s="4">
        <v>25</v>
      </c>
      <c r="I13" s="4">
        <v>20</v>
      </c>
      <c r="J13" s="4">
        <v>15</v>
      </c>
      <c r="K13" s="4">
        <v>13</v>
      </c>
      <c r="L13" s="4"/>
      <c r="M13" s="4">
        <f t="shared" si="0"/>
        <v>102</v>
      </c>
      <c r="N13" s="4">
        <f t="shared" si="1"/>
        <v>105</v>
      </c>
      <c r="O13" s="4">
        <f t="shared" si="2"/>
        <v>-3</v>
      </c>
      <c r="P13" s="5">
        <f t="shared" si="3"/>
        <v>0.97142857142857142</v>
      </c>
      <c r="S13">
        <v>17</v>
      </c>
      <c r="T13">
        <v>22</v>
      </c>
      <c r="U13">
        <v>18</v>
      </c>
      <c r="V13">
        <v>22</v>
      </c>
      <c r="W13">
        <v>19</v>
      </c>
      <c r="X13">
        <v>18</v>
      </c>
      <c r="Y13">
        <v>22</v>
      </c>
      <c r="Z13">
        <v>18</v>
      </c>
      <c r="AA13">
        <v>11</v>
      </c>
      <c r="AB13">
        <v>13</v>
      </c>
      <c r="AD13" t="s">
        <v>68</v>
      </c>
    </row>
    <row r="14" spans="1:33" x14ac:dyDescent="0.25">
      <c r="P14" s="2"/>
      <c r="T14">
        <v>25</v>
      </c>
      <c r="U14">
        <v>19</v>
      </c>
      <c r="V14">
        <v>23</v>
      </c>
      <c r="W14">
        <v>20</v>
      </c>
      <c r="X14">
        <v>20</v>
      </c>
      <c r="Y14">
        <v>23</v>
      </c>
      <c r="Z14">
        <v>20</v>
      </c>
      <c r="AA14">
        <v>15</v>
      </c>
    </row>
    <row r="15" spans="1:33" x14ac:dyDescent="0.25">
      <c r="P15" s="2"/>
      <c r="U15">
        <v>20</v>
      </c>
      <c r="V15">
        <v>25</v>
      </c>
      <c r="W15">
        <v>25</v>
      </c>
      <c r="X15">
        <v>22</v>
      </c>
      <c r="Y15">
        <v>25</v>
      </c>
    </row>
    <row r="16" spans="1:33" x14ac:dyDescent="0.25">
      <c r="P16" s="2"/>
      <c r="AC16" s="11" t="s">
        <v>63</v>
      </c>
      <c r="AD16" s="12" t="s">
        <v>70</v>
      </c>
      <c r="AE16" s="13" t="s">
        <v>76</v>
      </c>
      <c r="AF16" s="14" t="s">
        <v>81</v>
      </c>
      <c r="AG16" s="12" t="s">
        <v>87</v>
      </c>
    </row>
    <row r="17" spans="16:16" x14ac:dyDescent="0.25">
      <c r="P17" s="2"/>
    </row>
  </sheetData>
  <conditionalFormatting sqref="M11:P12 A5:P9">
    <cfRule type="expression" dxfId="11" priority="28">
      <formula>$Q5 = 3</formula>
    </cfRule>
    <cfRule type="expression" dxfId="10" priority="29">
      <formula>$Q5 = 2</formula>
    </cfRule>
    <cfRule type="expression" dxfId="9" priority="30">
      <formula>$Q5 = 1</formula>
    </cfRule>
  </conditionalFormatting>
  <conditionalFormatting sqref="A11:L12">
    <cfRule type="expression" dxfId="8" priority="22">
      <formula>$Q11 = 3</formula>
    </cfRule>
    <cfRule type="expression" dxfId="7" priority="23">
      <formula>$Q11 = 2</formula>
    </cfRule>
    <cfRule type="expression" dxfId="6" priority="24">
      <formula>$Q11 = 1</formula>
    </cfRule>
  </conditionalFormatting>
  <conditionalFormatting sqref="A10:L10">
    <cfRule type="expression" dxfId="5" priority="16">
      <formula>$Q10 = 3</formula>
    </cfRule>
    <cfRule type="expression" dxfId="4" priority="17">
      <formula>$Q10 = 2</formula>
    </cfRule>
    <cfRule type="expression" dxfId="3" priority="18">
      <formula>$Q10 = 1</formula>
    </cfRule>
  </conditionalFormatting>
  <conditionalFormatting sqref="M10:P10">
    <cfRule type="expression" dxfId="2" priority="13">
      <formula>$Q10 = 3</formula>
    </cfRule>
    <cfRule type="expression" dxfId="1" priority="14">
      <formula>$Q10 = 2</formula>
    </cfRule>
    <cfRule type="expression" dxfId="0" priority="15">
      <formula>$Q10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</vt:lpstr>
      <vt:lpstr>SpieleUL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2019-03-28T08:06:05Z</dcterms:modified>
</cp:coreProperties>
</file>