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DieseArbeitsmappe" defaultThemeVersion="124226"/>
  <xr:revisionPtr revIDLastSave="0" documentId="13_ncr:1_{07A8954B-99FC-4E93-BFA8-75BDBBE270B2}" xr6:coauthVersionLast="44" xr6:coauthVersionMax="44" xr10:uidLastSave="{00000000-0000-0000-0000-000000000000}"/>
  <bookViews>
    <workbookView xWindow="6885" yWindow="240" windowWidth="21600" windowHeight="11835" activeTab="2" xr2:uid="{00000000-000D-0000-FFFF-FFFF00000000}"/>
  </bookViews>
  <sheets>
    <sheet name="BHV1_GD" sheetId="7" r:id="rId1"/>
    <sheet name="BHV2_GD" sheetId="9" r:id="rId2"/>
    <sheet name="BHV3_GD" sheetId="10" r:id="rId3"/>
    <sheet name="Tabelle1" sheetId="8" r:id="rId4"/>
  </sheets>
  <definedNames>
    <definedName name="quot_m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7" l="1"/>
  <c r="M15" i="7"/>
  <c r="N13" i="7"/>
  <c r="M13" i="7"/>
  <c r="N19" i="7"/>
  <c r="M19" i="7"/>
  <c r="N18" i="7"/>
  <c r="M18" i="7"/>
  <c r="N17" i="7"/>
  <c r="M17" i="7"/>
  <c r="N16" i="7"/>
  <c r="M16" i="7"/>
  <c r="N14" i="7"/>
  <c r="M14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P5" i="7" s="1"/>
  <c r="Q90" i="7"/>
  <c r="Q89" i="7"/>
  <c r="Q76" i="7"/>
  <c r="Q75" i="7"/>
  <c r="Q74" i="7"/>
  <c r="Q73" i="7"/>
  <c r="Q72" i="7"/>
  <c r="Q71" i="7"/>
  <c r="Q70" i="7"/>
  <c r="Q69" i="7"/>
  <c r="Q68" i="7"/>
  <c r="Q77" i="7"/>
  <c r="Q58" i="7"/>
  <c r="Q57" i="7"/>
  <c r="Q56" i="7"/>
  <c r="Q55" i="7"/>
  <c r="Q53" i="7"/>
  <c r="Q52" i="7"/>
  <c r="Q51" i="7"/>
  <c r="Q50" i="7"/>
  <c r="Q49" i="7"/>
  <c r="Q47" i="7"/>
  <c r="Q59" i="7"/>
  <c r="Q38" i="7"/>
  <c r="Q37" i="7"/>
  <c r="Q36" i="7"/>
  <c r="Q35" i="7"/>
  <c r="Q33" i="7"/>
  <c r="Q32" i="7"/>
  <c r="Q31" i="7"/>
  <c r="Q30" i="7"/>
  <c r="Q29" i="7"/>
  <c r="Q28" i="7"/>
  <c r="O12" i="7" l="1"/>
  <c r="P12" i="7"/>
  <c r="Q12" i="7" s="1"/>
  <c r="Q5" i="7"/>
  <c r="O17" i="7"/>
  <c r="P16" i="7"/>
  <c r="O16" i="7"/>
  <c r="O10" i="7"/>
  <c r="O9" i="7"/>
  <c r="P9" i="7"/>
  <c r="Q9" i="7" s="1"/>
  <c r="P7" i="7"/>
  <c r="Q7" i="7" s="1"/>
  <c r="P6" i="7"/>
  <c r="O19" i="7"/>
  <c r="P19" i="7"/>
  <c r="O15" i="7"/>
  <c r="P15" i="7"/>
  <c r="O13" i="7"/>
  <c r="P13" i="7"/>
  <c r="Q13" i="7" s="1"/>
  <c r="O18" i="7"/>
  <c r="O8" i="7"/>
  <c r="P11" i="7"/>
  <c r="O14" i="7"/>
  <c r="P18" i="7"/>
  <c r="O6" i="7"/>
  <c r="O11" i="7"/>
  <c r="P8" i="7"/>
  <c r="O5" i="7"/>
  <c r="O7" i="7"/>
  <c r="P10" i="7"/>
  <c r="P17" i="7"/>
  <c r="P14" i="7"/>
  <c r="Q14" i="7" s="1"/>
  <c r="N14" i="10"/>
  <c r="M14" i="10"/>
  <c r="N13" i="10"/>
  <c r="M13" i="10"/>
  <c r="Q13" i="10" s="1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Q12" i="10" l="1"/>
  <c r="P14" i="10"/>
  <c r="O10" i="10"/>
  <c r="O6" i="10"/>
  <c r="P8" i="10"/>
  <c r="Q8" i="10"/>
  <c r="P11" i="10"/>
  <c r="Q11" i="10" s="1"/>
  <c r="O5" i="10"/>
  <c r="Q5" i="10"/>
  <c r="O8" i="10"/>
  <c r="O11" i="10"/>
  <c r="P6" i="10"/>
  <c r="Q6" i="10" s="1"/>
  <c r="Q18" i="7"/>
  <c r="Q11" i="7"/>
  <c r="Q6" i="7"/>
  <c r="Q16" i="7"/>
  <c r="Q10" i="7"/>
  <c r="Q17" i="7"/>
  <c r="P9" i="9"/>
  <c r="P6" i="9"/>
  <c r="Q6" i="9" s="1"/>
  <c r="O11" i="9"/>
  <c r="P11" i="9"/>
  <c r="P12" i="9"/>
  <c r="Q11" i="9"/>
  <c r="O6" i="9"/>
  <c r="O13" i="10"/>
  <c r="P5" i="10"/>
  <c r="O7" i="10"/>
  <c r="P10" i="10"/>
  <c r="Q10" i="10" s="1"/>
  <c r="P13" i="10"/>
  <c r="P7" i="10"/>
  <c r="Q7" i="10" s="1"/>
  <c r="O12" i="10"/>
  <c r="O9" i="10"/>
  <c r="P12" i="10"/>
  <c r="O14" i="10"/>
  <c r="P9" i="10"/>
  <c r="Q9" i="10" s="1"/>
  <c r="O8" i="9"/>
  <c r="O5" i="9"/>
  <c r="P5" i="9"/>
  <c r="Q5" i="9" s="1"/>
  <c r="P10" i="9"/>
  <c r="Q10" i="9" s="1"/>
  <c r="O10" i="9"/>
  <c r="P7" i="9"/>
  <c r="Q7" i="9" s="1"/>
  <c r="O12" i="9"/>
  <c r="O7" i="9"/>
  <c r="O9" i="9"/>
  <c r="P8" i="9"/>
  <c r="Q8" i="9" s="1"/>
  <c r="N30" i="7"/>
  <c r="M3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29" i="7"/>
  <c r="M29" i="7"/>
  <c r="N28" i="7"/>
  <c r="M28" i="7"/>
  <c r="N27" i="7"/>
  <c r="M27" i="7"/>
  <c r="Q9" i="9" l="1"/>
  <c r="P39" i="7"/>
  <c r="P29" i="7"/>
  <c r="P28" i="7"/>
  <c r="O33" i="7"/>
  <c r="O38" i="7"/>
  <c r="O27" i="7"/>
  <c r="O36" i="7"/>
  <c r="O29" i="7"/>
  <c r="P33" i="7"/>
  <c r="P27" i="7"/>
  <c r="P36" i="7"/>
  <c r="O30" i="7"/>
  <c r="P30" i="7"/>
  <c r="P38" i="7"/>
  <c r="P32" i="7"/>
  <c r="O34" i="7"/>
  <c r="O37" i="7"/>
  <c r="O31" i="7"/>
  <c r="P34" i="7"/>
  <c r="O35" i="7"/>
  <c r="P37" i="7"/>
  <c r="O28" i="7"/>
  <c r="P31" i="7"/>
  <c r="P35" i="7"/>
  <c r="O39" i="7"/>
  <c r="O32" i="7"/>
  <c r="N56" i="7"/>
  <c r="M56" i="7"/>
  <c r="N55" i="7"/>
  <c r="M55" i="7"/>
  <c r="N54" i="7"/>
  <c r="M54" i="7"/>
  <c r="N60" i="7"/>
  <c r="P60" i="7" s="1"/>
  <c r="M60" i="7"/>
  <c r="N59" i="7"/>
  <c r="M59" i="7"/>
  <c r="N58" i="7"/>
  <c r="M58" i="7"/>
  <c r="N57" i="7"/>
  <c r="M57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P47" i="7" s="1"/>
  <c r="O60" i="7" l="1"/>
  <c r="O58" i="7"/>
  <c r="P58" i="7"/>
  <c r="O52" i="7"/>
  <c r="P57" i="7"/>
  <c r="P56" i="7"/>
  <c r="O55" i="7"/>
  <c r="P53" i="7"/>
  <c r="P50" i="7"/>
  <c r="O50" i="7"/>
  <c r="P48" i="7"/>
  <c r="P55" i="7"/>
  <c r="O54" i="7"/>
  <c r="P54" i="7"/>
  <c r="O56" i="7"/>
  <c r="O47" i="7"/>
  <c r="O49" i="7"/>
  <c r="P52" i="7"/>
  <c r="O48" i="7"/>
  <c r="P51" i="7"/>
  <c r="O59" i="7"/>
  <c r="P49" i="7"/>
  <c r="O57" i="7"/>
  <c r="O51" i="7"/>
  <c r="O53" i="7"/>
  <c r="P5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P78" i="7" l="1"/>
  <c r="O74" i="7"/>
  <c r="P70" i="7"/>
  <c r="O75" i="7"/>
  <c r="P72" i="7"/>
  <c r="O72" i="7"/>
  <c r="P75" i="7"/>
  <c r="O68" i="7"/>
  <c r="O73" i="7"/>
  <c r="O71" i="7"/>
  <c r="P74" i="7"/>
  <c r="O77" i="7"/>
  <c r="P68" i="7"/>
  <c r="O69" i="7"/>
  <c r="P71" i="7"/>
  <c r="P77" i="7"/>
  <c r="P69" i="7"/>
  <c r="O70" i="7"/>
  <c r="P73" i="7"/>
  <c r="O76" i="7"/>
  <c r="P76" i="7"/>
  <c r="O78" i="7"/>
  <c r="N102" i="7"/>
  <c r="M102" i="7"/>
  <c r="N101" i="7"/>
  <c r="M101" i="7"/>
  <c r="N100" i="7"/>
  <c r="M100" i="7"/>
  <c r="N99" i="7"/>
  <c r="M99" i="7"/>
  <c r="N98" i="7"/>
  <c r="M98" i="7"/>
  <c r="N97" i="7"/>
  <c r="M97" i="7"/>
  <c r="P97" i="7" s="1"/>
  <c r="N96" i="7"/>
  <c r="M96" i="7"/>
  <c r="N95" i="7"/>
  <c r="M95" i="7"/>
  <c r="N94" i="7"/>
  <c r="M94" i="7"/>
  <c r="N93" i="7"/>
  <c r="M93" i="7"/>
  <c r="N92" i="7"/>
  <c r="M92" i="7"/>
  <c r="N91" i="7"/>
  <c r="M91" i="7"/>
  <c r="Q91" i="7" s="1"/>
  <c r="N90" i="7"/>
  <c r="M90" i="7"/>
  <c r="N89" i="7"/>
  <c r="M89" i="7"/>
  <c r="N88" i="7"/>
  <c r="M88" i="7"/>
  <c r="Q98" i="7" l="1"/>
  <c r="O102" i="7"/>
  <c r="P101" i="7"/>
  <c r="O99" i="7"/>
  <c r="O97" i="7"/>
  <c r="P95" i="7"/>
  <c r="O94" i="7"/>
  <c r="P93" i="7"/>
  <c r="O92" i="7"/>
  <c r="O89" i="7"/>
  <c r="P100" i="7"/>
  <c r="Q100" i="7" s="1"/>
  <c r="P89" i="7"/>
  <c r="P92" i="7"/>
  <c r="Q92" i="7" s="1"/>
  <c r="O88" i="7"/>
  <c r="P102" i="7"/>
  <c r="O100" i="7"/>
  <c r="O91" i="7"/>
  <c r="P94" i="7"/>
  <c r="P99" i="7"/>
  <c r="P88" i="7"/>
  <c r="P96" i="7"/>
  <c r="O90" i="7"/>
  <c r="O95" i="7"/>
  <c r="P98" i="7"/>
  <c r="P91" i="7"/>
  <c r="O96" i="7"/>
  <c r="O93" i="7"/>
  <c r="O101" i="7"/>
  <c r="O98" i="7"/>
  <c r="P90" i="7"/>
  <c r="E6" i="8"/>
  <c r="E5" i="8"/>
  <c r="E4" i="8"/>
  <c r="E3" i="8"/>
  <c r="Q93" i="7" l="1"/>
  <c r="Q99" i="7"/>
  <c r="Q96" i="7"/>
  <c r="Q94" i="7"/>
  <c r="Q101" i="7"/>
  <c r="N114" i="7"/>
  <c r="M114" i="7"/>
  <c r="N113" i="7"/>
  <c r="M113" i="7"/>
  <c r="N112" i="7"/>
  <c r="M112" i="7"/>
  <c r="N111" i="7"/>
  <c r="M111" i="7"/>
  <c r="N110" i="7"/>
  <c r="M110" i="7"/>
  <c r="N109" i="7"/>
  <c r="M109" i="7"/>
  <c r="P110" i="7" l="1"/>
  <c r="P111" i="7"/>
  <c r="Q111" i="7" s="1"/>
  <c r="Q110" i="7"/>
  <c r="P109" i="7"/>
  <c r="P113" i="7"/>
  <c r="P114" i="7"/>
  <c r="P112" i="7"/>
  <c r="O109" i="7"/>
  <c r="O111" i="7"/>
  <c r="O113" i="7"/>
  <c r="O110" i="7"/>
  <c r="O112" i="7"/>
  <c r="O114" i="7"/>
  <c r="N121" i="7" l="1"/>
  <c r="M121" i="7"/>
  <c r="N120" i="7"/>
  <c r="M120" i="7"/>
  <c r="N119" i="7"/>
  <c r="M119" i="7"/>
  <c r="N118" i="7"/>
  <c r="M118" i="7"/>
  <c r="N117" i="7"/>
  <c r="M117" i="7"/>
  <c r="N116" i="7"/>
  <c r="M116" i="7"/>
  <c r="N115" i="7"/>
  <c r="M115" i="7"/>
  <c r="N108" i="7"/>
  <c r="M108" i="7"/>
  <c r="N107" i="7"/>
  <c r="M107" i="7"/>
  <c r="Q117" i="7" l="1"/>
  <c r="Q116" i="7"/>
  <c r="Q120" i="7"/>
  <c r="P115" i="7"/>
  <c r="Q115" i="7"/>
  <c r="O119" i="7"/>
  <c r="P117" i="7"/>
  <c r="O108" i="7"/>
  <c r="P119" i="7"/>
  <c r="O116" i="7"/>
  <c r="P120" i="7"/>
  <c r="P108" i="7"/>
  <c r="P118" i="7"/>
  <c r="Q118" i="7" s="1"/>
  <c r="O120" i="7"/>
  <c r="O117" i="7"/>
  <c r="P107" i="7"/>
  <c r="Q107" i="7" s="1"/>
  <c r="O121" i="7"/>
  <c r="P121" i="7"/>
  <c r="O107" i="7"/>
  <c r="O118" i="7"/>
  <c r="P116" i="7"/>
  <c r="O115" i="7"/>
  <c r="Q119" i="7" l="1"/>
  <c r="Q114" i="7"/>
  <c r="Q113" i="7"/>
  <c r="Q112" i="7"/>
  <c r="Q109" i="7"/>
</calcChain>
</file>

<file path=xl/sharedStrings.xml><?xml version="1.0" encoding="utf-8"?>
<sst xmlns="http://schemas.openxmlformats.org/spreadsheetml/2006/main" count="615" uniqueCount="256">
  <si>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</si>
  <si>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</si>
  <si>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</si>
  <si>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</si>
  <si>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</si>
  <si>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</si>
  <si>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</si>
  <si>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</si>
  <si>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</si>
  <si>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</si>
  <si>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</si>
  <si>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</si>
  <si>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</si>
  <si>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</si>
  <si>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</si>
  <si>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</si>
  <si>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</si>
  <si>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Thery</t>
  </si>
  <si>
    <t>Dragi</t>
  </si>
  <si>
    <t>Jenny</t>
  </si>
  <si>
    <t>Sabsi</t>
  </si>
  <si>
    <t>Vali</t>
  </si>
  <si>
    <t>Bojana</t>
  </si>
  <si>
    <t>Alex</t>
  </si>
  <si>
    <t>Celine</t>
  </si>
  <si>
    <t>Brückl hotvolleys - Akademie Graz</t>
  </si>
  <si>
    <t>Stefie R</t>
  </si>
  <si>
    <t>Lea Me</t>
  </si>
  <si>
    <t>Lea Mu</t>
  </si>
  <si>
    <t>Niki</t>
  </si>
  <si>
    <t>Stefie M</t>
  </si>
  <si>
    <t>L:Alex:Bojana:Vali:StefieM:StefieR:Sabsi</t>
  </si>
  <si>
    <t>l:8:2:14:13:6:11</t>
  </si>
  <si>
    <t>l:14:8:2:11:13:10</t>
  </si>
  <si>
    <t>l:8:2:11:13:10:14</t>
  </si>
  <si>
    <t>1:7:t</t>
  </si>
  <si>
    <t>4:13:t</t>
  </si>
  <si>
    <t>21:8:W:Celi/Bojana</t>
  </si>
  <si>
    <t>9:22:w:10/6</t>
  </si>
  <si>
    <t>0:5:T</t>
  </si>
  <si>
    <t>9:9:t</t>
  </si>
  <si>
    <t>9:9:w:6/14</t>
  </si>
  <si>
    <t>10:14:t</t>
  </si>
  <si>
    <t>24:17:W:Dragi/StefieM</t>
  </si>
  <si>
    <t>16:23:w:14/6</t>
  </si>
  <si>
    <t>23:22:T</t>
  </si>
  <si>
    <t>22:17:W:Dragi/StefieM</t>
  </si>
  <si>
    <t>18:15:T</t>
  </si>
  <si>
    <t>6:14:w:10/6</t>
  </si>
  <si>
    <t>6:9:t</t>
  </si>
  <si>
    <t>6:7:w:6/10</t>
  </si>
  <si>
    <t>teamS</t>
  </si>
  <si>
    <t>true</t>
  </si>
  <si>
    <t>false</t>
  </si>
  <si>
    <t>isASrv</t>
  </si>
  <si>
    <t>WSL - Brückl hotvolleys</t>
  </si>
  <si>
    <t>L:Thery:Bojana:Vali:Alex:StefieR:Sabsi</t>
  </si>
  <si>
    <t>L:Bojana:Vali:Alex:StefieR:Sabsi:Thery</t>
  </si>
  <si>
    <t>l:7:6:10:15:8:22</t>
  </si>
  <si>
    <t>l:6:10:15:8:22:7</t>
  </si>
  <si>
    <t>l:6:10:13:9:11:7</t>
  </si>
  <si>
    <t>6:12:T</t>
  </si>
  <si>
    <t>9:17:T</t>
  </si>
  <si>
    <t>18:13:t</t>
  </si>
  <si>
    <t>14:9:w:9/6</t>
  </si>
  <si>
    <t>22:16:w:6/9</t>
  </si>
  <si>
    <t>22:16:w:8/12</t>
  </si>
  <si>
    <t>14:9:w:12/8</t>
  </si>
  <si>
    <t>6:10:t</t>
  </si>
  <si>
    <t>6:16:t</t>
  </si>
  <si>
    <t>3:5:w:12/6</t>
  </si>
  <si>
    <t>13:22:w:6/12</t>
  </si>
  <si>
    <t>13:21:w:5/15</t>
  </si>
  <si>
    <t>17:24:w:15/5</t>
  </si>
  <si>
    <t>6:15:w:9/8</t>
  </si>
  <si>
    <t>4:9:t</t>
  </si>
  <si>
    <t>10:18:t</t>
  </si>
  <si>
    <t>4:11:w:9/6</t>
  </si>
  <si>
    <t>4:11:w:12/8</t>
  </si>
  <si>
    <t>7:14:w:5/22</t>
  </si>
  <si>
    <t>10:21:w:22/5</t>
  </si>
  <si>
    <t>8:17:t</t>
  </si>
  <si>
    <t>9:18:w:8/6</t>
  </si>
  <si>
    <t>8:14:w:22/11</t>
  </si>
  <si>
    <t>10:20:w:11/22</t>
  </si>
  <si>
    <t>14:20:W:LeaMe/StefieR</t>
  </si>
  <si>
    <t>16:23:W:StefieR/LeaMe</t>
  </si>
  <si>
    <t>21:12:W:Dragi/Vali</t>
  </si>
  <si>
    <t>15:10:W:LeaMe/StefieR</t>
  </si>
  <si>
    <t>18:10:W:Celi/Bojana</t>
  </si>
  <si>
    <t>23:12:W:StefieM/Thery</t>
  </si>
  <si>
    <t>21:11:W:Celi/Bojana</t>
  </si>
  <si>
    <t>23:11:W:Celine/Thery</t>
  </si>
  <si>
    <t>l:14:8:10:11:17:7</t>
  </si>
  <si>
    <t>l:14:8:10:19:17:7</t>
  </si>
  <si>
    <t>l:7:14:8:10:19:17</t>
  </si>
  <si>
    <t>21:17:T</t>
  </si>
  <si>
    <t>14:19:t</t>
  </si>
  <si>
    <t>9:14:t</t>
  </si>
  <si>
    <t>12:10:T</t>
  </si>
  <si>
    <t>10:16:t</t>
  </si>
  <si>
    <t>15:21:t</t>
  </si>
  <si>
    <t>5:10:w:2/8</t>
  </si>
  <si>
    <t>15:22:w:8/2</t>
  </si>
  <si>
    <t>14:21:w:19/11</t>
  </si>
  <si>
    <t>5:8:t</t>
  </si>
  <si>
    <t>14:20:t</t>
  </si>
  <si>
    <t>20:18:T</t>
  </si>
  <si>
    <t>20:16:W:LeaMe/StefieR</t>
  </si>
  <si>
    <t>20:19:W:StefieR/LeaMe</t>
  </si>
  <si>
    <t>Brückl hotvolleys - Jennersdorf</t>
  </si>
  <si>
    <t>VBC Weiz - Brückl hotvolleys</t>
  </si>
  <si>
    <t>l:10:12:4:6:3:15</t>
  </si>
  <si>
    <t>l:5:16:12:15:11:3</t>
  </si>
  <si>
    <t>l:12:5:6:3:15:10</t>
  </si>
  <si>
    <t>7:12:t</t>
  </si>
  <si>
    <t>12:18:t</t>
  </si>
  <si>
    <t>12:19:w:5/4</t>
  </si>
  <si>
    <t>15:22:w:13/6</t>
  </si>
  <si>
    <t>19:15:T</t>
  </si>
  <si>
    <t>10:12:t</t>
  </si>
  <si>
    <t>22:19:T</t>
  </si>
  <si>
    <t>13:20:w:4/5</t>
  </si>
  <si>
    <t>10:14:w:10/16</t>
  </si>
  <si>
    <t>12:17:w:16/10</t>
  </si>
  <si>
    <t>20:23:w:13/15</t>
  </si>
  <si>
    <t>10:14:w:6/11</t>
  </si>
  <si>
    <t>12:17:w:11/6</t>
  </si>
  <si>
    <t>23:19:W:Dragi/Alex</t>
  </si>
  <si>
    <t>22:18:W:LeaMe/StefieR</t>
  </si>
  <si>
    <t>24:21:W:StefieR/LeaMe</t>
  </si>
  <si>
    <t>3:8:t</t>
  </si>
  <si>
    <t>3:9:w:11/6</t>
  </si>
  <si>
    <t>3:9:w:16/10</t>
  </si>
  <si>
    <t>Brückl hotvolleys - Hausmannstätten</t>
  </si>
  <si>
    <t>l:17:16:9:7:5:11</t>
  </si>
  <si>
    <t>l:11:17:16:9:7:5</t>
  </si>
  <si>
    <t>l:17:8:9:7:5:11</t>
  </si>
  <si>
    <t>l:11:17:8:9:7:5</t>
  </si>
  <si>
    <t>1:6:t</t>
  </si>
  <si>
    <t>5:16:t</t>
  </si>
  <si>
    <t>6:23:w:6/17</t>
  </si>
  <si>
    <t>7:24:w:17/6</t>
  </si>
  <si>
    <t>6:23:w:4/11</t>
  </si>
  <si>
    <t>9:11:T</t>
  </si>
  <si>
    <t>23:21:T</t>
  </si>
  <si>
    <t>23:22:W:Celi/StefieR</t>
  </si>
  <si>
    <t>23:23:W:StefieR/Celi</t>
  </si>
  <si>
    <t>23:24:W:StefieM/Alex</t>
  </si>
  <si>
    <t>12:12:t</t>
  </si>
  <si>
    <t>19:22:t</t>
  </si>
  <si>
    <t>20:23:w:6/17</t>
  </si>
  <si>
    <t>20:23:w:4/11</t>
  </si>
  <si>
    <t>19:23:w:8/16</t>
  </si>
  <si>
    <t>15:15:w:14/7</t>
  </si>
  <si>
    <t>20:22:T</t>
  </si>
  <si>
    <t>21:23:W:StefieM/StefieR</t>
  </si>
  <si>
    <t>21:24:W:StefieR/StefieM</t>
  </si>
  <si>
    <t>11:12:t</t>
  </si>
  <si>
    <t>2:5:T</t>
  </si>
  <si>
    <t>15:18:T</t>
  </si>
  <si>
    <t>10:8:W:Dragi/Sabsi</t>
  </si>
  <si>
    <t>15:16:W:Sabsi/Dragi</t>
  </si>
  <si>
    <t>7:5:t</t>
  </si>
  <si>
    <t>20:21:t</t>
  </si>
  <si>
    <t>8:12:w:14/7</t>
  </si>
  <si>
    <t>23:24:w:7/14</t>
  </si>
  <si>
    <t>22:22:w:4/11</t>
  </si>
  <si>
    <t>22:22:w:6/17</t>
  </si>
  <si>
    <t>22:23:w:17/6</t>
  </si>
  <si>
    <t>L:Thery:Bojana:Vali:Alex:StefieR:Dragi</t>
  </si>
  <si>
    <t>1:5:T</t>
  </si>
  <si>
    <t>2:9:T</t>
  </si>
  <si>
    <t>1:6:W:Sabsi/Dragi</t>
  </si>
  <si>
    <t>9:5:t</t>
  </si>
  <si>
    <t>10:11:t</t>
  </si>
  <si>
    <t>12:13:w:4/11</t>
  </si>
  <si>
    <t>9:6:w:16/8</t>
  </si>
  <si>
    <t>D</t>
  </si>
  <si>
    <t>LeaMu</t>
  </si>
  <si>
    <t>LeaMe</t>
  </si>
  <si>
    <t>Kathi</t>
  </si>
  <si>
    <t>Villach - Brückl hotvolleys</t>
  </si>
  <si>
    <t>L:Stefie:Celi:LeaMe:Celine:Niki:LeaMu</t>
  </si>
  <si>
    <t>L:LeaMu:LeaMe:StefieM:Kathie:Niki:Celine</t>
  </si>
  <si>
    <t>L:LeaMu:LeaMe:StefieM:Kathie:Celi:Celine</t>
  </si>
  <si>
    <t>L:Stefie:Celi:LeaMe:Celine:Kathi:LeaMu</t>
  </si>
  <si>
    <t>l:12:25:7:28:15:23</t>
  </si>
  <si>
    <t>l:23:12:25:7:28:15</t>
  </si>
  <si>
    <t>l:10:23:12:25:7:28</t>
  </si>
  <si>
    <t>16:20:t</t>
  </si>
  <si>
    <t>18:23:t</t>
  </si>
  <si>
    <t>17:20:w:24/15</t>
  </si>
  <si>
    <t>11:14:T</t>
  </si>
  <si>
    <t>23:15:t</t>
  </si>
  <si>
    <t>5:10:t</t>
  </si>
  <si>
    <t>8:16:t</t>
  </si>
  <si>
    <t>13:19:w:24/12</t>
  </si>
  <si>
    <t>13:19:w:26/28</t>
  </si>
  <si>
    <t>5:9:w:37/7</t>
  </si>
  <si>
    <t>8:14:w:10/15</t>
  </si>
  <si>
    <t>19:22:w:12/24</t>
  </si>
  <si>
    <t>19:22:w:28/26</t>
  </si>
  <si>
    <t>19:16:T</t>
  </si>
  <si>
    <t>24:22:T</t>
  </si>
  <si>
    <t>6:14:T</t>
  </si>
  <si>
    <t>16:10:w:6/10</t>
  </si>
  <si>
    <t>6:8:w:6/15</t>
  </si>
  <si>
    <t>Brückl hotvolleys - HIB Liebenau</t>
  </si>
  <si>
    <t>L:StefieM:Celi:Dragi:Celine:LeaMe:LeaMu</t>
  </si>
  <si>
    <t>l:12:13:7:9:11:8</t>
  </si>
  <si>
    <t>l:12:13:7:9:11:3</t>
  </si>
  <si>
    <t>l:12:11:7:9:13:3</t>
  </si>
  <si>
    <t>12:11:t</t>
  </si>
  <si>
    <t>15:18:t</t>
  </si>
  <si>
    <t>10:8:w:3/13</t>
  </si>
  <si>
    <t>14:12:w:13/3</t>
  </si>
  <si>
    <t>8:12:t</t>
  </si>
  <si>
    <t>8:15:t</t>
  </si>
  <si>
    <t>8:9:w:8/13</t>
  </si>
  <si>
    <t>10:21:w:13/8</t>
  </si>
  <si>
    <t>10:19:w:4/9</t>
  </si>
  <si>
    <t>22:11:W:2/8</t>
  </si>
  <si>
    <t>2:6:t</t>
  </si>
  <si>
    <t>9:15:t</t>
  </si>
  <si>
    <t>17:23:w:8/13</t>
  </si>
  <si>
    <t>Meli</t>
  </si>
  <si>
    <t>Lari</t>
  </si>
  <si>
    <t>Jojo</t>
  </si>
  <si>
    <t>Yassi</t>
  </si>
  <si>
    <t>Julia</t>
  </si>
  <si>
    <t>Seli</t>
  </si>
  <si>
    <t>Anna</t>
  </si>
  <si>
    <t>Elena</t>
  </si>
  <si>
    <t>Ylva</t>
  </si>
  <si>
    <t>Villach 3 - Brückl hotvolleys</t>
  </si>
  <si>
    <t>L:Lari:Yassi:Ylva:Seli:Anna:Jojo</t>
  </si>
  <si>
    <t>l:20:55:15:14:29:32</t>
  </si>
  <si>
    <t>6:11:w:44/32</t>
  </si>
  <si>
    <t>L:Jojo:Julia:Yassi:Ylva:Seli:Anna</t>
  </si>
  <si>
    <t>10:12:w:44/32</t>
  </si>
  <si>
    <t>14:16:T</t>
  </si>
  <si>
    <t>8:9:W:Lari/Julia</t>
  </si>
  <si>
    <t>19:24:W:Elena/Selina</t>
  </si>
  <si>
    <t>L:Yassi:Ylva:Julia:Anna:Jojo:Julia</t>
  </si>
  <si>
    <t>l:32:20:55:15:14:29</t>
  </si>
  <si>
    <t>5:9:T</t>
  </si>
  <si>
    <t>9:19:T</t>
  </si>
  <si>
    <t>19:14:t</t>
  </si>
  <si>
    <t>19:9:w:44/32</t>
  </si>
  <si>
    <t>L:Yassi:Ylva:Julia:Anna:Jojo:Lari</t>
  </si>
  <si>
    <t>14:17:t</t>
  </si>
  <si>
    <t>12:11:w:44/32</t>
  </si>
  <si>
    <t>L:Yassi:Ylva:Seli:Anna:Jojo:Lari</t>
  </si>
  <si>
    <t>2:8:t</t>
  </si>
  <si>
    <t>2:8:w:44/32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</si>
</sst>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sheetPr codeName="Tabelle1"/>
  <dimension ref="A1:AG122"/>
  <sheetViews>
    <sheetView topLeftCell="B1" workbookViewId="0">
      <selection activeCell="Y20" sqref="Y20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ht="18.75" x14ac:dyDescent="0.3">
      <c r="A2" s="8">
        <v>44130</v>
      </c>
      <c r="B2" s="9" t="s">
        <v>208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F5">
        <v>1</v>
      </c>
      <c r="G5">
        <v>0</v>
      </c>
      <c r="M5">
        <f t="shared" ref="M5:M19" si="0" xml:space="preserve"> B5 + D5 + F5 + H5 + J5</f>
        <v>1</v>
      </c>
      <c r="N5">
        <f t="shared" ref="N5:N19" si="1" xml:space="preserve"> C5 + E5 + G5 + I5 + K5</f>
        <v>0</v>
      </c>
      <c r="O5" s="1">
        <f t="shared" ref="O5:O19" si="2">M5 - N5</f>
        <v>1</v>
      </c>
      <c r="P5" s="3" t="str">
        <f t="shared" ref="P5:P19" si="3" xml:space="preserve"> IF(M5+N5=0, 0, IF(N5=0, "MAX", M5/N5))</f>
        <v>MAX</v>
      </c>
      <c r="Q5">
        <f>IF(AND(M5 = 0, N5 = 0), 0, IF(P5 &lt; 1, 3, IF(P5 &gt;= P$19, 1, 2)))</f>
        <v>1</v>
      </c>
      <c r="T5">
        <v>1</v>
      </c>
      <c r="U5">
        <v>0</v>
      </c>
      <c r="X5">
        <v>1</v>
      </c>
      <c r="AC5" t="s">
        <v>56</v>
      </c>
      <c r="AD5" t="s">
        <v>57</v>
      </c>
      <c r="AE5" t="s">
        <v>209</v>
      </c>
    </row>
    <row r="6" spans="1:33" x14ac:dyDescent="0.25">
      <c r="A6" s="1" t="s">
        <v>18</v>
      </c>
      <c r="D6">
        <v>0</v>
      </c>
      <c r="E6">
        <v>1</v>
      </c>
      <c r="F6">
        <v>1</v>
      </c>
      <c r="G6">
        <v>2</v>
      </c>
      <c r="M6">
        <f t="shared" si="0"/>
        <v>1</v>
      </c>
      <c r="N6">
        <f t="shared" si="1"/>
        <v>3</v>
      </c>
      <c r="O6" s="1">
        <f t="shared" si="2"/>
        <v>-2</v>
      </c>
      <c r="P6" s="3">
        <f t="shared" si="3"/>
        <v>0.33333333333333331</v>
      </c>
      <c r="Q6">
        <f t="shared" ref="Q6:Q18" si="4">IF(AND(M6 = 0, N6 = 0), 0, IF(P6 &lt; 1, 3, IF(P6 &gt;= P$19, 1, 2)))</f>
        <v>3</v>
      </c>
      <c r="S6">
        <v>1</v>
      </c>
      <c r="T6">
        <v>3</v>
      </c>
      <c r="U6">
        <v>1</v>
      </c>
      <c r="V6">
        <v>1</v>
      </c>
      <c r="W6">
        <v>2</v>
      </c>
      <c r="X6">
        <v>2</v>
      </c>
      <c r="AC6" t="s">
        <v>210</v>
      </c>
      <c r="AD6" t="s">
        <v>211</v>
      </c>
      <c r="AE6" t="s">
        <v>212</v>
      </c>
    </row>
    <row r="7" spans="1:33" x14ac:dyDescent="0.25">
      <c r="A7" s="1" t="s">
        <v>22</v>
      </c>
      <c r="B7">
        <v>1</v>
      </c>
      <c r="C7">
        <v>1</v>
      </c>
      <c r="D7">
        <v>3</v>
      </c>
      <c r="E7">
        <v>2</v>
      </c>
      <c r="M7">
        <f t="shared" si="0"/>
        <v>4</v>
      </c>
      <c r="N7">
        <f t="shared" si="1"/>
        <v>3</v>
      </c>
      <c r="O7" s="1">
        <f t="shared" si="2"/>
        <v>1</v>
      </c>
      <c r="P7" s="3">
        <f t="shared" si="3"/>
        <v>1.3333333333333333</v>
      </c>
      <c r="Q7">
        <f t="shared" si="4"/>
        <v>2</v>
      </c>
      <c r="S7">
        <v>2</v>
      </c>
      <c r="T7">
        <v>5</v>
      </c>
      <c r="U7">
        <v>2</v>
      </c>
      <c r="V7">
        <v>3</v>
      </c>
      <c r="W7">
        <v>6</v>
      </c>
      <c r="X7">
        <v>3</v>
      </c>
      <c r="AC7" t="s">
        <v>213</v>
      </c>
      <c r="AD7" t="s">
        <v>217</v>
      </c>
      <c r="AE7" t="s">
        <v>223</v>
      </c>
    </row>
    <row r="8" spans="1:33" x14ac:dyDescent="0.25">
      <c r="A8" s="1" t="s">
        <v>29</v>
      </c>
      <c r="F8">
        <v>0</v>
      </c>
      <c r="G8">
        <v>0</v>
      </c>
      <c r="M8">
        <f t="shared" si="0"/>
        <v>0</v>
      </c>
      <c r="N8">
        <f t="shared" si="1"/>
        <v>0</v>
      </c>
      <c r="O8" s="1">
        <f t="shared" si="2"/>
        <v>0</v>
      </c>
      <c r="P8" s="3">
        <f t="shared" si="3"/>
        <v>0</v>
      </c>
      <c r="Q8">
        <v>2</v>
      </c>
      <c r="S8">
        <v>3</v>
      </c>
      <c r="T8">
        <v>6</v>
      </c>
      <c r="U8">
        <v>3</v>
      </c>
      <c r="V8">
        <v>4</v>
      </c>
      <c r="W8">
        <v>8</v>
      </c>
      <c r="X8">
        <v>5</v>
      </c>
      <c r="AC8" t="s">
        <v>214</v>
      </c>
      <c r="AD8" t="s">
        <v>218</v>
      </c>
      <c r="AE8" t="s">
        <v>224</v>
      </c>
    </row>
    <row r="9" spans="1:33" x14ac:dyDescent="0.25">
      <c r="A9" s="1" t="s">
        <v>19</v>
      </c>
      <c r="B9">
        <v>0</v>
      </c>
      <c r="C9">
        <v>1</v>
      </c>
      <c r="D9">
        <v>0</v>
      </c>
      <c r="E9">
        <v>0</v>
      </c>
      <c r="M9">
        <f t="shared" si="0"/>
        <v>0</v>
      </c>
      <c r="N9">
        <f t="shared" si="1"/>
        <v>1</v>
      </c>
      <c r="O9" s="1">
        <f t="shared" si="2"/>
        <v>-1</v>
      </c>
      <c r="P9" s="3">
        <f t="shared" si="3"/>
        <v>0</v>
      </c>
      <c r="Q9">
        <f t="shared" si="4"/>
        <v>3</v>
      </c>
      <c r="S9">
        <v>4</v>
      </c>
      <c r="T9">
        <v>7</v>
      </c>
      <c r="U9">
        <v>5</v>
      </c>
      <c r="V9">
        <v>5</v>
      </c>
      <c r="W9">
        <v>12</v>
      </c>
      <c r="X9">
        <v>7</v>
      </c>
      <c r="AC9" t="s">
        <v>215</v>
      </c>
      <c r="AD9" t="s">
        <v>219</v>
      </c>
      <c r="AE9" t="s">
        <v>119</v>
      </c>
    </row>
    <row r="10" spans="1:33" x14ac:dyDescent="0.25">
      <c r="A10" s="1" t="s">
        <v>20</v>
      </c>
      <c r="B10">
        <v>5</v>
      </c>
      <c r="C10">
        <v>4</v>
      </c>
      <c r="D10">
        <v>2</v>
      </c>
      <c r="E10">
        <v>4</v>
      </c>
      <c r="M10">
        <f t="shared" si="0"/>
        <v>7</v>
      </c>
      <c r="N10">
        <f t="shared" si="1"/>
        <v>8</v>
      </c>
      <c r="O10" s="1">
        <f t="shared" si="2"/>
        <v>-1</v>
      </c>
      <c r="P10" s="3">
        <f t="shared" si="3"/>
        <v>0.875</v>
      </c>
      <c r="Q10">
        <f t="shared" si="4"/>
        <v>3</v>
      </c>
      <c r="S10">
        <v>6</v>
      </c>
      <c r="T10">
        <v>8</v>
      </c>
      <c r="U10">
        <v>6</v>
      </c>
      <c r="V10">
        <v>6</v>
      </c>
      <c r="W10">
        <v>13</v>
      </c>
      <c r="X10">
        <v>9</v>
      </c>
      <c r="AC10" t="s">
        <v>216</v>
      </c>
      <c r="AD10" t="s">
        <v>220</v>
      </c>
      <c r="AE10" t="s">
        <v>225</v>
      </c>
    </row>
    <row r="11" spans="1:33" x14ac:dyDescent="0.25">
      <c r="A11" s="1" t="s">
        <v>23</v>
      </c>
      <c r="B11">
        <v>3</v>
      </c>
      <c r="C11">
        <v>2</v>
      </c>
      <c r="D11">
        <v>2</v>
      </c>
      <c r="E11">
        <v>2</v>
      </c>
      <c r="M11">
        <f t="shared" si="0"/>
        <v>5</v>
      </c>
      <c r="N11">
        <f t="shared" si="1"/>
        <v>4</v>
      </c>
      <c r="O11" s="1">
        <f t="shared" si="2"/>
        <v>1</v>
      </c>
      <c r="P11" s="3">
        <f t="shared" si="3"/>
        <v>1.25</v>
      </c>
      <c r="Q11">
        <f t="shared" si="4"/>
        <v>2</v>
      </c>
      <c r="S11">
        <v>7</v>
      </c>
      <c r="T11">
        <v>9</v>
      </c>
      <c r="U11">
        <v>9</v>
      </c>
      <c r="V11">
        <v>7</v>
      </c>
      <c r="W11">
        <v>17</v>
      </c>
      <c r="X11">
        <v>10</v>
      </c>
      <c r="AD11" t="s">
        <v>221</v>
      </c>
    </row>
    <row r="12" spans="1:33" x14ac:dyDescent="0.25">
      <c r="A12" s="1" t="s">
        <v>30</v>
      </c>
      <c r="F12">
        <v>2</v>
      </c>
      <c r="G12">
        <v>2</v>
      </c>
      <c r="M12">
        <f t="shared" si="0"/>
        <v>2</v>
      </c>
      <c r="N12">
        <f t="shared" si="1"/>
        <v>2</v>
      </c>
      <c r="O12" s="1">
        <f t="shared" si="2"/>
        <v>0</v>
      </c>
      <c r="P12" s="3">
        <f t="shared" si="3"/>
        <v>1</v>
      </c>
      <c r="Q12">
        <f t="shared" si="4"/>
        <v>2</v>
      </c>
      <c r="S12">
        <v>8</v>
      </c>
      <c r="T12">
        <v>11</v>
      </c>
      <c r="U12">
        <v>15</v>
      </c>
      <c r="V12">
        <v>8</v>
      </c>
      <c r="W12">
        <v>18</v>
      </c>
      <c r="X12">
        <v>11</v>
      </c>
      <c r="AD12" t="s">
        <v>222</v>
      </c>
    </row>
    <row r="13" spans="1:33" x14ac:dyDescent="0.25">
      <c r="A13" s="1" t="s">
        <v>180</v>
      </c>
      <c r="F13">
        <v>4</v>
      </c>
      <c r="G13">
        <v>2</v>
      </c>
      <c r="M13">
        <f t="shared" ref="M13" si="5" xml:space="preserve"> B13 + D13 + F13 + H13 + J13</f>
        <v>4</v>
      </c>
      <c r="N13">
        <f t="shared" ref="N13" si="6" xml:space="preserve"> C13 + E13 + G13 + I13 + K13</f>
        <v>2</v>
      </c>
      <c r="O13" s="1">
        <f t="shared" ref="O13" si="7">M13 - N13</f>
        <v>2</v>
      </c>
      <c r="P13" s="3">
        <f t="shared" ref="P13" si="8" xml:space="preserve"> IF(M13+N13=0, 0, IF(N13=0, "MAX", M13/N13))</f>
        <v>2</v>
      </c>
      <c r="Q13">
        <f t="shared" si="4"/>
        <v>1</v>
      </c>
      <c r="S13">
        <v>9</v>
      </c>
      <c r="T13">
        <v>12</v>
      </c>
      <c r="U13">
        <v>21</v>
      </c>
      <c r="V13">
        <v>10</v>
      </c>
      <c r="W13">
        <v>19</v>
      </c>
      <c r="X13">
        <v>16</v>
      </c>
    </row>
    <row r="14" spans="1:33" x14ac:dyDescent="0.25">
      <c r="A14" s="1" t="s">
        <v>24</v>
      </c>
      <c r="F14">
        <v>0</v>
      </c>
      <c r="G14">
        <v>2</v>
      </c>
      <c r="M14">
        <f t="shared" si="0"/>
        <v>0</v>
      </c>
      <c r="N14">
        <f t="shared" si="1"/>
        <v>2</v>
      </c>
      <c r="O14" s="1">
        <f t="shared" si="2"/>
        <v>-2</v>
      </c>
      <c r="P14" s="3">
        <f t="shared" si="3"/>
        <v>0</v>
      </c>
      <c r="Q14">
        <f t="shared" si="4"/>
        <v>3</v>
      </c>
      <c r="S14">
        <v>11</v>
      </c>
      <c r="T14">
        <v>13</v>
      </c>
      <c r="U14">
        <v>24</v>
      </c>
      <c r="V14">
        <v>11</v>
      </c>
      <c r="W14">
        <v>22</v>
      </c>
      <c r="X14">
        <v>17</v>
      </c>
    </row>
    <row r="15" spans="1:33" x14ac:dyDescent="0.25">
      <c r="A15" s="1" t="s">
        <v>179</v>
      </c>
      <c r="F15">
        <v>0</v>
      </c>
      <c r="G15">
        <v>0</v>
      </c>
      <c r="M15">
        <f t="shared" ref="M15" si="9" xml:space="preserve"> B15 + D15 + F15 + H15 + J15</f>
        <v>0</v>
      </c>
      <c r="N15">
        <f t="shared" ref="N15" si="10" xml:space="preserve"> C15 + E15 + G15 + I15 + K15</f>
        <v>0</v>
      </c>
      <c r="O15" s="1">
        <f t="shared" ref="O15" si="11">M15 - N15</f>
        <v>0</v>
      </c>
      <c r="P15" s="3">
        <f t="shared" ref="P15" si="12" xml:space="preserve"> IF(M15+N15=0, 0, IF(N15=0, "MAX", M15/N15))</f>
        <v>0</v>
      </c>
      <c r="Q15">
        <v>2</v>
      </c>
      <c r="S15">
        <v>12</v>
      </c>
      <c r="T15">
        <v>14</v>
      </c>
      <c r="U15">
        <v>25</v>
      </c>
      <c r="V15">
        <v>12</v>
      </c>
      <c r="W15">
        <v>23</v>
      </c>
      <c r="X15">
        <v>20</v>
      </c>
    </row>
    <row r="16" spans="1:33" x14ac:dyDescent="0.25">
      <c r="A16" s="1" t="s">
        <v>21</v>
      </c>
      <c r="B16">
        <v>4</v>
      </c>
      <c r="C16">
        <v>2</v>
      </c>
      <c r="D16">
        <v>2</v>
      </c>
      <c r="E16">
        <v>1</v>
      </c>
      <c r="M16">
        <f t="shared" si="0"/>
        <v>6</v>
      </c>
      <c r="N16">
        <f t="shared" si="1"/>
        <v>3</v>
      </c>
      <c r="O16" s="1">
        <f t="shared" si="2"/>
        <v>3</v>
      </c>
      <c r="P16" s="3">
        <f t="shared" si="3"/>
        <v>2</v>
      </c>
      <c r="Q16">
        <f t="shared" si="4"/>
        <v>1</v>
      </c>
      <c r="S16">
        <v>16</v>
      </c>
      <c r="T16">
        <v>15</v>
      </c>
      <c r="W16">
        <v>25</v>
      </c>
    </row>
    <row r="17" spans="1:33" x14ac:dyDescent="0.25">
      <c r="A17" s="1" t="s">
        <v>26</v>
      </c>
      <c r="B17">
        <v>1</v>
      </c>
      <c r="C17">
        <v>1</v>
      </c>
      <c r="D17">
        <v>0</v>
      </c>
      <c r="E17">
        <v>0</v>
      </c>
      <c r="M17">
        <f t="shared" si="0"/>
        <v>1</v>
      </c>
      <c r="N17">
        <f t="shared" si="1"/>
        <v>1</v>
      </c>
      <c r="O17" s="1">
        <f t="shared" si="2"/>
        <v>0</v>
      </c>
      <c r="P17" s="3">
        <f t="shared" si="3"/>
        <v>1</v>
      </c>
      <c r="Q17">
        <f t="shared" si="4"/>
        <v>2</v>
      </c>
      <c r="S17">
        <v>18</v>
      </c>
      <c r="T17">
        <v>16</v>
      </c>
    </row>
    <row r="18" spans="1:33" x14ac:dyDescent="0.25">
      <c r="A18" s="1" t="s">
        <v>17</v>
      </c>
      <c r="B18">
        <v>4</v>
      </c>
      <c r="C18">
        <v>1</v>
      </c>
      <c r="D18">
        <v>4</v>
      </c>
      <c r="E18">
        <v>2</v>
      </c>
      <c r="M18">
        <f t="shared" si="0"/>
        <v>8</v>
      </c>
      <c r="N18">
        <f t="shared" si="1"/>
        <v>3</v>
      </c>
      <c r="O18" s="1">
        <f t="shared" si="2"/>
        <v>5</v>
      </c>
      <c r="P18" s="3">
        <f t="shared" si="3"/>
        <v>2.6666666666666665</v>
      </c>
      <c r="Q18">
        <f t="shared" si="4"/>
        <v>1</v>
      </c>
      <c r="S18">
        <v>20</v>
      </c>
      <c r="T18">
        <v>17</v>
      </c>
    </row>
    <row r="19" spans="1:33" x14ac:dyDescent="0.25">
      <c r="A19" s="4"/>
      <c r="B19" s="4">
        <v>25</v>
      </c>
      <c r="C19" s="4">
        <v>18</v>
      </c>
      <c r="D19" s="4">
        <v>25</v>
      </c>
      <c r="E19" s="4">
        <v>12</v>
      </c>
      <c r="F19" s="4">
        <v>25</v>
      </c>
      <c r="G19" s="4">
        <v>20</v>
      </c>
      <c r="H19" s="4"/>
      <c r="I19" s="4"/>
      <c r="J19" s="4"/>
      <c r="K19" s="4"/>
      <c r="L19" s="4"/>
      <c r="M19" s="4">
        <f t="shared" si="0"/>
        <v>75</v>
      </c>
      <c r="N19" s="4">
        <f t="shared" si="1"/>
        <v>50</v>
      </c>
      <c r="O19" s="4">
        <f t="shared" si="2"/>
        <v>25</v>
      </c>
      <c r="P19" s="5">
        <f t="shared" si="3"/>
        <v>1.5</v>
      </c>
      <c r="S19">
        <v>23</v>
      </c>
      <c r="T19">
        <v>18</v>
      </c>
    </row>
    <row r="20" spans="1:33" x14ac:dyDescent="0.25">
      <c r="S20">
        <v>25</v>
      </c>
    </row>
    <row r="21" spans="1:33" x14ac:dyDescent="0.25">
      <c r="A21" t="s">
        <v>11</v>
      </c>
    </row>
    <row r="22" spans="1:33" x14ac:dyDescent="0.25">
      <c r="A22" t="s">
        <v>11</v>
      </c>
    </row>
    <row r="23" spans="1:33" x14ac:dyDescent="0.25">
      <c r="A23" t="s">
        <v>11</v>
      </c>
    </row>
    <row r="24" spans="1:33" ht="18.75" x14ac:dyDescent="0.3">
      <c r="A24" s="8">
        <v>44128</v>
      </c>
      <c r="B24" s="9" t="s">
        <v>134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</row>
    <row r="25" spans="1:33" x14ac:dyDescent="0.25">
      <c r="A25" s="4"/>
      <c r="B25" s="4" t="s">
        <v>3</v>
      </c>
      <c r="C25" s="4"/>
      <c r="D25" s="4" t="s">
        <v>4</v>
      </c>
      <c r="E25" s="4"/>
      <c r="F25" s="4" t="s">
        <v>5</v>
      </c>
      <c r="G25" s="4"/>
      <c r="H25" s="4" t="s">
        <v>6</v>
      </c>
      <c r="I25" s="4"/>
      <c r="J25" s="4" t="s">
        <v>7</v>
      </c>
      <c r="K25" s="4"/>
      <c r="L25" s="4"/>
      <c r="M25" s="4" t="s">
        <v>8</v>
      </c>
      <c r="N25" s="4"/>
      <c r="O25" s="4"/>
      <c r="P25" s="6"/>
    </row>
    <row r="26" spans="1:33" x14ac:dyDescent="0.25">
      <c r="A26" s="4"/>
      <c r="B26" s="7" t="s">
        <v>1</v>
      </c>
      <c r="C26" s="7" t="s">
        <v>2</v>
      </c>
      <c r="D26" s="7" t="s">
        <v>1</v>
      </c>
      <c r="E26" s="7" t="s">
        <v>2</v>
      </c>
      <c r="F26" s="7" t="s">
        <v>1</v>
      </c>
      <c r="G26" s="7" t="s">
        <v>2</v>
      </c>
      <c r="H26" s="7" t="s">
        <v>1</v>
      </c>
      <c r="I26" s="7" t="s">
        <v>2</v>
      </c>
      <c r="J26" s="7" t="s">
        <v>1</v>
      </c>
      <c r="K26" s="7" t="s">
        <v>2</v>
      </c>
      <c r="L26" s="7"/>
      <c r="M26" s="7" t="s">
        <v>1</v>
      </c>
      <c r="N26" s="7" t="s">
        <v>2</v>
      </c>
      <c r="O26" s="4" t="s">
        <v>9</v>
      </c>
      <c r="P26" s="6" t="s">
        <v>10</v>
      </c>
      <c r="S26" t="s">
        <v>3</v>
      </c>
      <c r="U26" t="s">
        <v>4</v>
      </c>
      <c r="W26" t="s">
        <v>5</v>
      </c>
      <c r="Y26" t="s">
        <v>6</v>
      </c>
      <c r="AA26" t="s">
        <v>7</v>
      </c>
      <c r="AC26" t="s">
        <v>12</v>
      </c>
      <c r="AD26" t="s">
        <v>13</v>
      </c>
      <c r="AE26" t="s">
        <v>14</v>
      </c>
      <c r="AF26" t="s">
        <v>15</v>
      </c>
      <c r="AG26" t="s">
        <v>16</v>
      </c>
    </row>
    <row r="27" spans="1:33" x14ac:dyDescent="0.25">
      <c r="A27" s="1" t="s">
        <v>0</v>
      </c>
      <c r="D27">
        <v>0</v>
      </c>
      <c r="E27">
        <v>0</v>
      </c>
      <c r="M27">
        <f t="shared" ref="M27:M39" si="13" xml:space="preserve"> B27 + D27 + F27 + H27 + J27</f>
        <v>0</v>
      </c>
      <c r="N27">
        <f t="shared" ref="N27:N39" si="14" xml:space="preserve"> C27 + E27 + G27 + I27 + K27</f>
        <v>0</v>
      </c>
      <c r="O27" s="1">
        <f t="shared" ref="O27:O39" si="15">M27 - N27</f>
        <v>0</v>
      </c>
      <c r="P27" s="3">
        <f t="shared" ref="P27:P39" si="16" xml:space="preserve"> IF(M27+N27=0, 0, IF(N27=0, "MAX", M27/N27))</f>
        <v>0</v>
      </c>
      <c r="Q27">
        <v>2</v>
      </c>
      <c r="T27">
        <v>0</v>
      </c>
      <c r="U27">
        <v>0</v>
      </c>
      <c r="X27">
        <v>0</v>
      </c>
      <c r="Y27">
        <v>1</v>
      </c>
      <c r="AB27">
        <v>2</v>
      </c>
      <c r="AC27" t="s">
        <v>56</v>
      </c>
      <c r="AD27" t="s">
        <v>57</v>
      </c>
      <c r="AE27" t="s">
        <v>56</v>
      </c>
      <c r="AF27" t="s">
        <v>57</v>
      </c>
      <c r="AG27" t="s">
        <v>170</v>
      </c>
    </row>
    <row r="28" spans="1:33" x14ac:dyDescent="0.25">
      <c r="A28" s="1" t="s">
        <v>18</v>
      </c>
      <c r="H28">
        <v>1</v>
      </c>
      <c r="I28">
        <v>0</v>
      </c>
      <c r="J28">
        <v>0</v>
      </c>
      <c r="K28">
        <v>0</v>
      </c>
      <c r="M28">
        <f t="shared" si="13"/>
        <v>1</v>
      </c>
      <c r="N28">
        <f t="shared" si="14"/>
        <v>0</v>
      </c>
      <c r="O28" s="1">
        <f t="shared" si="15"/>
        <v>1</v>
      </c>
      <c r="P28" s="3" t="str">
        <f t="shared" si="16"/>
        <v>MAX</v>
      </c>
      <c r="Q28">
        <f>IF(AND(M28 = 0, N28 = 0), 0, IF(P28 &lt; 1, 3, IF(P28 &gt;= P$39, 1, 2)))</f>
        <v>1</v>
      </c>
      <c r="S28">
        <v>2</v>
      </c>
      <c r="T28">
        <v>1</v>
      </c>
      <c r="U28">
        <v>2</v>
      </c>
      <c r="V28">
        <v>1</v>
      </c>
      <c r="W28">
        <v>1</v>
      </c>
      <c r="X28">
        <v>1</v>
      </c>
      <c r="Y28">
        <v>2</v>
      </c>
      <c r="Z28">
        <v>2</v>
      </c>
      <c r="AA28">
        <v>1</v>
      </c>
      <c r="AB28">
        <v>7</v>
      </c>
      <c r="AC28" t="s">
        <v>135</v>
      </c>
      <c r="AD28" t="s">
        <v>136</v>
      </c>
      <c r="AE28" t="s">
        <v>137</v>
      </c>
      <c r="AF28" t="s">
        <v>138</v>
      </c>
      <c r="AG28" t="s">
        <v>137</v>
      </c>
    </row>
    <row r="29" spans="1:33" x14ac:dyDescent="0.25">
      <c r="A29" s="1" t="s">
        <v>22</v>
      </c>
      <c r="B29">
        <v>1</v>
      </c>
      <c r="C29">
        <v>1</v>
      </c>
      <c r="D29">
        <v>0</v>
      </c>
      <c r="E29">
        <v>1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M29">
        <f t="shared" si="13"/>
        <v>1</v>
      </c>
      <c r="N29">
        <f t="shared" si="14"/>
        <v>5</v>
      </c>
      <c r="O29" s="1">
        <f t="shared" si="15"/>
        <v>-4</v>
      </c>
      <c r="P29" s="3">
        <f t="shared" si="16"/>
        <v>0.2</v>
      </c>
      <c r="Q29">
        <f>IF(AND(M29 = 0, N29 = 0), 0, IF(P29 &lt; 1, 3, IF(P29 &gt;= P$39, 1, 2)))</f>
        <v>3</v>
      </c>
      <c r="S29">
        <v>8</v>
      </c>
      <c r="T29">
        <v>3</v>
      </c>
      <c r="U29">
        <v>3</v>
      </c>
      <c r="V29">
        <v>3</v>
      </c>
      <c r="W29">
        <v>2</v>
      </c>
      <c r="X29">
        <v>4</v>
      </c>
      <c r="Y29">
        <v>3</v>
      </c>
      <c r="Z29">
        <v>6</v>
      </c>
      <c r="AA29">
        <v>2</v>
      </c>
      <c r="AB29">
        <v>9</v>
      </c>
      <c r="AC29" t="s">
        <v>139</v>
      </c>
      <c r="AD29" t="s">
        <v>144</v>
      </c>
      <c r="AE29" t="s">
        <v>144</v>
      </c>
      <c r="AF29" t="s">
        <v>159</v>
      </c>
      <c r="AG29" t="s">
        <v>178</v>
      </c>
    </row>
    <row r="30" spans="1:33" x14ac:dyDescent="0.25">
      <c r="A30" s="1" t="s">
        <v>29</v>
      </c>
      <c r="M30">
        <f t="shared" ref="M30" si="17" xml:space="preserve"> B30 + D30 + F30 + H30 + J30</f>
        <v>0</v>
      </c>
      <c r="N30">
        <f t="shared" ref="N30" si="18" xml:space="preserve"> C30 + E30 + G30 + I30 + K30</f>
        <v>0</v>
      </c>
      <c r="O30" s="1">
        <f t="shared" ref="O30" si="19">M30 - N30</f>
        <v>0</v>
      </c>
      <c r="P30" s="3">
        <f t="shared" ref="P30" si="20" xml:space="preserve"> IF(M30+N30=0, 0, IF(N30=0, "MAX", M30/N30))</f>
        <v>0</v>
      </c>
      <c r="Q30">
        <f>IF(AND(M30 = 0, N30 = 0), 0, IF(P30 &lt; 1, 3, IF(P30 &gt;= P$39, 1, 2)))</f>
        <v>0</v>
      </c>
      <c r="S30">
        <v>9</v>
      </c>
      <c r="T30">
        <v>4</v>
      </c>
      <c r="U30">
        <v>5</v>
      </c>
      <c r="V30">
        <v>4</v>
      </c>
      <c r="W30">
        <v>6</v>
      </c>
      <c r="X30">
        <v>6</v>
      </c>
      <c r="Y30">
        <v>9</v>
      </c>
      <c r="Z30">
        <v>7</v>
      </c>
      <c r="AA30">
        <v>8</v>
      </c>
      <c r="AB30">
        <v>10</v>
      </c>
      <c r="AC30" t="s">
        <v>140</v>
      </c>
      <c r="AD30" t="s">
        <v>145</v>
      </c>
      <c r="AE30" t="s">
        <v>155</v>
      </c>
      <c r="AF30" t="s">
        <v>160</v>
      </c>
      <c r="AG30" t="s">
        <v>171</v>
      </c>
    </row>
    <row r="31" spans="1:33" x14ac:dyDescent="0.25">
      <c r="A31" s="1" t="s">
        <v>19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M31">
        <f t="shared" si="13"/>
        <v>0</v>
      </c>
      <c r="N31">
        <f t="shared" si="14"/>
        <v>3</v>
      </c>
      <c r="O31" s="1">
        <f t="shared" si="15"/>
        <v>-3</v>
      </c>
      <c r="P31" s="3">
        <f t="shared" si="16"/>
        <v>0</v>
      </c>
      <c r="Q31">
        <f>IF(AND(M31 = 0, N31 = 0), 0, IF(P31 &lt; 1, 3, IF(P31 &gt;= P$39, 1, 2)))</f>
        <v>3</v>
      </c>
      <c r="S31">
        <v>11</v>
      </c>
      <c r="T31">
        <v>5</v>
      </c>
      <c r="U31">
        <v>6</v>
      </c>
      <c r="V31">
        <v>5</v>
      </c>
      <c r="W31">
        <v>7</v>
      </c>
      <c r="X31">
        <v>7</v>
      </c>
      <c r="Y31">
        <v>12</v>
      </c>
      <c r="Z31">
        <v>8</v>
      </c>
      <c r="AA31">
        <v>12</v>
      </c>
      <c r="AB31">
        <v>11</v>
      </c>
      <c r="AC31" t="s">
        <v>141</v>
      </c>
      <c r="AD31" t="s">
        <v>146</v>
      </c>
      <c r="AE31" t="s">
        <v>156</v>
      </c>
      <c r="AF31" t="s">
        <v>161</v>
      </c>
      <c r="AG31" t="s">
        <v>172</v>
      </c>
    </row>
    <row r="32" spans="1:33" x14ac:dyDescent="0.25">
      <c r="A32" s="1" t="s">
        <v>20</v>
      </c>
      <c r="B32">
        <v>8</v>
      </c>
      <c r="C32">
        <v>1</v>
      </c>
      <c r="D32">
        <v>2</v>
      </c>
      <c r="E32">
        <v>1</v>
      </c>
      <c r="F32">
        <v>1</v>
      </c>
      <c r="G32">
        <v>0</v>
      </c>
      <c r="H32">
        <v>4</v>
      </c>
      <c r="I32">
        <v>1</v>
      </c>
      <c r="J32">
        <v>2</v>
      </c>
      <c r="K32">
        <v>0</v>
      </c>
      <c r="M32">
        <f t="shared" si="13"/>
        <v>17</v>
      </c>
      <c r="N32">
        <f t="shared" si="14"/>
        <v>3</v>
      </c>
      <c r="O32" s="1">
        <f t="shared" si="15"/>
        <v>14</v>
      </c>
      <c r="P32" s="3">
        <f t="shared" si="16"/>
        <v>5.666666666666667</v>
      </c>
      <c r="Q32">
        <f>IF(AND(M32 = 0, N32 = 0), 0, IF(P32 &lt; 1, 3, IF(P32 &gt;= P$39, 1, 2)))</f>
        <v>1</v>
      </c>
      <c r="S32">
        <v>23</v>
      </c>
      <c r="T32">
        <v>6</v>
      </c>
      <c r="U32">
        <v>7</v>
      </c>
      <c r="V32">
        <v>6</v>
      </c>
      <c r="W32">
        <v>9</v>
      </c>
      <c r="X32">
        <v>11</v>
      </c>
      <c r="Y32">
        <v>13</v>
      </c>
      <c r="Z32">
        <v>10</v>
      </c>
      <c r="AA32">
        <v>13</v>
      </c>
      <c r="AB32">
        <v>12</v>
      </c>
      <c r="AC32" t="s">
        <v>143</v>
      </c>
      <c r="AD32" t="s">
        <v>147</v>
      </c>
      <c r="AE32" t="s">
        <v>157</v>
      </c>
      <c r="AF32" t="s">
        <v>162</v>
      </c>
      <c r="AG32" t="s">
        <v>173</v>
      </c>
    </row>
    <row r="33" spans="1:33" x14ac:dyDescent="0.25">
      <c r="A33" s="1" t="s">
        <v>23</v>
      </c>
      <c r="B33">
        <v>2</v>
      </c>
      <c r="C33">
        <v>0</v>
      </c>
      <c r="D33">
        <v>2</v>
      </c>
      <c r="E33">
        <v>0</v>
      </c>
      <c r="F33">
        <v>2</v>
      </c>
      <c r="G33">
        <v>0</v>
      </c>
      <c r="H33">
        <v>0</v>
      </c>
      <c r="I33">
        <v>3</v>
      </c>
      <c r="J33">
        <v>1</v>
      </c>
      <c r="K33">
        <v>1</v>
      </c>
      <c r="M33">
        <f t="shared" si="13"/>
        <v>7</v>
      </c>
      <c r="N33">
        <f t="shared" si="14"/>
        <v>4</v>
      </c>
      <c r="O33" s="1">
        <f t="shared" si="15"/>
        <v>3</v>
      </c>
      <c r="P33" s="3">
        <f t="shared" si="16"/>
        <v>1.75</v>
      </c>
      <c r="Q33">
        <f>IF(AND(M33 = 0, N33 = 0), 0, IF(P33 &lt; 1, 3, IF(P33 &gt;= P$39, 1, 2)))</f>
        <v>1</v>
      </c>
      <c r="S33">
        <v>24</v>
      </c>
      <c r="T33">
        <v>7</v>
      </c>
      <c r="U33">
        <v>9</v>
      </c>
      <c r="V33">
        <v>7</v>
      </c>
      <c r="W33">
        <v>13</v>
      </c>
      <c r="X33">
        <v>12</v>
      </c>
      <c r="Y33">
        <v>14</v>
      </c>
      <c r="Z33">
        <v>14</v>
      </c>
      <c r="AA33">
        <v>14</v>
      </c>
      <c r="AB33">
        <v>13</v>
      </c>
      <c r="AC33" t="s">
        <v>142</v>
      </c>
      <c r="AD33" t="s">
        <v>148</v>
      </c>
      <c r="AE33" t="s">
        <v>158</v>
      </c>
      <c r="AF33" t="s">
        <v>163</v>
      </c>
      <c r="AG33" t="s">
        <v>174</v>
      </c>
    </row>
    <row r="34" spans="1:33" x14ac:dyDescent="0.25">
      <c r="A34" s="1" t="s">
        <v>30</v>
      </c>
      <c r="D34">
        <v>0</v>
      </c>
      <c r="E34">
        <v>0</v>
      </c>
      <c r="F34">
        <v>0</v>
      </c>
      <c r="G34">
        <v>0</v>
      </c>
      <c r="M34">
        <f t="shared" si="13"/>
        <v>0</v>
      </c>
      <c r="N34">
        <f t="shared" si="14"/>
        <v>0</v>
      </c>
      <c r="O34" s="1">
        <f t="shared" si="15"/>
        <v>0</v>
      </c>
      <c r="P34" s="3">
        <f t="shared" si="16"/>
        <v>0</v>
      </c>
      <c r="Q34">
        <v>2</v>
      </c>
      <c r="S34">
        <v>25</v>
      </c>
      <c r="U34">
        <v>12</v>
      </c>
      <c r="V34">
        <v>12</v>
      </c>
      <c r="W34">
        <v>14</v>
      </c>
      <c r="X34">
        <v>13</v>
      </c>
      <c r="Y34">
        <v>15</v>
      </c>
      <c r="Z34">
        <v>16</v>
      </c>
      <c r="AA34">
        <v>15</v>
      </c>
      <c r="AD34" t="s">
        <v>149</v>
      </c>
      <c r="AF34" t="s">
        <v>164</v>
      </c>
      <c r="AG34" t="s">
        <v>175</v>
      </c>
    </row>
    <row r="35" spans="1:33" x14ac:dyDescent="0.25">
      <c r="A35" s="1" t="s">
        <v>24</v>
      </c>
      <c r="M35">
        <f t="shared" si="13"/>
        <v>0</v>
      </c>
      <c r="N35">
        <f t="shared" si="14"/>
        <v>0</v>
      </c>
      <c r="O35" s="1">
        <f t="shared" si="15"/>
        <v>0</v>
      </c>
      <c r="P35" s="3">
        <f t="shared" si="16"/>
        <v>0</v>
      </c>
      <c r="Q35">
        <f>IF(AND(M35 = 0, N35 = 0), 0, IF(P35 &lt; 1, 3, IF(P35 &gt;= P$39, 1, 2)))</f>
        <v>0</v>
      </c>
      <c r="U35">
        <v>15</v>
      </c>
      <c r="V35">
        <v>15</v>
      </c>
      <c r="W35">
        <v>15</v>
      </c>
      <c r="X35">
        <v>14</v>
      </c>
      <c r="Y35">
        <v>16</v>
      </c>
      <c r="Z35">
        <v>18</v>
      </c>
      <c r="AD35" t="s">
        <v>150</v>
      </c>
      <c r="AF35" t="s">
        <v>165</v>
      </c>
      <c r="AG35" t="s">
        <v>177</v>
      </c>
    </row>
    <row r="36" spans="1:33" x14ac:dyDescent="0.25">
      <c r="A36" s="1" t="s">
        <v>21</v>
      </c>
      <c r="B36">
        <v>3</v>
      </c>
      <c r="C36">
        <v>0</v>
      </c>
      <c r="D36">
        <v>5</v>
      </c>
      <c r="E36">
        <v>2</v>
      </c>
      <c r="F36">
        <v>5</v>
      </c>
      <c r="G36">
        <v>1</v>
      </c>
      <c r="H36">
        <v>5</v>
      </c>
      <c r="I36">
        <v>4</v>
      </c>
      <c r="J36">
        <v>4</v>
      </c>
      <c r="K36">
        <v>1</v>
      </c>
      <c r="M36">
        <f t="shared" si="13"/>
        <v>22</v>
      </c>
      <c r="N36">
        <f t="shared" si="14"/>
        <v>8</v>
      </c>
      <c r="O36" s="1">
        <f t="shared" si="15"/>
        <v>14</v>
      </c>
      <c r="P36" s="3">
        <f t="shared" si="16"/>
        <v>2.75</v>
      </c>
      <c r="Q36">
        <f>IF(AND(M36 = 0, N36 = 0), 0, IF(P36 &lt; 1, 3, IF(P36 &gt;= P$39, 1, 2)))</f>
        <v>1</v>
      </c>
      <c r="U36">
        <v>17</v>
      </c>
      <c r="V36">
        <v>17</v>
      </c>
      <c r="W36">
        <v>16</v>
      </c>
      <c r="X36">
        <v>16</v>
      </c>
      <c r="Y36">
        <v>18</v>
      </c>
      <c r="Z36">
        <v>19</v>
      </c>
      <c r="AD36" t="s">
        <v>152</v>
      </c>
      <c r="AF36" t="s">
        <v>166</v>
      </c>
      <c r="AG36" t="s">
        <v>176</v>
      </c>
    </row>
    <row r="37" spans="1:33" x14ac:dyDescent="0.25">
      <c r="A37" s="1" t="s">
        <v>26</v>
      </c>
      <c r="B37">
        <v>0</v>
      </c>
      <c r="C37">
        <v>0</v>
      </c>
      <c r="D37">
        <v>1</v>
      </c>
      <c r="E37">
        <v>2</v>
      </c>
      <c r="F37">
        <v>2</v>
      </c>
      <c r="G37">
        <v>1</v>
      </c>
      <c r="H37">
        <v>2</v>
      </c>
      <c r="I37">
        <v>0</v>
      </c>
      <c r="J37">
        <v>0</v>
      </c>
      <c r="K37">
        <v>1</v>
      </c>
      <c r="M37">
        <f t="shared" si="13"/>
        <v>5</v>
      </c>
      <c r="N37">
        <f t="shared" si="14"/>
        <v>4</v>
      </c>
      <c r="O37" s="1">
        <f t="shared" si="15"/>
        <v>1</v>
      </c>
      <c r="P37" s="3">
        <f t="shared" si="16"/>
        <v>1.25</v>
      </c>
      <c r="Q37">
        <f>IF(AND(M37 = 0, N37 = 0), 0, IF(P37 &lt; 1, 3, IF(P37 &gt;= P$39, 1, 2)))</f>
        <v>1</v>
      </c>
      <c r="U37">
        <v>19</v>
      </c>
      <c r="V37">
        <v>18</v>
      </c>
      <c r="W37">
        <v>17</v>
      </c>
      <c r="X37">
        <v>17</v>
      </c>
      <c r="Y37">
        <v>21</v>
      </c>
      <c r="Z37">
        <v>20</v>
      </c>
      <c r="AD37" t="s">
        <v>151</v>
      </c>
      <c r="AF37" t="s">
        <v>167</v>
      </c>
    </row>
    <row r="38" spans="1:33" x14ac:dyDescent="0.25">
      <c r="A38" s="1" t="s">
        <v>17</v>
      </c>
      <c r="B38">
        <v>6</v>
      </c>
      <c r="C38">
        <v>0</v>
      </c>
      <c r="D38">
        <v>4</v>
      </c>
      <c r="E38">
        <v>1</v>
      </c>
      <c r="F38">
        <v>4</v>
      </c>
      <c r="G38">
        <v>0</v>
      </c>
      <c r="H38">
        <v>5</v>
      </c>
      <c r="I38">
        <v>0</v>
      </c>
      <c r="J38">
        <v>6</v>
      </c>
      <c r="K38">
        <v>0</v>
      </c>
      <c r="M38">
        <f t="shared" si="13"/>
        <v>25</v>
      </c>
      <c r="N38">
        <f t="shared" si="14"/>
        <v>1</v>
      </c>
      <c r="O38" s="1">
        <f t="shared" si="15"/>
        <v>24</v>
      </c>
      <c r="P38" s="3">
        <f t="shared" si="16"/>
        <v>25</v>
      </c>
      <c r="Q38">
        <f>IF(AND(M38 = 0, N38 = 0), 0, IF(P38 &lt; 1, 3, IF(P38 &gt;= P$39, 1, 2)))</f>
        <v>1</v>
      </c>
      <c r="U38">
        <v>23</v>
      </c>
      <c r="V38">
        <v>19</v>
      </c>
      <c r="W38">
        <v>18</v>
      </c>
      <c r="X38">
        <v>18</v>
      </c>
      <c r="Y38">
        <v>22</v>
      </c>
      <c r="Z38">
        <v>21</v>
      </c>
      <c r="AD38" t="s">
        <v>153</v>
      </c>
      <c r="AF38" t="s">
        <v>168</v>
      </c>
    </row>
    <row r="39" spans="1:33" x14ac:dyDescent="0.25">
      <c r="A39" s="4"/>
      <c r="B39" s="4">
        <v>25</v>
      </c>
      <c r="C39" s="4">
        <v>7</v>
      </c>
      <c r="D39" s="4">
        <v>23</v>
      </c>
      <c r="E39" s="4">
        <v>25</v>
      </c>
      <c r="F39" s="4">
        <v>21</v>
      </c>
      <c r="G39" s="4">
        <v>25</v>
      </c>
      <c r="H39" s="4">
        <v>25</v>
      </c>
      <c r="I39" s="4">
        <v>23</v>
      </c>
      <c r="J39" s="4">
        <v>15</v>
      </c>
      <c r="K39" s="4">
        <v>13</v>
      </c>
      <c r="L39" s="4"/>
      <c r="M39" s="4">
        <f t="shared" si="13"/>
        <v>109</v>
      </c>
      <c r="N39" s="4">
        <f t="shared" si="14"/>
        <v>93</v>
      </c>
      <c r="O39" s="4">
        <f t="shared" si="15"/>
        <v>16</v>
      </c>
      <c r="P39" s="5">
        <f t="shared" si="16"/>
        <v>1.1720430107526882</v>
      </c>
      <c r="V39">
        <v>25</v>
      </c>
      <c r="W39">
        <v>19</v>
      </c>
      <c r="X39">
        <v>20</v>
      </c>
      <c r="Y39">
        <v>23</v>
      </c>
      <c r="Z39">
        <v>22</v>
      </c>
      <c r="AD39" t="s">
        <v>154</v>
      </c>
      <c r="AF39" t="s">
        <v>169</v>
      </c>
    </row>
    <row r="40" spans="1:33" x14ac:dyDescent="0.25">
      <c r="W40">
        <v>20</v>
      </c>
      <c r="X40">
        <v>22</v>
      </c>
      <c r="Y40">
        <v>25</v>
      </c>
      <c r="Z40">
        <v>23</v>
      </c>
    </row>
    <row r="41" spans="1:33" x14ac:dyDescent="0.25">
      <c r="A41" t="s">
        <v>11</v>
      </c>
      <c r="W41">
        <v>21</v>
      </c>
      <c r="X41">
        <v>25</v>
      </c>
    </row>
    <row r="42" spans="1:33" x14ac:dyDescent="0.25">
      <c r="A42" t="s">
        <v>11</v>
      </c>
    </row>
    <row r="43" spans="1:33" x14ac:dyDescent="0.25">
      <c r="A43" t="s">
        <v>11</v>
      </c>
    </row>
    <row r="44" spans="1:33" ht="18" customHeight="1" x14ac:dyDescent="0.3">
      <c r="A44" s="8">
        <v>44121</v>
      </c>
      <c r="B44" s="9" t="s">
        <v>111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</row>
    <row r="45" spans="1:33" x14ac:dyDescent="0.25">
      <c r="A45" s="4"/>
      <c r="B45" s="4" t="s">
        <v>3</v>
      </c>
      <c r="C45" s="4"/>
      <c r="D45" s="4" t="s">
        <v>4</v>
      </c>
      <c r="E45" s="4"/>
      <c r="F45" s="4" t="s">
        <v>5</v>
      </c>
      <c r="G45" s="4"/>
      <c r="H45" s="4" t="s">
        <v>6</v>
      </c>
      <c r="I45" s="4"/>
      <c r="J45" s="4" t="s">
        <v>7</v>
      </c>
      <c r="K45" s="4"/>
      <c r="L45" s="4"/>
      <c r="M45" s="4" t="s">
        <v>8</v>
      </c>
      <c r="N45" s="4"/>
      <c r="O45" s="4"/>
      <c r="P45" s="6"/>
    </row>
    <row r="46" spans="1:33" x14ac:dyDescent="0.25">
      <c r="A46" s="4"/>
      <c r="B46" s="7" t="s">
        <v>1</v>
      </c>
      <c r="C46" s="7" t="s">
        <v>2</v>
      </c>
      <c r="D46" s="7" t="s">
        <v>1</v>
      </c>
      <c r="E46" s="7" t="s">
        <v>2</v>
      </c>
      <c r="F46" s="7" t="s">
        <v>1</v>
      </c>
      <c r="G46" s="7" t="s">
        <v>2</v>
      </c>
      <c r="H46" s="7" t="s">
        <v>1</v>
      </c>
      <c r="I46" s="7" t="s">
        <v>2</v>
      </c>
      <c r="J46" s="7" t="s">
        <v>1</v>
      </c>
      <c r="K46" s="7" t="s">
        <v>2</v>
      </c>
      <c r="L46" s="7"/>
      <c r="M46" s="7" t="s">
        <v>1</v>
      </c>
      <c r="N46" s="7" t="s">
        <v>2</v>
      </c>
      <c r="O46" s="4" t="s">
        <v>9</v>
      </c>
      <c r="P46" s="6" t="s">
        <v>10</v>
      </c>
      <c r="S46" t="s">
        <v>3</v>
      </c>
      <c r="U46" t="s">
        <v>4</v>
      </c>
      <c r="W46" t="s">
        <v>5</v>
      </c>
      <c r="Y46" t="s">
        <v>6</v>
      </c>
      <c r="AA46" t="s">
        <v>7</v>
      </c>
      <c r="AC46" t="s">
        <v>12</v>
      </c>
      <c r="AD46" t="s">
        <v>13</v>
      </c>
      <c r="AE46" t="s">
        <v>14</v>
      </c>
      <c r="AF46" t="s">
        <v>15</v>
      </c>
      <c r="AG46" t="s">
        <v>16</v>
      </c>
    </row>
    <row r="47" spans="1:33" x14ac:dyDescent="0.25">
      <c r="A47" s="1" t="s">
        <v>0</v>
      </c>
      <c r="M47">
        <f t="shared" ref="M47:M60" si="21" xml:space="preserve"> B47 + D47 + F47 + H47 + J47</f>
        <v>0</v>
      </c>
      <c r="N47">
        <f t="shared" ref="N47:N60" si="22" xml:space="preserve"> C47 + E47 + G47 + I47 + K47</f>
        <v>0</v>
      </c>
      <c r="O47" s="1">
        <f t="shared" ref="O47:O60" si="23">M47 - N47</f>
        <v>0</v>
      </c>
      <c r="P47" s="3">
        <f t="shared" ref="P47:P60" si="24" xml:space="preserve"> IF(M47+N47=0, 0, IF(N47=0, "MAX", M47/N47))</f>
        <v>0</v>
      </c>
      <c r="Q47">
        <f>IF(AND(M47 = 0, N47 = 0), 0, IF(P47 &lt; 1, 3, IF(P47 &gt;= P$60, 1, 2)))</f>
        <v>0</v>
      </c>
      <c r="T47">
        <v>1</v>
      </c>
      <c r="U47">
        <v>3</v>
      </c>
      <c r="X47">
        <v>0</v>
      </c>
      <c r="AC47" t="s">
        <v>56</v>
      </c>
      <c r="AD47" t="s">
        <v>57</v>
      </c>
      <c r="AE47" t="s">
        <v>56</v>
      </c>
    </row>
    <row r="48" spans="1:33" x14ac:dyDescent="0.25">
      <c r="A48" s="1" t="s">
        <v>18</v>
      </c>
      <c r="F48">
        <v>0</v>
      </c>
      <c r="G48">
        <v>0</v>
      </c>
      <c r="M48">
        <f t="shared" si="21"/>
        <v>0</v>
      </c>
      <c r="N48">
        <f t="shared" si="22"/>
        <v>0</v>
      </c>
      <c r="O48" s="1">
        <f t="shared" si="23"/>
        <v>0</v>
      </c>
      <c r="P48" s="3">
        <f t="shared" si="24"/>
        <v>0</v>
      </c>
      <c r="Q48">
        <v>2</v>
      </c>
      <c r="S48">
        <v>1</v>
      </c>
      <c r="T48">
        <v>2</v>
      </c>
      <c r="U48">
        <v>4</v>
      </c>
      <c r="V48">
        <v>1</v>
      </c>
      <c r="W48">
        <v>2</v>
      </c>
      <c r="X48">
        <v>2</v>
      </c>
      <c r="AC48" t="s">
        <v>112</v>
      </c>
      <c r="AD48" t="s">
        <v>114</v>
      </c>
      <c r="AE48" t="s">
        <v>113</v>
      </c>
    </row>
    <row r="49" spans="1:31" x14ac:dyDescent="0.25">
      <c r="A49" s="1" t="s">
        <v>22</v>
      </c>
      <c r="B49">
        <v>2</v>
      </c>
      <c r="C49">
        <v>0</v>
      </c>
      <c r="D49">
        <v>2</v>
      </c>
      <c r="E49">
        <v>1</v>
      </c>
      <c r="F49">
        <v>1</v>
      </c>
      <c r="G49">
        <v>0</v>
      </c>
      <c r="M49">
        <f t="shared" si="21"/>
        <v>5</v>
      </c>
      <c r="N49">
        <f t="shared" si="22"/>
        <v>1</v>
      </c>
      <c r="O49" s="1">
        <f t="shared" si="23"/>
        <v>4</v>
      </c>
      <c r="P49" s="3">
        <f t="shared" si="24"/>
        <v>5</v>
      </c>
      <c r="Q49">
        <f>IF(AND(M49 = 0, N49 = 0), 0, IF(P49 &lt; 1, 3, IF(P49 &gt;= P$60, 1, 2)))</f>
        <v>1</v>
      </c>
      <c r="S49">
        <v>4</v>
      </c>
      <c r="T49">
        <v>3</v>
      </c>
      <c r="U49">
        <v>6</v>
      </c>
      <c r="V49">
        <v>2</v>
      </c>
      <c r="W49">
        <v>3</v>
      </c>
      <c r="X49">
        <v>3</v>
      </c>
      <c r="AC49" t="s">
        <v>115</v>
      </c>
      <c r="AD49" t="s">
        <v>131</v>
      </c>
      <c r="AE49" t="s">
        <v>120</v>
      </c>
    </row>
    <row r="50" spans="1:31" x14ac:dyDescent="0.25">
      <c r="A50" s="1" t="s">
        <v>19</v>
      </c>
      <c r="B50">
        <v>0</v>
      </c>
      <c r="C50">
        <v>1</v>
      </c>
      <c r="D50">
        <v>0</v>
      </c>
      <c r="E50">
        <v>1</v>
      </c>
      <c r="F50">
        <v>0</v>
      </c>
      <c r="G50">
        <v>2</v>
      </c>
      <c r="M50">
        <f t="shared" si="21"/>
        <v>0</v>
      </c>
      <c r="N50">
        <f t="shared" si="22"/>
        <v>4</v>
      </c>
      <c r="O50" s="1">
        <f t="shared" si="23"/>
        <v>-4</v>
      </c>
      <c r="P50" s="3">
        <f t="shared" si="24"/>
        <v>0</v>
      </c>
      <c r="Q50">
        <f>IF(AND(M50 = 0, N50 = 0), 0, IF(P50 &lt; 1, 3, IF(P50 &gt;= P$60, 1, 2)))</f>
        <v>3</v>
      </c>
      <c r="S50">
        <v>7</v>
      </c>
      <c r="T50">
        <v>4</v>
      </c>
      <c r="U50">
        <v>11</v>
      </c>
      <c r="V50">
        <v>3</v>
      </c>
      <c r="W50">
        <v>5</v>
      </c>
      <c r="X50">
        <v>4</v>
      </c>
      <c r="AC50" t="s">
        <v>116</v>
      </c>
      <c r="AD50" t="s">
        <v>132</v>
      </c>
      <c r="AE50" t="s">
        <v>121</v>
      </c>
    </row>
    <row r="51" spans="1:31" x14ac:dyDescent="0.25">
      <c r="A51" s="1" t="s">
        <v>20</v>
      </c>
      <c r="B51">
        <v>3</v>
      </c>
      <c r="C51">
        <v>2</v>
      </c>
      <c r="D51">
        <v>3</v>
      </c>
      <c r="E51">
        <v>2</v>
      </c>
      <c r="F51">
        <v>3</v>
      </c>
      <c r="G51">
        <v>2</v>
      </c>
      <c r="M51">
        <f t="shared" si="21"/>
        <v>9</v>
      </c>
      <c r="N51">
        <f t="shared" si="22"/>
        <v>6</v>
      </c>
      <c r="O51" s="1">
        <f t="shared" si="23"/>
        <v>3</v>
      </c>
      <c r="P51" s="3">
        <f t="shared" si="24"/>
        <v>1.5</v>
      </c>
      <c r="Q51">
        <f>IF(AND(M51 = 0, N51 = 0), 0, IF(P51 &lt; 1, 3, IF(P51 &gt;= P$60, 1, 2)))</f>
        <v>2</v>
      </c>
      <c r="S51">
        <v>8</v>
      </c>
      <c r="T51">
        <v>7</v>
      </c>
      <c r="U51">
        <v>19</v>
      </c>
      <c r="V51">
        <v>4</v>
      </c>
      <c r="W51">
        <v>6</v>
      </c>
      <c r="X51">
        <v>5</v>
      </c>
      <c r="AC51" t="s">
        <v>117</v>
      </c>
      <c r="AD51" t="s">
        <v>133</v>
      </c>
      <c r="AE51" t="s">
        <v>122</v>
      </c>
    </row>
    <row r="52" spans="1:31" x14ac:dyDescent="0.25">
      <c r="A52" s="1" t="s">
        <v>23</v>
      </c>
      <c r="B52">
        <v>3</v>
      </c>
      <c r="C52">
        <v>2</v>
      </c>
      <c r="D52">
        <v>0</v>
      </c>
      <c r="E52">
        <v>1</v>
      </c>
      <c r="F52">
        <v>3</v>
      </c>
      <c r="G52">
        <v>1</v>
      </c>
      <c r="M52">
        <f t="shared" si="21"/>
        <v>6</v>
      </c>
      <c r="N52">
        <f t="shared" si="22"/>
        <v>4</v>
      </c>
      <c r="O52" s="1">
        <f t="shared" si="23"/>
        <v>2</v>
      </c>
      <c r="P52" s="3">
        <f t="shared" si="24"/>
        <v>1.5</v>
      </c>
      <c r="Q52">
        <f>IF(AND(M52 = 0, N52 = 0), 0, IF(P52 &lt; 1, 3, IF(P52 &gt;= P$60, 1, 2)))</f>
        <v>2</v>
      </c>
      <c r="S52">
        <v>12</v>
      </c>
      <c r="T52">
        <v>8</v>
      </c>
      <c r="U52">
        <v>20</v>
      </c>
      <c r="V52">
        <v>6</v>
      </c>
      <c r="W52">
        <v>7</v>
      </c>
      <c r="X52">
        <v>6</v>
      </c>
      <c r="AC52" t="s">
        <v>118</v>
      </c>
      <c r="AE52" t="s">
        <v>123</v>
      </c>
    </row>
    <row r="53" spans="1:31" x14ac:dyDescent="0.25">
      <c r="A53" s="1" t="s">
        <v>30</v>
      </c>
      <c r="M53">
        <f t="shared" si="21"/>
        <v>0</v>
      </c>
      <c r="N53">
        <f t="shared" si="22"/>
        <v>0</v>
      </c>
      <c r="O53" s="1">
        <f t="shared" si="23"/>
        <v>0</v>
      </c>
      <c r="P53" s="3">
        <f t="shared" si="24"/>
        <v>0</v>
      </c>
      <c r="Q53">
        <f>IF(AND(M53 = 0, N53 = 0), 0, IF(P53 &lt; 1, 3, IF(P53 &gt;= P$60, 1, 2)))</f>
        <v>0</v>
      </c>
      <c r="S53">
        <v>14</v>
      </c>
      <c r="T53">
        <v>10</v>
      </c>
      <c r="U53">
        <v>23</v>
      </c>
      <c r="V53">
        <v>8</v>
      </c>
      <c r="W53">
        <v>8</v>
      </c>
      <c r="X53">
        <v>7</v>
      </c>
      <c r="AC53" t="s">
        <v>119</v>
      </c>
      <c r="AE53" t="s">
        <v>124</v>
      </c>
    </row>
    <row r="54" spans="1:31" x14ac:dyDescent="0.25">
      <c r="A54" s="1" t="s">
        <v>27</v>
      </c>
      <c r="F54">
        <v>0</v>
      </c>
      <c r="G54">
        <v>0</v>
      </c>
      <c r="M54">
        <f t="shared" ref="M54:M56" si="25" xml:space="preserve"> B54 + D54 + F54 + H54 + J54</f>
        <v>0</v>
      </c>
      <c r="N54">
        <f t="shared" ref="N54:N56" si="26" xml:space="preserve"> C54 + E54 + G54 + I54 + K54</f>
        <v>0</v>
      </c>
      <c r="O54" s="1">
        <f t="shared" ref="O54:O56" si="27">M54 - N54</f>
        <v>0</v>
      </c>
      <c r="P54" s="3">
        <f t="shared" ref="P54:P56" si="28" xml:space="preserve"> IF(M54+N54=0, 0, IF(N54=0, "MAX", M54/N54))</f>
        <v>0</v>
      </c>
      <c r="Q54">
        <v>2</v>
      </c>
      <c r="S54">
        <v>15</v>
      </c>
      <c r="T54">
        <v>12</v>
      </c>
      <c r="U54">
        <v>24</v>
      </c>
      <c r="V54">
        <v>9</v>
      </c>
      <c r="W54">
        <v>9</v>
      </c>
      <c r="X54">
        <v>9</v>
      </c>
      <c r="AE54" t="s">
        <v>125</v>
      </c>
    </row>
    <row r="55" spans="1:31" x14ac:dyDescent="0.25">
      <c r="A55" s="1" t="s">
        <v>24</v>
      </c>
      <c r="M55">
        <f t="shared" si="25"/>
        <v>0</v>
      </c>
      <c r="N55">
        <f t="shared" si="26"/>
        <v>0</v>
      </c>
      <c r="O55" s="1">
        <f t="shared" si="27"/>
        <v>0</v>
      </c>
      <c r="P55" s="3">
        <f t="shared" si="28"/>
        <v>0</v>
      </c>
      <c r="Q55">
        <f>IF(AND(M55 = 0, N55 = 0), 0, IF(P55 &lt; 1, 3, IF(P55 &gt;= P$60, 1, 2)))</f>
        <v>0</v>
      </c>
      <c r="S55">
        <v>19</v>
      </c>
      <c r="T55">
        <v>15</v>
      </c>
      <c r="U55">
        <v>25</v>
      </c>
      <c r="V55">
        <v>11</v>
      </c>
      <c r="W55">
        <v>10</v>
      </c>
      <c r="X55">
        <v>10</v>
      </c>
      <c r="AE55" t="s">
        <v>126</v>
      </c>
    </row>
    <row r="56" spans="1:31" x14ac:dyDescent="0.25">
      <c r="A56" s="1" t="s">
        <v>28</v>
      </c>
      <c r="M56">
        <f t="shared" si="25"/>
        <v>0</v>
      </c>
      <c r="N56">
        <f t="shared" si="26"/>
        <v>0</v>
      </c>
      <c r="O56" s="1">
        <f t="shared" si="27"/>
        <v>0</v>
      </c>
      <c r="P56" s="3">
        <f t="shared" si="28"/>
        <v>0</v>
      </c>
      <c r="Q56">
        <f>IF(AND(M56 = 0, N56 = 0), 0, IF(P56 &lt; 1, 3, IF(P56 &gt;= P$60, 1, 2)))</f>
        <v>0</v>
      </c>
      <c r="S56">
        <v>22</v>
      </c>
      <c r="T56">
        <v>16</v>
      </c>
      <c r="W56">
        <v>15</v>
      </c>
      <c r="X56">
        <v>11</v>
      </c>
      <c r="AE56" t="s">
        <v>127</v>
      </c>
    </row>
    <row r="57" spans="1:31" x14ac:dyDescent="0.25">
      <c r="A57" s="1" t="s">
        <v>21</v>
      </c>
      <c r="B57">
        <v>2</v>
      </c>
      <c r="C57">
        <v>1</v>
      </c>
      <c r="D57">
        <v>3</v>
      </c>
      <c r="E57">
        <v>0</v>
      </c>
      <c r="F57">
        <v>3</v>
      </c>
      <c r="G57">
        <v>2</v>
      </c>
      <c r="M57">
        <f t="shared" si="21"/>
        <v>8</v>
      </c>
      <c r="N57">
        <f t="shared" si="22"/>
        <v>3</v>
      </c>
      <c r="O57" s="1">
        <f t="shared" si="23"/>
        <v>5</v>
      </c>
      <c r="P57" s="3">
        <f t="shared" si="24"/>
        <v>2.6666666666666665</v>
      </c>
      <c r="Q57">
        <f>IF(AND(M57 = 0, N57 = 0), 0, IF(P57 &lt; 1, 3, IF(P57 &gt;= P$60, 1, 2)))</f>
        <v>1</v>
      </c>
      <c r="S57">
        <v>25</v>
      </c>
      <c r="W57">
        <v>17</v>
      </c>
      <c r="X57">
        <v>12</v>
      </c>
      <c r="AE57" t="s">
        <v>128</v>
      </c>
    </row>
    <row r="58" spans="1:31" x14ac:dyDescent="0.25">
      <c r="A58" s="1" t="s">
        <v>26</v>
      </c>
      <c r="B58">
        <v>1</v>
      </c>
      <c r="C58">
        <v>0</v>
      </c>
      <c r="D58">
        <v>0</v>
      </c>
      <c r="E58">
        <v>0</v>
      </c>
      <c r="F58">
        <v>1</v>
      </c>
      <c r="G58">
        <v>2</v>
      </c>
      <c r="M58">
        <f t="shared" si="21"/>
        <v>2</v>
      </c>
      <c r="N58">
        <f t="shared" si="22"/>
        <v>2</v>
      </c>
      <c r="O58" s="1">
        <f t="shared" si="23"/>
        <v>0</v>
      </c>
      <c r="P58" s="3">
        <f t="shared" si="24"/>
        <v>1</v>
      </c>
      <c r="Q58">
        <f>IF(AND(M58 = 0, N58 = 0), 0, IF(P58 &lt; 1, 3, IF(P58 &gt;= P$60, 1, 2)))</f>
        <v>2</v>
      </c>
      <c r="W58">
        <v>18</v>
      </c>
      <c r="X58">
        <v>13</v>
      </c>
      <c r="AE58" t="s">
        <v>129</v>
      </c>
    </row>
    <row r="59" spans="1:31" x14ac:dyDescent="0.25">
      <c r="A59" s="1" t="s">
        <v>17</v>
      </c>
      <c r="B59">
        <v>5</v>
      </c>
      <c r="C59">
        <v>1</v>
      </c>
      <c r="D59">
        <v>4</v>
      </c>
      <c r="E59">
        <v>1</v>
      </c>
      <c r="F59">
        <v>2</v>
      </c>
      <c r="G59">
        <v>1</v>
      </c>
      <c r="M59">
        <f t="shared" si="21"/>
        <v>11</v>
      </c>
      <c r="N59">
        <f t="shared" si="22"/>
        <v>3</v>
      </c>
      <c r="O59" s="1">
        <f t="shared" si="23"/>
        <v>8</v>
      </c>
      <c r="P59" s="3">
        <f t="shared" si="24"/>
        <v>3.6666666666666665</v>
      </c>
      <c r="Q59">
        <f>IF(AND(M59 = 0, N59 = 0), 0, IF(P59 &lt; 1, 3, IF(P59 &gt;= P$60, 1, 2)))</f>
        <v>1</v>
      </c>
      <c r="W59">
        <v>20</v>
      </c>
      <c r="X59">
        <v>14</v>
      </c>
      <c r="AE59" t="s">
        <v>130</v>
      </c>
    </row>
    <row r="60" spans="1:31" x14ac:dyDescent="0.25">
      <c r="A60" s="4"/>
      <c r="B60" s="4">
        <v>25</v>
      </c>
      <c r="C60" s="4">
        <v>16</v>
      </c>
      <c r="D60" s="4">
        <v>25</v>
      </c>
      <c r="E60" s="4">
        <v>11</v>
      </c>
      <c r="F60" s="4">
        <v>25</v>
      </c>
      <c r="G60" s="4">
        <v>21</v>
      </c>
      <c r="H60" s="4"/>
      <c r="I60" s="4"/>
      <c r="J60" s="4"/>
      <c r="K60" s="4"/>
      <c r="L60" s="4"/>
      <c r="M60" s="4">
        <f t="shared" si="21"/>
        <v>75</v>
      </c>
      <c r="N60" s="4">
        <f t="shared" si="22"/>
        <v>48</v>
      </c>
      <c r="O60" s="4">
        <f t="shared" si="23"/>
        <v>27</v>
      </c>
      <c r="P60" s="5">
        <f t="shared" si="24"/>
        <v>1.5625</v>
      </c>
      <c r="W60">
        <v>21</v>
      </c>
      <c r="X60">
        <v>15</v>
      </c>
    </row>
    <row r="61" spans="1:31" x14ac:dyDescent="0.25">
      <c r="W61">
        <v>22</v>
      </c>
      <c r="X61">
        <v>19</v>
      </c>
    </row>
    <row r="62" spans="1:31" x14ac:dyDescent="0.25">
      <c r="A62" t="s">
        <v>11</v>
      </c>
      <c r="W62">
        <v>23</v>
      </c>
      <c r="X62">
        <v>20</v>
      </c>
    </row>
    <row r="63" spans="1:31" x14ac:dyDescent="0.25">
      <c r="A63" t="s">
        <v>11</v>
      </c>
      <c r="W63">
        <v>24</v>
      </c>
      <c r="X63">
        <v>21</v>
      </c>
    </row>
    <row r="64" spans="1:31" x14ac:dyDescent="0.25">
      <c r="A64" t="s">
        <v>11</v>
      </c>
      <c r="W64">
        <v>25</v>
      </c>
    </row>
    <row r="65" spans="1:33" ht="18" customHeight="1" x14ac:dyDescent="0.3">
      <c r="A65" s="8">
        <v>44114</v>
      </c>
      <c r="B65" s="9" t="s">
        <v>110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</row>
    <row r="66" spans="1:33" x14ac:dyDescent="0.25">
      <c r="A66" s="4"/>
      <c r="B66" s="4" t="s">
        <v>3</v>
      </c>
      <c r="C66" s="4"/>
      <c r="D66" s="4" t="s">
        <v>4</v>
      </c>
      <c r="E66" s="4"/>
      <c r="F66" s="4" t="s">
        <v>5</v>
      </c>
      <c r="G66" s="4"/>
      <c r="H66" s="4" t="s">
        <v>6</v>
      </c>
      <c r="I66" s="4"/>
      <c r="J66" s="4" t="s">
        <v>7</v>
      </c>
      <c r="K66" s="4"/>
      <c r="L66" s="4"/>
      <c r="M66" s="4" t="s">
        <v>8</v>
      </c>
      <c r="N66" s="4"/>
      <c r="O66" s="4"/>
      <c r="P66" s="6"/>
    </row>
    <row r="67" spans="1:33" x14ac:dyDescent="0.25">
      <c r="A67" s="4"/>
      <c r="B67" s="7" t="s">
        <v>1</v>
      </c>
      <c r="C67" s="7" t="s">
        <v>2</v>
      </c>
      <c r="D67" s="7" t="s">
        <v>1</v>
      </c>
      <c r="E67" s="7" t="s">
        <v>2</v>
      </c>
      <c r="F67" s="7" t="s">
        <v>1</v>
      </c>
      <c r="G67" s="7" t="s">
        <v>2</v>
      </c>
      <c r="H67" s="7" t="s">
        <v>1</v>
      </c>
      <c r="I67" s="7" t="s">
        <v>2</v>
      </c>
      <c r="J67" s="7" t="s">
        <v>1</v>
      </c>
      <c r="K67" s="7" t="s">
        <v>2</v>
      </c>
      <c r="L67" s="7"/>
      <c r="M67" s="7" t="s">
        <v>1</v>
      </c>
      <c r="N67" s="7" t="s">
        <v>2</v>
      </c>
      <c r="O67" s="4" t="s">
        <v>9</v>
      </c>
      <c r="P67" s="6" t="s">
        <v>10</v>
      </c>
      <c r="S67" t="s">
        <v>3</v>
      </c>
      <c r="U67" t="s">
        <v>4</v>
      </c>
      <c r="W67" t="s">
        <v>5</v>
      </c>
      <c r="Y67" t="s">
        <v>6</v>
      </c>
      <c r="AA67" t="s">
        <v>7</v>
      </c>
      <c r="AC67" t="s">
        <v>12</v>
      </c>
      <c r="AD67" t="s">
        <v>13</v>
      </c>
      <c r="AE67" t="s">
        <v>14</v>
      </c>
      <c r="AF67" t="s">
        <v>15</v>
      </c>
      <c r="AG67" t="s">
        <v>16</v>
      </c>
    </row>
    <row r="68" spans="1:33" x14ac:dyDescent="0.25">
      <c r="A68" s="1" t="s">
        <v>0</v>
      </c>
      <c r="M68">
        <f t="shared" ref="M68:M78" si="29" xml:space="preserve"> B68 + D68 + F68 + H68 + J68</f>
        <v>0</v>
      </c>
      <c r="N68">
        <f t="shared" ref="N68:N78" si="30" xml:space="preserve"> C68 + E68 + G68 + I68 + K68</f>
        <v>0</v>
      </c>
      <c r="O68" s="1">
        <f t="shared" ref="O68:O78" si="31">M68 - N68</f>
        <v>0</v>
      </c>
      <c r="P68" s="3">
        <f t="shared" ref="P68:P78" si="32" xml:space="preserve"> IF(M68+N68=0, 0, IF(N68=0, "MAX", M68/N68))</f>
        <v>0</v>
      </c>
      <c r="Q68">
        <f t="shared" ref="Q68:Q76" si="33">IF(AND(M68 = 0, N68 = 0), 0, IF(P68 &lt; 1, 3, IF(P68 &gt;= P$78, 1, 2)))</f>
        <v>0</v>
      </c>
      <c r="T68">
        <v>0</v>
      </c>
      <c r="U68">
        <v>0</v>
      </c>
      <c r="X68">
        <v>0</v>
      </c>
      <c r="AC68" t="s">
        <v>56</v>
      </c>
      <c r="AD68" t="s">
        <v>57</v>
      </c>
      <c r="AE68" t="s">
        <v>56</v>
      </c>
    </row>
    <row r="69" spans="1:33" x14ac:dyDescent="0.25">
      <c r="A69" s="1" t="s">
        <v>22</v>
      </c>
      <c r="B69">
        <v>1</v>
      </c>
      <c r="C69">
        <v>1</v>
      </c>
      <c r="D69">
        <v>4</v>
      </c>
      <c r="E69">
        <v>1</v>
      </c>
      <c r="F69">
        <v>3</v>
      </c>
      <c r="G69">
        <v>1</v>
      </c>
      <c r="M69">
        <f t="shared" si="29"/>
        <v>8</v>
      </c>
      <c r="N69">
        <f t="shared" si="30"/>
        <v>3</v>
      </c>
      <c r="O69" s="1">
        <f t="shared" si="31"/>
        <v>5</v>
      </c>
      <c r="P69" s="3">
        <f t="shared" si="32"/>
        <v>2.6666666666666665</v>
      </c>
      <c r="Q69">
        <f t="shared" si="33"/>
        <v>1</v>
      </c>
      <c r="S69">
        <v>4</v>
      </c>
      <c r="T69">
        <v>2</v>
      </c>
      <c r="U69">
        <v>1</v>
      </c>
      <c r="V69">
        <v>1</v>
      </c>
      <c r="W69">
        <v>1</v>
      </c>
      <c r="X69">
        <v>1</v>
      </c>
      <c r="AC69" t="s">
        <v>93</v>
      </c>
      <c r="AD69" t="s">
        <v>95</v>
      </c>
      <c r="AE69" t="s">
        <v>94</v>
      </c>
    </row>
    <row r="70" spans="1:33" x14ac:dyDescent="0.25">
      <c r="A70" s="1" t="s">
        <v>19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M70">
        <f t="shared" si="29"/>
        <v>0</v>
      </c>
      <c r="N70">
        <f t="shared" si="30"/>
        <v>1</v>
      </c>
      <c r="O70" s="1">
        <f t="shared" si="31"/>
        <v>-1</v>
      </c>
      <c r="P70" s="3">
        <f t="shared" si="32"/>
        <v>0</v>
      </c>
      <c r="Q70">
        <f t="shared" si="33"/>
        <v>3</v>
      </c>
      <c r="S70">
        <v>5</v>
      </c>
      <c r="T70">
        <v>3</v>
      </c>
      <c r="U70">
        <v>2</v>
      </c>
      <c r="V70">
        <v>2</v>
      </c>
      <c r="W70">
        <v>5</v>
      </c>
      <c r="X70">
        <v>2</v>
      </c>
      <c r="AC70" t="s">
        <v>98</v>
      </c>
      <c r="AD70" t="s">
        <v>105</v>
      </c>
      <c r="AE70" t="s">
        <v>99</v>
      </c>
    </row>
    <row r="71" spans="1:33" x14ac:dyDescent="0.25">
      <c r="A71" s="1" t="s">
        <v>20</v>
      </c>
      <c r="B71">
        <v>3</v>
      </c>
      <c r="C71">
        <v>2</v>
      </c>
      <c r="D71">
        <v>6</v>
      </c>
      <c r="E71">
        <v>2</v>
      </c>
      <c r="F71">
        <v>4</v>
      </c>
      <c r="G71">
        <v>1</v>
      </c>
      <c r="M71">
        <f t="shared" si="29"/>
        <v>13</v>
      </c>
      <c r="N71">
        <f t="shared" si="30"/>
        <v>5</v>
      </c>
      <c r="O71" s="1">
        <f t="shared" si="31"/>
        <v>8</v>
      </c>
      <c r="P71" s="3">
        <f t="shared" si="32"/>
        <v>2.6</v>
      </c>
      <c r="Q71">
        <f t="shared" si="33"/>
        <v>1</v>
      </c>
      <c r="S71">
        <v>7</v>
      </c>
      <c r="T71">
        <v>5</v>
      </c>
      <c r="U71">
        <v>6</v>
      </c>
      <c r="V71">
        <v>3</v>
      </c>
      <c r="W71">
        <v>7</v>
      </c>
      <c r="X71">
        <v>3</v>
      </c>
      <c r="AC71" t="s">
        <v>97</v>
      </c>
      <c r="AD71" t="s">
        <v>106</v>
      </c>
      <c r="AE71" t="s">
        <v>100</v>
      </c>
    </row>
    <row r="72" spans="1:33" x14ac:dyDescent="0.25">
      <c r="A72" s="1" t="s">
        <v>23</v>
      </c>
      <c r="B72">
        <v>2</v>
      </c>
      <c r="C72">
        <v>0</v>
      </c>
      <c r="D72">
        <v>1</v>
      </c>
      <c r="E72">
        <v>0</v>
      </c>
      <c r="F72">
        <v>2</v>
      </c>
      <c r="G72">
        <v>0</v>
      </c>
      <c r="M72">
        <f t="shared" si="29"/>
        <v>5</v>
      </c>
      <c r="N72">
        <f t="shared" si="30"/>
        <v>0</v>
      </c>
      <c r="O72" s="1">
        <f t="shared" si="31"/>
        <v>5</v>
      </c>
      <c r="P72" s="3" t="str">
        <f t="shared" si="32"/>
        <v>MAX</v>
      </c>
      <c r="Q72">
        <f t="shared" si="33"/>
        <v>1</v>
      </c>
      <c r="S72">
        <v>8</v>
      </c>
      <c r="T72">
        <v>6</v>
      </c>
      <c r="U72">
        <v>7</v>
      </c>
      <c r="V72">
        <v>4</v>
      </c>
      <c r="W72">
        <v>9</v>
      </c>
      <c r="X72">
        <v>5</v>
      </c>
      <c r="AC72" t="s">
        <v>96</v>
      </c>
      <c r="AD72" t="s">
        <v>99</v>
      </c>
      <c r="AE72" t="s">
        <v>101</v>
      </c>
    </row>
    <row r="73" spans="1:33" x14ac:dyDescent="0.25">
      <c r="A73" s="1" t="s">
        <v>30</v>
      </c>
      <c r="M73">
        <f t="shared" si="29"/>
        <v>0</v>
      </c>
      <c r="N73">
        <f t="shared" si="30"/>
        <v>0</v>
      </c>
      <c r="O73" s="1">
        <f t="shared" si="31"/>
        <v>0</v>
      </c>
      <c r="P73" s="3">
        <f t="shared" si="32"/>
        <v>0</v>
      </c>
      <c r="Q73">
        <f t="shared" si="33"/>
        <v>0</v>
      </c>
      <c r="S73">
        <v>9</v>
      </c>
      <c r="T73">
        <v>7</v>
      </c>
      <c r="U73">
        <v>9</v>
      </c>
      <c r="V73">
        <v>5</v>
      </c>
      <c r="W73">
        <v>10</v>
      </c>
      <c r="X73">
        <v>6</v>
      </c>
      <c r="AC73" t="s">
        <v>104</v>
      </c>
      <c r="AD73" t="s">
        <v>107</v>
      </c>
      <c r="AE73" t="s">
        <v>102</v>
      </c>
    </row>
    <row r="74" spans="1:33" x14ac:dyDescent="0.25">
      <c r="A74" s="1" t="s">
        <v>27</v>
      </c>
      <c r="D74">
        <v>0</v>
      </c>
      <c r="E74">
        <v>1</v>
      </c>
      <c r="M74">
        <f t="shared" si="29"/>
        <v>0</v>
      </c>
      <c r="N74">
        <f t="shared" si="30"/>
        <v>1</v>
      </c>
      <c r="O74" s="1">
        <f t="shared" si="31"/>
        <v>-1</v>
      </c>
      <c r="P74" s="3">
        <f t="shared" si="32"/>
        <v>0</v>
      </c>
      <c r="Q74">
        <f t="shared" si="33"/>
        <v>3</v>
      </c>
      <c r="S74">
        <v>10</v>
      </c>
      <c r="T74">
        <v>8</v>
      </c>
      <c r="U74">
        <v>10</v>
      </c>
      <c r="V74">
        <v>6</v>
      </c>
      <c r="W74">
        <v>11</v>
      </c>
      <c r="X74">
        <v>7</v>
      </c>
      <c r="AD74" t="s">
        <v>108</v>
      </c>
      <c r="AE74" t="s">
        <v>103</v>
      </c>
    </row>
    <row r="75" spans="1:33" x14ac:dyDescent="0.25">
      <c r="A75" s="1" t="s">
        <v>21</v>
      </c>
      <c r="B75">
        <v>7</v>
      </c>
      <c r="C75">
        <v>1</v>
      </c>
      <c r="D75">
        <v>3</v>
      </c>
      <c r="E75">
        <v>1</v>
      </c>
      <c r="F75">
        <v>7</v>
      </c>
      <c r="G75">
        <v>2</v>
      </c>
      <c r="M75">
        <f t="shared" si="29"/>
        <v>17</v>
      </c>
      <c r="N75">
        <f t="shared" si="30"/>
        <v>4</v>
      </c>
      <c r="O75" s="1">
        <f t="shared" si="31"/>
        <v>13</v>
      </c>
      <c r="P75" s="3">
        <f t="shared" si="32"/>
        <v>4.25</v>
      </c>
      <c r="Q75">
        <f t="shared" si="33"/>
        <v>1</v>
      </c>
      <c r="S75">
        <v>11</v>
      </c>
      <c r="T75">
        <v>9</v>
      </c>
      <c r="U75">
        <v>11</v>
      </c>
      <c r="V75">
        <v>7</v>
      </c>
      <c r="W75">
        <v>12</v>
      </c>
      <c r="X75">
        <v>10</v>
      </c>
      <c r="AD75" t="s">
        <v>109</v>
      </c>
    </row>
    <row r="76" spans="1:33" x14ac:dyDescent="0.25">
      <c r="A76" s="1" t="s">
        <v>26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M76">
        <f t="shared" si="29"/>
        <v>1</v>
      </c>
      <c r="N76">
        <f t="shared" si="30"/>
        <v>0</v>
      </c>
      <c r="O76" s="1">
        <f t="shared" si="31"/>
        <v>1</v>
      </c>
      <c r="P76" s="3" t="str">
        <f t="shared" si="32"/>
        <v>MAX</v>
      </c>
      <c r="Q76">
        <f t="shared" si="33"/>
        <v>1</v>
      </c>
      <c r="S76">
        <v>16</v>
      </c>
      <c r="T76">
        <v>12</v>
      </c>
      <c r="U76">
        <v>12</v>
      </c>
      <c r="V76">
        <v>8</v>
      </c>
      <c r="W76">
        <v>16</v>
      </c>
      <c r="X76">
        <v>12</v>
      </c>
    </row>
    <row r="77" spans="1:33" x14ac:dyDescent="0.25">
      <c r="A77" s="1" t="s">
        <v>17</v>
      </c>
      <c r="B77">
        <v>2</v>
      </c>
      <c r="C77">
        <v>2</v>
      </c>
      <c r="D77">
        <v>2</v>
      </c>
      <c r="E77">
        <v>0</v>
      </c>
      <c r="F77">
        <v>2</v>
      </c>
      <c r="G77">
        <v>1</v>
      </c>
      <c r="M77">
        <f t="shared" si="29"/>
        <v>6</v>
      </c>
      <c r="N77">
        <f t="shared" si="30"/>
        <v>3</v>
      </c>
      <c r="O77" s="1">
        <f t="shared" si="31"/>
        <v>3</v>
      </c>
      <c r="P77" s="3">
        <f t="shared" si="32"/>
        <v>2</v>
      </c>
      <c r="Q77">
        <f>IF(AND(M77 = 0, N77 = 0), 0, IF(P77 &lt; 1, 3, IF(P77 &gt;= P$78, 1, 2)))</f>
        <v>1</v>
      </c>
      <c r="S77">
        <v>17</v>
      </c>
      <c r="T77">
        <v>13</v>
      </c>
      <c r="U77">
        <v>13</v>
      </c>
      <c r="V77">
        <v>10</v>
      </c>
      <c r="W77">
        <v>18</v>
      </c>
      <c r="X77">
        <v>13</v>
      </c>
    </row>
    <row r="78" spans="1:33" x14ac:dyDescent="0.25">
      <c r="A78" s="4"/>
      <c r="B78" s="4">
        <v>25</v>
      </c>
      <c r="C78" s="4">
        <v>20</v>
      </c>
      <c r="D78" s="4">
        <v>25</v>
      </c>
      <c r="E78" s="4">
        <v>20</v>
      </c>
      <c r="F78" s="4">
        <v>25</v>
      </c>
      <c r="G78" s="4">
        <v>17</v>
      </c>
      <c r="H78" s="4"/>
      <c r="I78" s="4"/>
      <c r="J78" s="4"/>
      <c r="K78" s="4"/>
      <c r="L78" s="4"/>
      <c r="M78" s="4">
        <f t="shared" si="29"/>
        <v>75</v>
      </c>
      <c r="N78" s="4">
        <f t="shared" si="30"/>
        <v>57</v>
      </c>
      <c r="O78" s="4">
        <f t="shared" si="31"/>
        <v>18</v>
      </c>
      <c r="P78" s="5">
        <f t="shared" si="32"/>
        <v>1.3157894736842106</v>
      </c>
      <c r="S78">
        <v>18</v>
      </c>
      <c r="T78">
        <v>14</v>
      </c>
      <c r="U78">
        <v>16</v>
      </c>
      <c r="V78">
        <v>11</v>
      </c>
      <c r="W78">
        <v>20</v>
      </c>
      <c r="X78">
        <v>15</v>
      </c>
    </row>
    <row r="79" spans="1:33" x14ac:dyDescent="0.25">
      <c r="S79">
        <v>21</v>
      </c>
      <c r="T79">
        <v>17</v>
      </c>
      <c r="U79">
        <v>17</v>
      </c>
      <c r="V79">
        <v>12</v>
      </c>
      <c r="W79">
        <v>23</v>
      </c>
      <c r="X79">
        <v>17</v>
      </c>
    </row>
    <row r="80" spans="1:33" x14ac:dyDescent="0.25">
      <c r="A80" t="s">
        <v>11</v>
      </c>
      <c r="S80">
        <v>22</v>
      </c>
      <c r="T80">
        <v>18</v>
      </c>
      <c r="U80">
        <v>18</v>
      </c>
      <c r="V80">
        <v>13</v>
      </c>
      <c r="W80">
        <v>25</v>
      </c>
    </row>
    <row r="81" spans="1:33" x14ac:dyDescent="0.25">
      <c r="A81" t="s">
        <v>11</v>
      </c>
      <c r="S81">
        <v>23</v>
      </c>
      <c r="T81">
        <v>19</v>
      </c>
      <c r="U81">
        <v>20</v>
      </c>
      <c r="V81">
        <v>14</v>
      </c>
    </row>
    <row r="82" spans="1:33" x14ac:dyDescent="0.25">
      <c r="A82" t="s">
        <v>11</v>
      </c>
      <c r="S82">
        <v>24</v>
      </c>
      <c r="T82">
        <v>20</v>
      </c>
      <c r="U82">
        <v>22</v>
      </c>
      <c r="V82">
        <v>19</v>
      </c>
    </row>
    <row r="83" spans="1:33" x14ac:dyDescent="0.25">
      <c r="A83" t="s">
        <v>11</v>
      </c>
      <c r="S83">
        <v>25</v>
      </c>
      <c r="U83">
        <v>25</v>
      </c>
      <c r="V83">
        <v>20</v>
      </c>
    </row>
    <row r="84" spans="1:33" x14ac:dyDescent="0.25">
      <c r="A84" t="s">
        <v>11</v>
      </c>
      <c r="P84" s="2"/>
    </row>
    <row r="85" spans="1:33" ht="18" customHeight="1" x14ac:dyDescent="0.3">
      <c r="A85" s="8">
        <v>44107</v>
      </c>
      <c r="B85" s="9" t="s">
        <v>55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10"/>
    </row>
    <row r="86" spans="1:33" x14ac:dyDescent="0.25">
      <c r="A86" s="4"/>
      <c r="B86" s="4" t="s">
        <v>3</v>
      </c>
      <c r="C86" s="4"/>
      <c r="D86" s="4" t="s">
        <v>4</v>
      </c>
      <c r="E86" s="4"/>
      <c r="F86" s="4" t="s">
        <v>5</v>
      </c>
      <c r="G86" s="4"/>
      <c r="H86" s="4" t="s">
        <v>6</v>
      </c>
      <c r="I86" s="4"/>
      <c r="J86" s="4" t="s">
        <v>7</v>
      </c>
      <c r="K86" s="4"/>
      <c r="L86" s="4"/>
      <c r="M86" s="4" t="s">
        <v>8</v>
      </c>
      <c r="N86" s="4"/>
      <c r="O86" s="4"/>
      <c r="P86" s="6"/>
    </row>
    <row r="87" spans="1:33" x14ac:dyDescent="0.25">
      <c r="A87" s="4"/>
      <c r="B87" s="7" t="s">
        <v>1</v>
      </c>
      <c r="C87" s="7" t="s">
        <v>2</v>
      </c>
      <c r="D87" s="7" t="s">
        <v>1</v>
      </c>
      <c r="E87" s="7" t="s">
        <v>2</v>
      </c>
      <c r="F87" s="7" t="s">
        <v>1</v>
      </c>
      <c r="G87" s="7" t="s">
        <v>2</v>
      </c>
      <c r="H87" s="7" t="s">
        <v>1</v>
      </c>
      <c r="I87" s="7" t="s">
        <v>2</v>
      </c>
      <c r="J87" s="7" t="s">
        <v>1</v>
      </c>
      <c r="K87" s="7" t="s">
        <v>2</v>
      </c>
      <c r="L87" s="7"/>
      <c r="M87" s="7" t="s">
        <v>1</v>
      </c>
      <c r="N87" s="7" t="s">
        <v>2</v>
      </c>
      <c r="O87" s="4" t="s">
        <v>9</v>
      </c>
      <c r="P87" s="6" t="s">
        <v>10</v>
      </c>
      <c r="S87" t="s">
        <v>3</v>
      </c>
      <c r="U87" t="s">
        <v>4</v>
      </c>
      <c r="W87" t="s">
        <v>5</v>
      </c>
      <c r="Y87" t="s">
        <v>6</v>
      </c>
      <c r="AA87" t="s">
        <v>7</v>
      </c>
      <c r="AC87" t="s">
        <v>12</v>
      </c>
      <c r="AD87" t="s">
        <v>13</v>
      </c>
      <c r="AE87" t="s">
        <v>14</v>
      </c>
      <c r="AF87" t="s">
        <v>15</v>
      </c>
      <c r="AG87" t="s">
        <v>16</v>
      </c>
    </row>
    <row r="88" spans="1:33" x14ac:dyDescent="0.25">
      <c r="A88" s="1" t="s">
        <v>0</v>
      </c>
      <c r="F88">
        <v>0</v>
      </c>
      <c r="G88">
        <v>0</v>
      </c>
      <c r="H88">
        <v>0</v>
      </c>
      <c r="I88">
        <v>0</v>
      </c>
      <c r="M88">
        <f t="shared" ref="M88:M102" si="34" xml:space="preserve"> B88 + D88 + F88 + H88 + J88</f>
        <v>0</v>
      </c>
      <c r="N88">
        <f t="shared" ref="N88:N102" si="35" xml:space="preserve"> C88 + E88 + G88 + I88 + K88</f>
        <v>0</v>
      </c>
      <c r="O88" s="1">
        <f t="shared" ref="O88:O102" si="36">M88 - N88</f>
        <v>0</v>
      </c>
      <c r="P88" s="3">
        <f t="shared" ref="P88:P102" si="37" xml:space="preserve"> IF(M88+N88=0, 0, IF(N88=0, "MAX", M88/N88))</f>
        <v>0</v>
      </c>
      <c r="Q88">
        <v>2</v>
      </c>
      <c r="T88">
        <v>1</v>
      </c>
      <c r="U88">
        <v>0</v>
      </c>
      <c r="X88">
        <v>0</v>
      </c>
      <c r="Y88">
        <v>0</v>
      </c>
      <c r="AC88" t="s">
        <v>56</v>
      </c>
      <c r="AD88" t="s">
        <v>57</v>
      </c>
      <c r="AE88" t="s">
        <v>56</v>
      </c>
      <c r="AF88" t="s">
        <v>57</v>
      </c>
    </row>
    <row r="89" spans="1:33" x14ac:dyDescent="0.25">
      <c r="A89" s="1" t="s">
        <v>18</v>
      </c>
      <c r="B89">
        <v>1</v>
      </c>
      <c r="C89">
        <v>1</v>
      </c>
      <c r="M89">
        <f t="shared" si="34"/>
        <v>1</v>
      </c>
      <c r="N89">
        <f t="shared" si="35"/>
        <v>1</v>
      </c>
      <c r="O89" s="1">
        <f t="shared" si="36"/>
        <v>0</v>
      </c>
      <c r="P89" s="3">
        <f t="shared" si="37"/>
        <v>1</v>
      </c>
      <c r="Q89">
        <f>IF(AND(M89 = 0, N89 = 0), 0, IF(P89 &lt; 1, 3, IF(P89 &gt;= P$102, 1, 2)))</f>
        <v>2</v>
      </c>
      <c r="S89">
        <v>1</v>
      </c>
      <c r="T89">
        <v>3</v>
      </c>
      <c r="U89">
        <v>3</v>
      </c>
      <c r="V89">
        <v>1</v>
      </c>
      <c r="W89">
        <v>1</v>
      </c>
      <c r="X89">
        <v>1</v>
      </c>
      <c r="Y89">
        <v>2</v>
      </c>
      <c r="Z89">
        <v>2</v>
      </c>
      <c r="AC89" t="s">
        <v>58</v>
      </c>
      <c r="AD89" t="s">
        <v>59</v>
      </c>
      <c r="AE89" t="s">
        <v>58</v>
      </c>
      <c r="AF89" t="s">
        <v>60</v>
      </c>
    </row>
    <row r="90" spans="1:33" x14ac:dyDescent="0.25">
      <c r="A90" s="1" t="s">
        <v>22</v>
      </c>
      <c r="B90">
        <v>0</v>
      </c>
      <c r="C90">
        <v>0</v>
      </c>
      <c r="D90">
        <v>3</v>
      </c>
      <c r="E90">
        <v>1</v>
      </c>
      <c r="F90">
        <v>0</v>
      </c>
      <c r="G90">
        <v>2</v>
      </c>
      <c r="H90">
        <v>1</v>
      </c>
      <c r="I90">
        <v>1</v>
      </c>
      <c r="M90">
        <f t="shared" si="34"/>
        <v>4</v>
      </c>
      <c r="N90">
        <f t="shared" si="35"/>
        <v>4</v>
      </c>
      <c r="O90" s="1">
        <f t="shared" si="36"/>
        <v>0</v>
      </c>
      <c r="P90" s="3">
        <f t="shared" si="37"/>
        <v>1</v>
      </c>
      <c r="Q90">
        <f>IF(AND(M90 = 0, N90 = 0), 0, IF(P90 &lt; 1, 3, IF(P90 &gt;= P$102, 1, 2)))</f>
        <v>2</v>
      </c>
      <c r="S90">
        <v>3</v>
      </c>
      <c r="T90">
        <v>6</v>
      </c>
      <c r="U90">
        <v>7</v>
      </c>
      <c r="V90">
        <v>3</v>
      </c>
      <c r="W90">
        <v>3</v>
      </c>
      <c r="X90">
        <v>2</v>
      </c>
      <c r="Y90">
        <v>4</v>
      </c>
      <c r="Z90">
        <v>3</v>
      </c>
      <c r="AC90" t="s">
        <v>61</v>
      </c>
      <c r="AD90" t="s">
        <v>68</v>
      </c>
      <c r="AE90" t="s">
        <v>75</v>
      </c>
      <c r="AF90" t="s">
        <v>68</v>
      </c>
    </row>
    <row r="91" spans="1:33" x14ac:dyDescent="0.25">
      <c r="A91" s="1" t="s">
        <v>29</v>
      </c>
      <c r="M91">
        <f t="shared" si="34"/>
        <v>0</v>
      </c>
      <c r="N91">
        <f t="shared" si="35"/>
        <v>0</v>
      </c>
      <c r="O91" s="1">
        <f t="shared" si="36"/>
        <v>0</v>
      </c>
      <c r="P91" s="3">
        <f t="shared" si="37"/>
        <v>0</v>
      </c>
      <c r="Q91">
        <f>IF(AND(M91 = 0, N91 = 0), 0, IF(P91 &lt; 1, 3, IF(P91 &gt;= P$102, 1, 2)))</f>
        <v>0</v>
      </c>
      <c r="S91">
        <v>4</v>
      </c>
      <c r="T91">
        <v>7</v>
      </c>
      <c r="U91">
        <v>8</v>
      </c>
      <c r="V91">
        <v>5</v>
      </c>
      <c r="W91">
        <v>4</v>
      </c>
      <c r="X91">
        <v>3</v>
      </c>
      <c r="Y91">
        <v>6</v>
      </c>
      <c r="Z91">
        <v>4</v>
      </c>
      <c r="AC91" t="s">
        <v>62</v>
      </c>
      <c r="AD91" t="s">
        <v>69</v>
      </c>
      <c r="AE91" t="s">
        <v>76</v>
      </c>
      <c r="AF91" t="s">
        <v>81</v>
      </c>
    </row>
    <row r="92" spans="1:33" x14ac:dyDescent="0.25">
      <c r="A92" s="1" t="s">
        <v>19</v>
      </c>
      <c r="B92">
        <v>0</v>
      </c>
      <c r="C92">
        <v>3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  <c r="M92">
        <f t="shared" si="34"/>
        <v>0</v>
      </c>
      <c r="N92">
        <f t="shared" si="35"/>
        <v>5</v>
      </c>
      <c r="O92" s="1">
        <f t="shared" si="36"/>
        <v>-5</v>
      </c>
      <c r="P92" s="3">
        <f t="shared" si="37"/>
        <v>0</v>
      </c>
      <c r="Q92">
        <f>IF(AND(M92 = 0, N92 = 0), 0, IF(P92 &lt; 1, 3, IF(P92 &gt;= P$102, 1, 2)))</f>
        <v>3</v>
      </c>
      <c r="S92">
        <v>6</v>
      </c>
      <c r="T92">
        <v>14</v>
      </c>
      <c r="U92">
        <v>16</v>
      </c>
      <c r="V92">
        <v>6</v>
      </c>
      <c r="W92">
        <v>6</v>
      </c>
      <c r="X92">
        <v>4</v>
      </c>
      <c r="Y92">
        <v>10</v>
      </c>
      <c r="Z92">
        <v>6</v>
      </c>
      <c r="AC92" t="s">
        <v>63</v>
      </c>
      <c r="AD92" t="s">
        <v>70</v>
      </c>
      <c r="AE92" t="s">
        <v>77</v>
      </c>
      <c r="AF92" t="s">
        <v>82</v>
      </c>
    </row>
    <row r="93" spans="1:33" x14ac:dyDescent="0.25">
      <c r="A93" s="1" t="s">
        <v>20</v>
      </c>
      <c r="B93">
        <v>1</v>
      </c>
      <c r="C93">
        <v>3</v>
      </c>
      <c r="D93">
        <v>1</v>
      </c>
      <c r="E93">
        <v>3</v>
      </c>
      <c r="F93">
        <v>6</v>
      </c>
      <c r="G93">
        <v>2</v>
      </c>
      <c r="H93">
        <v>4</v>
      </c>
      <c r="I93">
        <v>1</v>
      </c>
      <c r="M93">
        <f t="shared" si="34"/>
        <v>12</v>
      </c>
      <c r="N93">
        <f t="shared" si="35"/>
        <v>9</v>
      </c>
      <c r="O93" s="1">
        <f t="shared" si="36"/>
        <v>3</v>
      </c>
      <c r="P93" s="3">
        <f t="shared" si="37"/>
        <v>1.3333333333333333</v>
      </c>
      <c r="Q93">
        <f>IF(AND(M93 = 0, N93 = 0), 0, IF(P93 &lt; 1, 3, IF(P93 &gt;= P$102, 1, 2)))</f>
        <v>1</v>
      </c>
      <c r="S93">
        <v>9</v>
      </c>
      <c r="T93">
        <v>18</v>
      </c>
      <c r="U93">
        <v>18</v>
      </c>
      <c r="V93">
        <v>8</v>
      </c>
      <c r="W93">
        <v>12</v>
      </c>
      <c r="X93">
        <v>5</v>
      </c>
      <c r="Y93">
        <v>11</v>
      </c>
      <c r="Z93">
        <v>7</v>
      </c>
      <c r="AC93" t="s">
        <v>85</v>
      </c>
      <c r="AD93" t="s">
        <v>71</v>
      </c>
      <c r="AE93" t="s">
        <v>78</v>
      </c>
      <c r="AF93" t="s">
        <v>83</v>
      </c>
    </row>
    <row r="94" spans="1:33" x14ac:dyDescent="0.25">
      <c r="A94" s="1" t="s">
        <v>23</v>
      </c>
      <c r="B94">
        <v>1</v>
      </c>
      <c r="C94">
        <v>1</v>
      </c>
      <c r="D94">
        <v>1</v>
      </c>
      <c r="E94">
        <v>1</v>
      </c>
      <c r="F94">
        <v>0</v>
      </c>
      <c r="G94">
        <v>0</v>
      </c>
      <c r="H94">
        <v>2</v>
      </c>
      <c r="I94">
        <v>0</v>
      </c>
      <c r="M94">
        <f t="shared" si="34"/>
        <v>4</v>
      </c>
      <c r="N94">
        <f t="shared" si="35"/>
        <v>2</v>
      </c>
      <c r="O94" s="1">
        <f t="shared" si="36"/>
        <v>2</v>
      </c>
      <c r="P94" s="3">
        <f t="shared" si="37"/>
        <v>2</v>
      </c>
      <c r="Q94">
        <f>IF(AND(M94 = 0, N94 = 0), 0, IF(P94 &lt; 1, 3, IF(P94 &gt;= P$102, 1, 2)))</f>
        <v>1</v>
      </c>
      <c r="S94">
        <v>14</v>
      </c>
      <c r="T94">
        <v>21</v>
      </c>
      <c r="U94">
        <v>20</v>
      </c>
      <c r="V94">
        <v>10</v>
      </c>
      <c r="W94">
        <v>13</v>
      </c>
      <c r="X94">
        <v>7</v>
      </c>
      <c r="Y94">
        <v>17</v>
      </c>
      <c r="Z94">
        <v>8</v>
      </c>
      <c r="AC94" t="s">
        <v>86</v>
      </c>
      <c r="AD94" t="s">
        <v>72</v>
      </c>
      <c r="AE94" t="s">
        <v>79</v>
      </c>
      <c r="AF94" t="s">
        <v>84</v>
      </c>
    </row>
    <row r="95" spans="1:33" x14ac:dyDescent="0.25">
      <c r="A95" s="1" t="s">
        <v>30</v>
      </c>
      <c r="F95">
        <v>0</v>
      </c>
      <c r="G95">
        <v>0</v>
      </c>
      <c r="M95">
        <f t="shared" si="34"/>
        <v>0</v>
      </c>
      <c r="N95">
        <f t="shared" si="35"/>
        <v>0</v>
      </c>
      <c r="O95" s="1">
        <f t="shared" si="36"/>
        <v>0</v>
      </c>
      <c r="P95" s="3">
        <f t="shared" si="37"/>
        <v>0</v>
      </c>
      <c r="Q95">
        <v>2</v>
      </c>
      <c r="S95">
        <v>15</v>
      </c>
      <c r="T95">
        <v>22</v>
      </c>
      <c r="U95">
        <v>21</v>
      </c>
      <c r="V95">
        <v>12</v>
      </c>
      <c r="W95">
        <v>15</v>
      </c>
      <c r="X95">
        <v>10</v>
      </c>
      <c r="Y95">
        <v>18</v>
      </c>
      <c r="Z95">
        <v>9</v>
      </c>
      <c r="AC95" t="s">
        <v>64</v>
      </c>
      <c r="AD95" t="s">
        <v>73</v>
      </c>
      <c r="AE95" t="s">
        <v>80</v>
      </c>
      <c r="AF95" t="s">
        <v>91</v>
      </c>
    </row>
    <row r="96" spans="1:33" x14ac:dyDescent="0.25">
      <c r="A96" s="1" t="s">
        <v>27</v>
      </c>
      <c r="B96">
        <v>1</v>
      </c>
      <c r="C96">
        <v>0</v>
      </c>
      <c r="F96">
        <v>1</v>
      </c>
      <c r="G96">
        <v>0</v>
      </c>
      <c r="M96">
        <f t="shared" si="34"/>
        <v>2</v>
      </c>
      <c r="N96">
        <f t="shared" si="35"/>
        <v>0</v>
      </c>
      <c r="O96" s="1">
        <f t="shared" si="36"/>
        <v>2</v>
      </c>
      <c r="P96" s="3" t="str">
        <f t="shared" si="37"/>
        <v>MAX</v>
      </c>
      <c r="Q96">
        <f>IF(AND(M96 = 0, N96 = 0), 0, IF(P96 &lt; 1, 3, IF(P96 &gt;= P$102, 1, 2)))</f>
        <v>1</v>
      </c>
      <c r="S96">
        <v>16</v>
      </c>
      <c r="T96">
        <v>25</v>
      </c>
      <c r="U96">
        <v>22</v>
      </c>
      <c r="V96">
        <v>13</v>
      </c>
      <c r="W96">
        <v>21</v>
      </c>
      <c r="X96">
        <v>12</v>
      </c>
      <c r="Y96">
        <v>20</v>
      </c>
      <c r="Z96">
        <v>10</v>
      </c>
      <c r="AC96" t="s">
        <v>65</v>
      </c>
      <c r="AD96" t="s">
        <v>74</v>
      </c>
      <c r="AE96" t="s">
        <v>90</v>
      </c>
      <c r="AF96" t="s">
        <v>92</v>
      </c>
    </row>
    <row r="97" spans="1:33" x14ac:dyDescent="0.25">
      <c r="A97" s="1" t="s">
        <v>24</v>
      </c>
      <c r="H97">
        <v>0</v>
      </c>
      <c r="I97">
        <v>0</v>
      </c>
      <c r="M97">
        <f t="shared" si="34"/>
        <v>0</v>
      </c>
      <c r="N97">
        <f t="shared" si="35"/>
        <v>0</v>
      </c>
      <c r="O97" s="1">
        <f t="shared" si="36"/>
        <v>0</v>
      </c>
      <c r="P97" s="3">
        <f t="shared" si="37"/>
        <v>0</v>
      </c>
      <c r="Q97">
        <v>2</v>
      </c>
      <c r="U97">
        <v>23</v>
      </c>
      <c r="V97">
        <v>15</v>
      </c>
      <c r="W97">
        <v>24</v>
      </c>
      <c r="X97">
        <v>13</v>
      </c>
      <c r="Y97">
        <v>23</v>
      </c>
      <c r="Z97">
        <v>11</v>
      </c>
      <c r="AC97" t="s">
        <v>67</v>
      </c>
      <c r="AD97" t="s">
        <v>87</v>
      </c>
      <c r="AE97" t="s">
        <v>89</v>
      </c>
    </row>
    <row r="98" spans="1:33" x14ac:dyDescent="0.25">
      <c r="A98" s="1" t="s">
        <v>28</v>
      </c>
      <c r="M98">
        <f t="shared" si="34"/>
        <v>0</v>
      </c>
      <c r="N98">
        <f t="shared" si="35"/>
        <v>0</v>
      </c>
      <c r="O98" s="1">
        <f t="shared" si="36"/>
        <v>0</v>
      </c>
      <c r="P98" s="3">
        <f t="shared" si="37"/>
        <v>0</v>
      </c>
      <c r="Q98">
        <f>IF(AND(M98 = 0, N98 = 0), 0, IF(P98 &lt; 1, 3, IF(P98 &gt;= P$102, 1, 2)))</f>
        <v>0</v>
      </c>
      <c r="U98">
        <v>24</v>
      </c>
      <c r="V98">
        <v>16</v>
      </c>
      <c r="W98">
        <v>25</v>
      </c>
      <c r="Y98">
        <v>24</v>
      </c>
      <c r="Z98">
        <v>13</v>
      </c>
      <c r="AC98" t="s">
        <v>66</v>
      </c>
      <c r="AE98" t="s">
        <v>88</v>
      </c>
    </row>
    <row r="99" spans="1:33" x14ac:dyDescent="0.25">
      <c r="A99" s="1" t="s">
        <v>21</v>
      </c>
      <c r="B99">
        <v>1</v>
      </c>
      <c r="C99">
        <v>3</v>
      </c>
      <c r="D99">
        <v>0</v>
      </c>
      <c r="E99">
        <v>0</v>
      </c>
      <c r="F99">
        <v>5</v>
      </c>
      <c r="G99">
        <v>2</v>
      </c>
      <c r="H99">
        <v>2</v>
      </c>
      <c r="I99">
        <v>1</v>
      </c>
      <c r="M99">
        <f t="shared" si="34"/>
        <v>8</v>
      </c>
      <c r="N99">
        <f t="shared" si="35"/>
        <v>6</v>
      </c>
      <c r="O99" s="1">
        <f t="shared" si="36"/>
        <v>2</v>
      </c>
      <c r="P99" s="3">
        <f t="shared" si="37"/>
        <v>1.3333333333333333</v>
      </c>
      <c r="Q99">
        <f>IF(AND(M99 = 0, N99 = 0), 0, IF(P99 &lt; 1, 3, IF(P99 &gt;= P$102, 1, 2)))</f>
        <v>1</v>
      </c>
      <c r="U99">
        <v>25</v>
      </c>
      <c r="V99">
        <v>17</v>
      </c>
      <c r="Y99">
        <v>25</v>
      </c>
      <c r="Z99">
        <v>14</v>
      </c>
    </row>
    <row r="100" spans="1:33" x14ac:dyDescent="0.25">
      <c r="A100" s="1" t="s">
        <v>26</v>
      </c>
      <c r="B100">
        <v>1</v>
      </c>
      <c r="C100">
        <v>2</v>
      </c>
      <c r="D100">
        <v>0</v>
      </c>
      <c r="E100">
        <v>1</v>
      </c>
      <c r="F100">
        <v>0</v>
      </c>
      <c r="G100">
        <v>1</v>
      </c>
      <c r="H100">
        <v>2</v>
      </c>
      <c r="I100">
        <v>0</v>
      </c>
      <c r="M100">
        <f t="shared" si="34"/>
        <v>3</v>
      </c>
      <c r="N100">
        <f t="shared" si="35"/>
        <v>4</v>
      </c>
      <c r="O100" s="1">
        <f t="shared" si="36"/>
        <v>-1</v>
      </c>
      <c r="P100" s="3">
        <f t="shared" si="37"/>
        <v>0.75</v>
      </c>
      <c r="Q100">
        <f>IF(AND(M100 = 0, N100 = 0), 0, IF(P100 &lt; 1, 3, IF(P100 &gt;= P$102, 1, 2)))</f>
        <v>3</v>
      </c>
    </row>
    <row r="101" spans="1:33" x14ac:dyDescent="0.25">
      <c r="A101" s="1" t="s">
        <v>17</v>
      </c>
      <c r="B101">
        <v>1</v>
      </c>
      <c r="C101">
        <v>0</v>
      </c>
      <c r="D101">
        <v>2</v>
      </c>
      <c r="E101">
        <v>0</v>
      </c>
      <c r="F101">
        <v>1</v>
      </c>
      <c r="G101">
        <v>1</v>
      </c>
      <c r="H101">
        <v>3</v>
      </c>
      <c r="I101">
        <v>1</v>
      </c>
      <c r="M101">
        <f t="shared" si="34"/>
        <v>7</v>
      </c>
      <c r="N101">
        <f t="shared" si="35"/>
        <v>2</v>
      </c>
      <c r="O101" s="1">
        <f t="shared" si="36"/>
        <v>5</v>
      </c>
      <c r="P101" s="3">
        <f t="shared" si="37"/>
        <v>3.5</v>
      </c>
      <c r="Q101">
        <f>IF(AND(M101 = 0, N101 = 0), 0, IF(P101 &lt; 1, 3, IF(P101 &gt;= P$102, 1, 2)))</f>
        <v>1</v>
      </c>
    </row>
    <row r="102" spans="1:33" x14ac:dyDescent="0.25">
      <c r="A102" s="4"/>
      <c r="B102" s="4">
        <v>16</v>
      </c>
      <c r="C102" s="4">
        <v>25</v>
      </c>
      <c r="D102" s="4">
        <v>25</v>
      </c>
      <c r="E102" s="4">
        <v>17</v>
      </c>
      <c r="F102" s="4">
        <v>25</v>
      </c>
      <c r="G102" s="4">
        <v>13</v>
      </c>
      <c r="H102" s="4">
        <v>25</v>
      </c>
      <c r="I102" s="4">
        <v>14</v>
      </c>
      <c r="J102" s="4"/>
      <c r="K102" s="4"/>
      <c r="L102" s="4"/>
      <c r="M102" s="4">
        <f t="shared" si="34"/>
        <v>91</v>
      </c>
      <c r="N102" s="4">
        <f t="shared" si="35"/>
        <v>69</v>
      </c>
      <c r="O102" s="4">
        <f t="shared" si="36"/>
        <v>22</v>
      </c>
      <c r="P102" s="5">
        <f t="shared" si="37"/>
        <v>1.318840579710145</v>
      </c>
    </row>
    <row r="103" spans="1:33" x14ac:dyDescent="0.25">
      <c r="P103" s="2"/>
    </row>
    <row r="104" spans="1:33" ht="18" customHeight="1" x14ac:dyDescent="0.3">
      <c r="A104" s="8">
        <v>44100</v>
      </c>
      <c r="B104" s="9" t="s">
        <v>25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</row>
    <row r="105" spans="1:33" x14ac:dyDescent="0.25">
      <c r="A105" s="4"/>
      <c r="B105" s="4" t="s">
        <v>3</v>
      </c>
      <c r="C105" s="4"/>
      <c r="D105" s="4" t="s">
        <v>4</v>
      </c>
      <c r="E105" s="4"/>
      <c r="F105" s="4" t="s">
        <v>5</v>
      </c>
      <c r="G105" s="4"/>
      <c r="H105" s="4" t="s">
        <v>6</v>
      </c>
      <c r="I105" s="4"/>
      <c r="J105" s="4" t="s">
        <v>7</v>
      </c>
      <c r="K105" s="4"/>
      <c r="L105" s="4"/>
      <c r="M105" s="4" t="s">
        <v>8</v>
      </c>
      <c r="N105" s="4"/>
      <c r="O105" s="4"/>
      <c r="P105" s="6"/>
    </row>
    <row r="106" spans="1:33" x14ac:dyDescent="0.25">
      <c r="A106" s="4"/>
      <c r="B106" s="7" t="s">
        <v>1</v>
      </c>
      <c r="C106" s="7" t="s">
        <v>2</v>
      </c>
      <c r="D106" s="7" t="s">
        <v>1</v>
      </c>
      <c r="E106" s="7" t="s">
        <v>2</v>
      </c>
      <c r="F106" s="7" t="s">
        <v>1</v>
      </c>
      <c r="G106" s="7" t="s">
        <v>2</v>
      </c>
      <c r="H106" s="7" t="s">
        <v>1</v>
      </c>
      <c r="I106" s="7" t="s">
        <v>2</v>
      </c>
      <c r="J106" s="7" t="s">
        <v>1</v>
      </c>
      <c r="K106" s="7" t="s">
        <v>2</v>
      </c>
      <c r="L106" s="7"/>
      <c r="M106" s="7" t="s">
        <v>1</v>
      </c>
      <c r="N106" s="7" t="s">
        <v>2</v>
      </c>
      <c r="O106" s="4" t="s">
        <v>9</v>
      </c>
      <c r="P106" s="6" t="s">
        <v>10</v>
      </c>
      <c r="S106" t="s">
        <v>3</v>
      </c>
      <c r="U106" t="s">
        <v>4</v>
      </c>
      <c r="W106" t="s">
        <v>5</v>
      </c>
      <c r="Y106" t="s">
        <v>6</v>
      </c>
      <c r="AA106" t="s">
        <v>7</v>
      </c>
      <c r="AC106" t="s">
        <v>12</v>
      </c>
      <c r="AD106" t="s">
        <v>13</v>
      </c>
      <c r="AE106" t="s">
        <v>14</v>
      </c>
      <c r="AF106" t="s">
        <v>15</v>
      </c>
      <c r="AG106" t="s">
        <v>16</v>
      </c>
    </row>
    <row r="107" spans="1:33" x14ac:dyDescent="0.25">
      <c r="A107" s="1" t="s">
        <v>0</v>
      </c>
      <c r="B107">
        <v>0</v>
      </c>
      <c r="C107">
        <v>1</v>
      </c>
      <c r="M107">
        <f t="shared" ref="M107:M121" si="38" xml:space="preserve"> B107 + D107 + F107 + H107 + J107</f>
        <v>0</v>
      </c>
      <c r="N107">
        <f t="shared" ref="N107:N121" si="39" xml:space="preserve"> C107 + E107 + G107 + I107 + K107</f>
        <v>1</v>
      </c>
      <c r="O107" s="1">
        <f t="shared" ref="O107:O121" si="40">M107 - N107</f>
        <v>-1</v>
      </c>
      <c r="P107" s="3">
        <f t="shared" ref="P107:P121" si="41" xml:space="preserve"> IF(M107+N107=0, 0, IF(N107=0, "MAX", M107/N107))</f>
        <v>0</v>
      </c>
      <c r="Q107">
        <f>IF(AND(M107 = 0, N107 = 0), 0, IF(P107 &lt; 1, 3, IF(P107 &gt;= P$121, 1, 2)))</f>
        <v>3</v>
      </c>
      <c r="T107">
        <v>0</v>
      </c>
      <c r="U107">
        <v>0</v>
      </c>
      <c r="X107">
        <v>1</v>
      </c>
      <c r="AC107" t="s">
        <v>31</v>
      </c>
      <c r="AD107" t="s">
        <v>33</v>
      </c>
      <c r="AE107" t="s">
        <v>31</v>
      </c>
    </row>
    <row r="108" spans="1:33" x14ac:dyDescent="0.25">
      <c r="A108" s="1" t="s">
        <v>18</v>
      </c>
      <c r="D108">
        <v>0</v>
      </c>
      <c r="E108">
        <v>0</v>
      </c>
      <c r="F108">
        <v>0</v>
      </c>
      <c r="G108">
        <v>0</v>
      </c>
      <c r="M108">
        <f t="shared" si="38"/>
        <v>0</v>
      </c>
      <c r="N108">
        <f t="shared" si="39"/>
        <v>0</v>
      </c>
      <c r="O108" s="1">
        <f t="shared" si="40"/>
        <v>0</v>
      </c>
      <c r="P108" s="3">
        <f t="shared" si="41"/>
        <v>0</v>
      </c>
      <c r="Q108">
        <v>2</v>
      </c>
      <c r="S108">
        <v>5</v>
      </c>
      <c r="T108">
        <v>1</v>
      </c>
      <c r="U108">
        <v>2</v>
      </c>
      <c r="V108">
        <v>5</v>
      </c>
      <c r="W108">
        <v>1</v>
      </c>
      <c r="X108">
        <v>3</v>
      </c>
      <c r="AC108" t="s">
        <v>32</v>
      </c>
      <c r="AD108" t="s">
        <v>31</v>
      </c>
      <c r="AE108" t="s">
        <v>34</v>
      </c>
    </row>
    <row r="109" spans="1:33" x14ac:dyDescent="0.25">
      <c r="A109" s="1" t="s">
        <v>22</v>
      </c>
      <c r="B109">
        <v>4</v>
      </c>
      <c r="C109">
        <v>0</v>
      </c>
      <c r="D109">
        <v>0</v>
      </c>
      <c r="E109">
        <v>1</v>
      </c>
      <c r="F109">
        <v>0</v>
      </c>
      <c r="G109">
        <v>1</v>
      </c>
      <c r="M109">
        <f t="shared" ref="M109:M114" si="42" xml:space="preserve"> B109 + D109 + F109 + H109 + J109</f>
        <v>4</v>
      </c>
      <c r="N109">
        <f t="shared" ref="N109:N114" si="43" xml:space="preserve"> C109 + E109 + G109 + I109 + K109</f>
        <v>2</v>
      </c>
      <c r="O109" s="1">
        <f t="shared" ref="O109:O114" si="44">M109 - N109</f>
        <v>2</v>
      </c>
      <c r="P109" s="3">
        <f t="shared" ref="P109:P114" si="45" xml:space="preserve"> IF(M109+N109=0, 0, IF(N109=0, "MAX", M109/N109))</f>
        <v>2</v>
      </c>
      <c r="Q109">
        <f t="shared" ref="Q109:Q120" si="46">IF(AND(M109 = 0, N109 = 0), 0, IF(P109 &lt; 1, 3, IF(P109 &gt;= P$121, 1, 2)))</f>
        <v>1</v>
      </c>
      <c r="S109">
        <v>7</v>
      </c>
      <c r="T109">
        <v>2</v>
      </c>
      <c r="U109">
        <v>5</v>
      </c>
      <c r="V109">
        <v>6</v>
      </c>
      <c r="W109">
        <v>2</v>
      </c>
      <c r="X109">
        <v>5</v>
      </c>
      <c r="AC109" t="s">
        <v>35</v>
      </c>
      <c r="AD109" t="s">
        <v>39</v>
      </c>
      <c r="AE109" t="s">
        <v>50</v>
      </c>
    </row>
    <row r="110" spans="1:33" x14ac:dyDescent="0.25">
      <c r="A110" s="1" t="s">
        <v>29</v>
      </c>
      <c r="M110">
        <f t="shared" si="42"/>
        <v>0</v>
      </c>
      <c r="N110">
        <f t="shared" si="43"/>
        <v>0</v>
      </c>
      <c r="O110" s="1">
        <f t="shared" si="44"/>
        <v>0</v>
      </c>
      <c r="P110" s="3">
        <f t="shared" si="45"/>
        <v>0</v>
      </c>
      <c r="Q110">
        <f t="shared" si="46"/>
        <v>0</v>
      </c>
      <c r="S110">
        <v>8</v>
      </c>
      <c r="T110">
        <v>4</v>
      </c>
      <c r="U110">
        <v>7</v>
      </c>
      <c r="V110">
        <v>7</v>
      </c>
      <c r="W110">
        <v>3</v>
      </c>
      <c r="X110">
        <v>6</v>
      </c>
      <c r="AC110" t="s">
        <v>36</v>
      </c>
      <c r="AD110" t="s">
        <v>40</v>
      </c>
      <c r="AE110" t="s">
        <v>49</v>
      </c>
    </row>
    <row r="111" spans="1:33" x14ac:dyDescent="0.25">
      <c r="A111" s="1" t="s">
        <v>19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1</v>
      </c>
      <c r="M111">
        <f t="shared" si="42"/>
        <v>0</v>
      </c>
      <c r="N111">
        <f t="shared" si="43"/>
        <v>2</v>
      </c>
      <c r="O111" s="1">
        <f t="shared" si="44"/>
        <v>-2</v>
      </c>
      <c r="P111" s="3">
        <f t="shared" si="45"/>
        <v>0</v>
      </c>
      <c r="Q111">
        <f t="shared" si="46"/>
        <v>3</v>
      </c>
      <c r="S111">
        <v>16</v>
      </c>
      <c r="T111">
        <v>5</v>
      </c>
      <c r="U111">
        <v>9</v>
      </c>
      <c r="V111">
        <v>9</v>
      </c>
      <c r="W111">
        <v>14</v>
      </c>
      <c r="X111">
        <v>9</v>
      </c>
      <c r="AC111" t="s">
        <v>37</v>
      </c>
      <c r="AD111" t="s">
        <v>41</v>
      </c>
      <c r="AE111" t="s">
        <v>48</v>
      </c>
    </row>
    <row r="112" spans="1:33" x14ac:dyDescent="0.25">
      <c r="A112" s="1" t="s">
        <v>20</v>
      </c>
      <c r="B112">
        <v>4</v>
      </c>
      <c r="C112">
        <v>1</v>
      </c>
      <c r="D112">
        <v>5</v>
      </c>
      <c r="E112">
        <v>2</v>
      </c>
      <c r="F112">
        <v>5</v>
      </c>
      <c r="G112">
        <v>2</v>
      </c>
      <c r="M112">
        <f t="shared" si="42"/>
        <v>14</v>
      </c>
      <c r="N112">
        <f t="shared" si="43"/>
        <v>5</v>
      </c>
      <c r="O112" s="1">
        <f t="shared" si="44"/>
        <v>9</v>
      </c>
      <c r="P112" s="3">
        <f t="shared" si="45"/>
        <v>2.8</v>
      </c>
      <c r="Q112">
        <f t="shared" si="46"/>
        <v>1</v>
      </c>
      <c r="S112">
        <v>17</v>
      </c>
      <c r="T112">
        <v>6</v>
      </c>
      <c r="U112">
        <v>18</v>
      </c>
      <c r="V112">
        <v>10</v>
      </c>
      <c r="W112">
        <v>16</v>
      </c>
      <c r="X112">
        <v>11</v>
      </c>
      <c r="AC112" t="s">
        <v>38</v>
      </c>
      <c r="AD112" t="s">
        <v>42</v>
      </c>
      <c r="AE112" t="s">
        <v>47</v>
      </c>
    </row>
    <row r="113" spans="1:31" x14ac:dyDescent="0.25">
      <c r="A113" s="1" t="s">
        <v>23</v>
      </c>
      <c r="B113">
        <v>3</v>
      </c>
      <c r="C113">
        <v>1</v>
      </c>
      <c r="D113">
        <v>2</v>
      </c>
      <c r="E113">
        <v>1</v>
      </c>
      <c r="F113">
        <v>5</v>
      </c>
      <c r="G113">
        <v>1</v>
      </c>
      <c r="M113">
        <f t="shared" si="42"/>
        <v>10</v>
      </c>
      <c r="N113">
        <f t="shared" si="43"/>
        <v>3</v>
      </c>
      <c r="O113" s="1">
        <f t="shared" si="44"/>
        <v>7</v>
      </c>
      <c r="P113" s="3">
        <f t="shared" si="45"/>
        <v>3.3333333333333335</v>
      </c>
      <c r="Q113">
        <f t="shared" si="46"/>
        <v>1</v>
      </c>
      <c r="S113">
        <v>18</v>
      </c>
      <c r="T113">
        <v>7</v>
      </c>
      <c r="U113">
        <v>20</v>
      </c>
      <c r="V113">
        <v>13</v>
      </c>
      <c r="W113">
        <v>17</v>
      </c>
      <c r="X113">
        <v>13</v>
      </c>
      <c r="AD113" t="s">
        <v>44</v>
      </c>
      <c r="AE113" t="s">
        <v>46</v>
      </c>
    </row>
    <row r="114" spans="1:31" x14ac:dyDescent="0.25">
      <c r="A114" s="1" t="s">
        <v>30</v>
      </c>
      <c r="B114">
        <v>0</v>
      </c>
      <c r="C114">
        <v>0</v>
      </c>
      <c r="D114">
        <v>1</v>
      </c>
      <c r="E114">
        <v>1</v>
      </c>
      <c r="F114">
        <v>2</v>
      </c>
      <c r="G114">
        <v>1</v>
      </c>
      <c r="M114">
        <f t="shared" si="42"/>
        <v>3</v>
      </c>
      <c r="N114">
        <f t="shared" si="43"/>
        <v>2</v>
      </c>
      <c r="O114" s="1">
        <f t="shared" si="44"/>
        <v>1</v>
      </c>
      <c r="P114" s="3">
        <f t="shared" si="45"/>
        <v>1.5</v>
      </c>
      <c r="Q114">
        <f t="shared" si="46"/>
        <v>1</v>
      </c>
      <c r="S114">
        <v>21</v>
      </c>
      <c r="T114">
        <v>8</v>
      </c>
      <c r="U114">
        <v>21</v>
      </c>
      <c r="V114">
        <v>14</v>
      </c>
      <c r="W114">
        <v>18</v>
      </c>
      <c r="X114">
        <v>15</v>
      </c>
      <c r="AD114" t="s">
        <v>43</v>
      </c>
      <c r="AE114" t="s">
        <v>45</v>
      </c>
    </row>
    <row r="115" spans="1:31" x14ac:dyDescent="0.25">
      <c r="A115" s="1" t="s">
        <v>27</v>
      </c>
      <c r="M115">
        <f t="shared" si="38"/>
        <v>0</v>
      </c>
      <c r="N115">
        <f t="shared" si="39"/>
        <v>0</v>
      </c>
      <c r="O115" s="1">
        <f t="shared" si="40"/>
        <v>0</v>
      </c>
      <c r="P115" s="3">
        <f t="shared" si="41"/>
        <v>0</v>
      </c>
      <c r="Q115">
        <f t="shared" si="46"/>
        <v>0</v>
      </c>
      <c r="S115">
        <v>22</v>
      </c>
      <c r="T115">
        <v>9</v>
      </c>
      <c r="U115">
        <v>23</v>
      </c>
      <c r="V115">
        <v>15</v>
      </c>
      <c r="W115">
        <v>21</v>
      </c>
      <c r="X115">
        <v>17</v>
      </c>
    </row>
    <row r="116" spans="1:31" x14ac:dyDescent="0.25">
      <c r="A116" s="1" t="s">
        <v>24</v>
      </c>
      <c r="M116">
        <f t="shared" si="38"/>
        <v>0</v>
      </c>
      <c r="N116">
        <f t="shared" si="39"/>
        <v>0</v>
      </c>
      <c r="O116" s="1">
        <f t="shared" si="40"/>
        <v>0</v>
      </c>
      <c r="P116" s="3">
        <f t="shared" si="41"/>
        <v>0</v>
      </c>
      <c r="Q116">
        <f t="shared" si="46"/>
        <v>0</v>
      </c>
      <c r="S116">
        <v>23</v>
      </c>
      <c r="T116">
        <v>11</v>
      </c>
      <c r="U116">
        <v>24</v>
      </c>
      <c r="V116">
        <v>17</v>
      </c>
      <c r="W116">
        <v>22</v>
      </c>
      <c r="X116">
        <v>20</v>
      </c>
    </row>
    <row r="117" spans="1:31" x14ac:dyDescent="0.25">
      <c r="A117" s="1" t="s">
        <v>28</v>
      </c>
      <c r="M117">
        <f t="shared" si="38"/>
        <v>0</v>
      </c>
      <c r="N117">
        <f t="shared" si="39"/>
        <v>0</v>
      </c>
      <c r="O117" s="1">
        <f t="shared" si="40"/>
        <v>0</v>
      </c>
      <c r="P117" s="3">
        <f t="shared" si="41"/>
        <v>0</v>
      </c>
      <c r="Q117">
        <f t="shared" si="46"/>
        <v>0</v>
      </c>
      <c r="S117">
        <v>25</v>
      </c>
      <c r="U117">
        <v>25</v>
      </c>
      <c r="V117">
        <v>18</v>
      </c>
      <c r="W117">
        <v>23</v>
      </c>
      <c r="X117">
        <v>22</v>
      </c>
    </row>
    <row r="118" spans="1:31" x14ac:dyDescent="0.25">
      <c r="A118" s="1" t="s">
        <v>21</v>
      </c>
      <c r="B118">
        <v>2</v>
      </c>
      <c r="C118">
        <v>2</v>
      </c>
      <c r="D118">
        <v>3</v>
      </c>
      <c r="E118">
        <v>4</v>
      </c>
      <c r="F118">
        <v>3</v>
      </c>
      <c r="G118">
        <v>5</v>
      </c>
      <c r="M118">
        <f t="shared" si="38"/>
        <v>8</v>
      </c>
      <c r="N118">
        <f t="shared" si="39"/>
        <v>11</v>
      </c>
      <c r="O118" s="1">
        <f t="shared" si="40"/>
        <v>-3</v>
      </c>
      <c r="P118" s="3">
        <f t="shared" si="41"/>
        <v>0.72727272727272729</v>
      </c>
      <c r="Q118">
        <f t="shared" si="46"/>
        <v>3</v>
      </c>
      <c r="W118">
        <v>24</v>
      </c>
      <c r="X118">
        <v>23</v>
      </c>
    </row>
    <row r="119" spans="1:31" x14ac:dyDescent="0.25">
      <c r="A119" s="1" t="s">
        <v>26</v>
      </c>
      <c r="B119">
        <v>0</v>
      </c>
      <c r="C119">
        <v>1</v>
      </c>
      <c r="D119">
        <v>2</v>
      </c>
      <c r="E119">
        <v>2</v>
      </c>
      <c r="F119">
        <v>2</v>
      </c>
      <c r="G119">
        <v>1</v>
      </c>
      <c r="M119">
        <f t="shared" si="38"/>
        <v>4</v>
      </c>
      <c r="N119">
        <f t="shared" si="39"/>
        <v>4</v>
      </c>
      <c r="O119" s="1">
        <f t="shared" si="40"/>
        <v>0</v>
      </c>
      <c r="P119" s="3">
        <f t="shared" si="41"/>
        <v>1</v>
      </c>
      <c r="Q119">
        <f t="shared" si="46"/>
        <v>2</v>
      </c>
      <c r="W119">
        <v>25</v>
      </c>
    </row>
    <row r="120" spans="1:31" x14ac:dyDescent="0.25">
      <c r="A120" s="1" t="s">
        <v>17</v>
      </c>
      <c r="M120">
        <f t="shared" si="38"/>
        <v>0</v>
      </c>
      <c r="N120">
        <f t="shared" si="39"/>
        <v>0</v>
      </c>
      <c r="O120" s="1">
        <f t="shared" si="40"/>
        <v>0</v>
      </c>
      <c r="P120" s="3">
        <f t="shared" si="41"/>
        <v>0</v>
      </c>
      <c r="Q120">
        <f t="shared" si="46"/>
        <v>0</v>
      </c>
    </row>
    <row r="121" spans="1:31" x14ac:dyDescent="0.25">
      <c r="A121" s="4"/>
      <c r="B121" s="4">
        <v>25</v>
      </c>
      <c r="C121" s="4">
        <v>11</v>
      </c>
      <c r="D121" s="4">
        <v>25</v>
      </c>
      <c r="E121" s="4">
        <v>18</v>
      </c>
      <c r="F121" s="4">
        <v>25</v>
      </c>
      <c r="G121" s="4">
        <v>23</v>
      </c>
      <c r="H121" s="4"/>
      <c r="I121" s="4"/>
      <c r="J121" s="4"/>
      <c r="K121" s="4"/>
      <c r="L121" s="4"/>
      <c r="M121" s="4">
        <f t="shared" si="38"/>
        <v>75</v>
      </c>
      <c r="N121" s="4">
        <f t="shared" si="39"/>
        <v>52</v>
      </c>
      <c r="O121" s="4">
        <f t="shared" si="40"/>
        <v>23</v>
      </c>
      <c r="P121" s="5">
        <f t="shared" si="41"/>
        <v>1.4423076923076923</v>
      </c>
    </row>
    <row r="122" spans="1:31" ht="14.25" customHeight="1" x14ac:dyDescent="0.25">
      <c r="P122" s="2"/>
    </row>
  </sheetData>
  <conditionalFormatting sqref="A107:P120 A68:P77 B35:P35 A31:A38">
    <cfRule type="expression" dxfId="95" priority="57">
      <formula>$Q31 = 0</formula>
    </cfRule>
    <cfRule type="expression" dxfId="94" priority="88">
      <formula>$Q31 = 3</formula>
    </cfRule>
    <cfRule type="expression" dxfId="93" priority="89">
      <formula>$Q31 = 2</formula>
    </cfRule>
    <cfRule type="expression" dxfId="92" priority="90">
      <formula>$Q31 = 1</formula>
    </cfRule>
  </conditionalFormatting>
  <conditionalFormatting sqref="A88:P101">
    <cfRule type="expression" dxfId="91" priority="53">
      <formula>$Q88 = 0</formula>
    </cfRule>
    <cfRule type="expression" dxfId="90" priority="54">
      <formula>$Q88 = 3</formula>
    </cfRule>
    <cfRule type="expression" dxfId="89" priority="55">
      <formula>$Q88 = 2</formula>
    </cfRule>
    <cfRule type="expression" dxfId="88" priority="56">
      <formula>$Q88 = 1</formula>
    </cfRule>
  </conditionalFormatting>
  <conditionalFormatting sqref="A47:P49 B57:P59 B50:P53">
    <cfRule type="expression" dxfId="87" priority="45">
      <formula>$Q47 = 0</formula>
    </cfRule>
    <cfRule type="expression" dxfId="86" priority="46">
      <formula>$Q47 = 3</formula>
    </cfRule>
    <cfRule type="expression" dxfId="85" priority="47">
      <formula>$Q47 = 2</formula>
    </cfRule>
    <cfRule type="expression" dxfId="84" priority="48">
      <formula>$Q47 = 1</formula>
    </cfRule>
  </conditionalFormatting>
  <conditionalFormatting sqref="B54:P56">
    <cfRule type="expression" dxfId="83" priority="41">
      <formula>$Q54 = 0</formula>
    </cfRule>
    <cfRule type="expression" dxfId="82" priority="42">
      <formula>$Q54 = 3</formula>
    </cfRule>
    <cfRule type="expression" dxfId="81" priority="43">
      <formula>$Q54 = 2</formula>
    </cfRule>
    <cfRule type="expression" dxfId="80" priority="44">
      <formula>$Q54 = 1</formula>
    </cfRule>
  </conditionalFormatting>
  <conditionalFormatting sqref="A50:A59">
    <cfRule type="expression" dxfId="79" priority="37">
      <formula>$Q50 = 0</formula>
    </cfRule>
    <cfRule type="expression" dxfId="78" priority="38">
      <formula>$Q50 = 3</formula>
    </cfRule>
    <cfRule type="expression" dxfId="77" priority="39">
      <formula>$Q50 = 2</formula>
    </cfRule>
    <cfRule type="expression" dxfId="76" priority="40">
      <formula>$Q50 = 1</formula>
    </cfRule>
  </conditionalFormatting>
  <conditionalFormatting sqref="B36:P38 B31:P34 A27:P29 A30:L30">
    <cfRule type="expression" dxfId="75" priority="33">
      <formula>$Q27 = 0</formula>
    </cfRule>
    <cfRule type="expression" dxfId="74" priority="34">
      <formula>$Q27 = 3</formula>
    </cfRule>
    <cfRule type="expression" dxfId="73" priority="35">
      <formula>$Q27 = 2</formula>
    </cfRule>
    <cfRule type="expression" dxfId="72" priority="36">
      <formula>$Q27 = 1</formula>
    </cfRule>
  </conditionalFormatting>
  <conditionalFormatting sqref="M30:P30">
    <cfRule type="expression" dxfId="71" priority="21">
      <formula>$Q30 = 0</formula>
    </cfRule>
    <cfRule type="expression" dxfId="70" priority="22">
      <formula>$Q30 = 3</formula>
    </cfRule>
    <cfRule type="expression" dxfId="69" priority="23">
      <formula>$Q30 = 2</formula>
    </cfRule>
    <cfRule type="expression" dxfId="68" priority="24">
      <formula>$Q30 = 1</formula>
    </cfRule>
  </conditionalFormatting>
  <conditionalFormatting sqref="B14:P14 A9:A18 B15:L15">
    <cfRule type="expression" dxfId="67" priority="17">
      <formula>$Q9 = 0</formula>
    </cfRule>
    <cfRule type="expression" dxfId="66" priority="18">
      <formula>$Q9 = 3</formula>
    </cfRule>
    <cfRule type="expression" dxfId="65" priority="19">
      <formula>$Q9 = 2</formula>
    </cfRule>
    <cfRule type="expression" dxfId="64" priority="20">
      <formula>$Q9 = 1</formula>
    </cfRule>
  </conditionalFormatting>
  <conditionalFormatting sqref="B16:P18 B9:P12 A5:P7 A8:L8 B13:L13">
    <cfRule type="expression" dxfId="63" priority="13">
      <formula>$Q5 = 0</formula>
    </cfRule>
    <cfRule type="expression" dxfId="62" priority="14">
      <formula>$Q5 = 3</formula>
    </cfRule>
    <cfRule type="expression" dxfId="61" priority="15">
      <formula>$Q5 = 2</formula>
    </cfRule>
    <cfRule type="expression" dxfId="60" priority="16">
      <formula>$Q5 = 1</formula>
    </cfRule>
  </conditionalFormatting>
  <conditionalFormatting sqref="M8:P8">
    <cfRule type="expression" dxfId="59" priority="9">
      <formula>$Q8 = 0</formula>
    </cfRule>
    <cfRule type="expression" dxfId="58" priority="10">
      <formula>$Q8 = 3</formula>
    </cfRule>
    <cfRule type="expression" dxfId="57" priority="11">
      <formula>$Q8 = 2</formula>
    </cfRule>
    <cfRule type="expression" dxfId="56" priority="12">
      <formula>$Q8 = 1</formula>
    </cfRule>
  </conditionalFormatting>
  <conditionalFormatting sqref="M13:P13">
    <cfRule type="expression" dxfId="55" priority="5">
      <formula>$Q13 = 0</formula>
    </cfRule>
    <cfRule type="expression" dxfId="54" priority="6">
      <formula>$Q13 = 3</formula>
    </cfRule>
    <cfRule type="expression" dxfId="53" priority="7">
      <formula>$Q13 = 2</formula>
    </cfRule>
    <cfRule type="expression" dxfId="52" priority="8">
      <formula>$Q13 = 1</formula>
    </cfRule>
  </conditionalFormatting>
  <conditionalFormatting sqref="M15:P15">
    <cfRule type="expression" dxfId="51" priority="1">
      <formula>$Q15 = 0</formula>
    </cfRule>
    <cfRule type="expression" dxfId="50" priority="2">
      <formula>$Q15 = 3</formula>
    </cfRule>
    <cfRule type="expression" dxfId="49" priority="3">
      <formula>$Q15 = 2</formula>
    </cfRule>
    <cfRule type="expression" dxfId="48" priority="4">
      <formula>$Q15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157B-2C89-4830-92D9-F25C36DB7F87}">
  <dimension ref="A1:AG2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ht="18.75" x14ac:dyDescent="0.3">
      <c r="A2" s="8">
        <v>44129</v>
      </c>
      <c r="B2" s="9" t="s">
        <v>182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B5">
        <v>3</v>
      </c>
      <c r="C5">
        <v>3</v>
      </c>
      <c r="F5">
        <v>2</v>
      </c>
      <c r="G5">
        <v>1</v>
      </c>
      <c r="H5">
        <v>1</v>
      </c>
      <c r="I5">
        <v>2</v>
      </c>
      <c r="J5">
        <v>2</v>
      </c>
      <c r="K5">
        <v>0</v>
      </c>
      <c r="M5">
        <f t="shared" ref="M5:N12" si="0" xml:space="preserve"> B5 + D5 + F5 + H5 + J5</f>
        <v>8</v>
      </c>
      <c r="N5">
        <f t="shared" si="0"/>
        <v>6</v>
      </c>
      <c r="O5" s="1">
        <f t="shared" ref="O5:O12" si="1">M5 - N5</f>
        <v>2</v>
      </c>
      <c r="P5" s="3">
        <f t="shared" ref="P5:P12" si="2" xml:space="preserve"> IF(M5+N5=0, 0, IF(N5=0, "MAX", M5/N5))</f>
        <v>1.3333333333333333</v>
      </c>
      <c r="Q5">
        <f t="shared" ref="Q5:Q11" si="3">IF(AND(M5 = 0, N5 = 0), 0, IF(P5 &lt; 1, 3, IF(P5 &gt;=$P$12, 1, 2)))</f>
        <v>1</v>
      </c>
      <c r="T5">
        <v>0</v>
      </c>
      <c r="U5">
        <v>2</v>
      </c>
      <c r="X5">
        <v>0</v>
      </c>
      <c r="Y5">
        <v>0</v>
      </c>
      <c r="AB5">
        <v>0</v>
      </c>
      <c r="AC5" t="s">
        <v>183</v>
      </c>
      <c r="AD5" t="s">
        <v>184</v>
      </c>
      <c r="AE5" t="s">
        <v>183</v>
      </c>
      <c r="AF5" t="s">
        <v>185</v>
      </c>
      <c r="AG5" t="s">
        <v>186</v>
      </c>
    </row>
    <row r="6" spans="1:33" x14ac:dyDescent="0.25">
      <c r="A6" s="1" t="s">
        <v>29</v>
      </c>
      <c r="B6">
        <v>2</v>
      </c>
      <c r="C6">
        <v>0</v>
      </c>
      <c r="D6">
        <v>1</v>
      </c>
      <c r="E6">
        <v>1</v>
      </c>
      <c r="F6">
        <v>1</v>
      </c>
      <c r="G6">
        <v>3</v>
      </c>
      <c r="M6">
        <f t="shared" si="0"/>
        <v>4</v>
      </c>
      <c r="N6">
        <f t="shared" si="0"/>
        <v>4</v>
      </c>
      <c r="O6" s="1">
        <f t="shared" si="1"/>
        <v>0</v>
      </c>
      <c r="P6" s="3">
        <f t="shared" si="2"/>
        <v>1</v>
      </c>
      <c r="Q6">
        <f t="shared" si="3"/>
        <v>1</v>
      </c>
      <c r="S6">
        <v>1</v>
      </c>
      <c r="T6">
        <v>1</v>
      </c>
      <c r="U6">
        <v>6</v>
      </c>
      <c r="V6">
        <v>4</v>
      </c>
      <c r="W6">
        <v>1</v>
      </c>
      <c r="X6">
        <v>1</v>
      </c>
      <c r="Y6">
        <v>1</v>
      </c>
      <c r="Z6">
        <v>2</v>
      </c>
      <c r="AA6">
        <v>1</v>
      </c>
      <c r="AB6">
        <v>4</v>
      </c>
      <c r="AC6" t="s">
        <v>187</v>
      </c>
      <c r="AD6" t="s">
        <v>188</v>
      </c>
      <c r="AE6" t="s">
        <v>187</v>
      </c>
      <c r="AF6" t="s">
        <v>189</v>
      </c>
      <c r="AG6" t="s">
        <v>187</v>
      </c>
    </row>
    <row r="7" spans="1:33" x14ac:dyDescent="0.25">
      <c r="A7" s="1" t="s">
        <v>181</v>
      </c>
      <c r="D7">
        <v>1</v>
      </c>
      <c r="E7">
        <v>1</v>
      </c>
      <c r="H7">
        <v>0</v>
      </c>
      <c r="I7">
        <v>1</v>
      </c>
      <c r="J7">
        <v>0</v>
      </c>
      <c r="K7">
        <v>2</v>
      </c>
      <c r="M7">
        <f t="shared" si="0"/>
        <v>1</v>
      </c>
      <c r="N7">
        <f t="shared" si="0"/>
        <v>4</v>
      </c>
      <c r="O7" s="1">
        <f t="shared" si="1"/>
        <v>-3</v>
      </c>
      <c r="P7" s="3">
        <f t="shared" si="2"/>
        <v>0.25</v>
      </c>
      <c r="Q7">
        <f t="shared" si="3"/>
        <v>3</v>
      </c>
      <c r="S7">
        <v>5</v>
      </c>
      <c r="T7">
        <v>2</v>
      </c>
      <c r="U7">
        <v>8</v>
      </c>
      <c r="V7">
        <v>6</v>
      </c>
      <c r="W7">
        <v>4</v>
      </c>
      <c r="X7">
        <v>2</v>
      </c>
      <c r="Y7">
        <v>2</v>
      </c>
      <c r="Z7">
        <v>3</v>
      </c>
      <c r="AA7">
        <v>5</v>
      </c>
      <c r="AB7">
        <v>5</v>
      </c>
      <c r="AC7" t="s">
        <v>190</v>
      </c>
      <c r="AD7" t="s">
        <v>193</v>
      </c>
      <c r="AE7" t="s">
        <v>195</v>
      </c>
      <c r="AF7" t="s">
        <v>205</v>
      </c>
      <c r="AG7" t="s">
        <v>207</v>
      </c>
    </row>
    <row r="8" spans="1:33" x14ac:dyDescent="0.25">
      <c r="A8" s="1" t="s">
        <v>30</v>
      </c>
      <c r="B8">
        <v>3</v>
      </c>
      <c r="C8">
        <v>0</v>
      </c>
      <c r="D8">
        <v>1</v>
      </c>
      <c r="E8">
        <v>1</v>
      </c>
      <c r="F8">
        <v>2</v>
      </c>
      <c r="G8">
        <v>0</v>
      </c>
      <c r="H8">
        <v>3</v>
      </c>
      <c r="I8">
        <v>3</v>
      </c>
      <c r="J8">
        <v>1</v>
      </c>
      <c r="K8">
        <v>2</v>
      </c>
      <c r="M8">
        <f t="shared" si="0"/>
        <v>10</v>
      </c>
      <c r="N8">
        <f t="shared" si="0"/>
        <v>6</v>
      </c>
      <c r="O8" s="1">
        <f t="shared" si="1"/>
        <v>4</v>
      </c>
      <c r="P8" s="3">
        <f t="shared" si="2"/>
        <v>1.6666666666666667</v>
      </c>
      <c r="Q8">
        <f t="shared" si="3"/>
        <v>1</v>
      </c>
      <c r="S8">
        <v>6</v>
      </c>
      <c r="T8">
        <v>5</v>
      </c>
      <c r="U8">
        <v>9</v>
      </c>
      <c r="V8">
        <v>7</v>
      </c>
      <c r="W8">
        <v>5</v>
      </c>
      <c r="X8">
        <v>3</v>
      </c>
      <c r="Y8">
        <v>3</v>
      </c>
      <c r="Z8">
        <v>5</v>
      </c>
      <c r="AA8">
        <v>8</v>
      </c>
      <c r="AB8">
        <v>6</v>
      </c>
      <c r="AC8" t="s">
        <v>191</v>
      </c>
      <c r="AD8" t="s">
        <v>194</v>
      </c>
      <c r="AE8" t="s">
        <v>196</v>
      </c>
      <c r="AF8" t="s">
        <v>206</v>
      </c>
      <c r="AG8" t="s">
        <v>120</v>
      </c>
    </row>
    <row r="9" spans="1:33" x14ac:dyDescent="0.25">
      <c r="A9" s="1" t="s">
        <v>180</v>
      </c>
      <c r="B9">
        <v>7</v>
      </c>
      <c r="C9">
        <v>2</v>
      </c>
      <c r="D9">
        <v>5</v>
      </c>
      <c r="E9">
        <v>4</v>
      </c>
      <c r="F9">
        <v>6</v>
      </c>
      <c r="G9">
        <v>4</v>
      </c>
      <c r="H9">
        <v>3</v>
      </c>
      <c r="I9">
        <v>6</v>
      </c>
      <c r="J9">
        <v>5</v>
      </c>
      <c r="K9">
        <v>3</v>
      </c>
      <c r="M9">
        <f t="shared" si="0"/>
        <v>26</v>
      </c>
      <c r="N9">
        <f t="shared" si="0"/>
        <v>19</v>
      </c>
      <c r="O9" s="1">
        <f t="shared" si="1"/>
        <v>7</v>
      </c>
      <c r="P9" s="3">
        <f t="shared" si="2"/>
        <v>1.368421052631579</v>
      </c>
      <c r="Q9">
        <f t="shared" si="3"/>
        <v>1</v>
      </c>
      <c r="S9">
        <v>9</v>
      </c>
      <c r="T9">
        <v>8</v>
      </c>
      <c r="U9">
        <v>10</v>
      </c>
      <c r="V9">
        <v>10</v>
      </c>
      <c r="W9">
        <v>6</v>
      </c>
      <c r="X9">
        <v>4</v>
      </c>
      <c r="Y9">
        <v>4</v>
      </c>
      <c r="Z9">
        <v>6</v>
      </c>
      <c r="AA9">
        <v>9</v>
      </c>
      <c r="AB9">
        <v>9</v>
      </c>
      <c r="AC9" t="s">
        <v>192</v>
      </c>
      <c r="AE9" t="s">
        <v>197</v>
      </c>
    </row>
    <row r="10" spans="1:33" x14ac:dyDescent="0.25">
      <c r="A10" s="1" t="s">
        <v>24</v>
      </c>
      <c r="B10">
        <v>2</v>
      </c>
      <c r="C10">
        <v>0</v>
      </c>
      <c r="D10">
        <v>1</v>
      </c>
      <c r="E10">
        <v>1</v>
      </c>
      <c r="F10">
        <v>2</v>
      </c>
      <c r="G10">
        <v>1</v>
      </c>
      <c r="H10">
        <v>1</v>
      </c>
      <c r="I10">
        <v>0</v>
      </c>
      <c r="J10">
        <v>0</v>
      </c>
      <c r="K10">
        <v>0</v>
      </c>
      <c r="M10">
        <f t="shared" si="0"/>
        <v>6</v>
      </c>
      <c r="N10">
        <f t="shared" si="0"/>
        <v>2</v>
      </c>
      <c r="O10" s="1">
        <f t="shared" si="1"/>
        <v>4</v>
      </c>
      <c r="P10" s="3">
        <f t="shared" si="2"/>
        <v>3</v>
      </c>
      <c r="Q10">
        <f t="shared" si="3"/>
        <v>1</v>
      </c>
      <c r="S10">
        <v>10</v>
      </c>
      <c r="T10">
        <v>9</v>
      </c>
      <c r="U10">
        <v>11</v>
      </c>
      <c r="V10">
        <v>11</v>
      </c>
      <c r="W10">
        <v>7</v>
      </c>
      <c r="X10">
        <v>5</v>
      </c>
      <c r="Y10">
        <v>5</v>
      </c>
      <c r="Z10">
        <v>8</v>
      </c>
      <c r="AA10">
        <v>10</v>
      </c>
      <c r="AB10">
        <v>10</v>
      </c>
      <c r="AE10" t="s">
        <v>198</v>
      </c>
    </row>
    <row r="11" spans="1:33" x14ac:dyDescent="0.25">
      <c r="A11" s="1" t="s">
        <v>179</v>
      </c>
      <c r="B11">
        <v>1</v>
      </c>
      <c r="C11">
        <v>1</v>
      </c>
      <c r="D11">
        <v>0</v>
      </c>
      <c r="E11">
        <v>1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M11">
        <f t="shared" si="0"/>
        <v>5</v>
      </c>
      <c r="N11">
        <f t="shared" si="0"/>
        <v>6</v>
      </c>
      <c r="O11" s="1">
        <f t="shared" si="1"/>
        <v>-1</v>
      </c>
      <c r="P11" s="3">
        <f t="shared" si="2"/>
        <v>0.83333333333333337</v>
      </c>
      <c r="Q11">
        <f t="shared" si="3"/>
        <v>3</v>
      </c>
      <c r="S11">
        <v>11</v>
      </c>
      <c r="T11">
        <v>10</v>
      </c>
      <c r="U11">
        <v>12</v>
      </c>
      <c r="V11">
        <v>15</v>
      </c>
      <c r="W11">
        <v>10</v>
      </c>
      <c r="X11">
        <v>6</v>
      </c>
      <c r="Y11">
        <v>6</v>
      </c>
      <c r="Z11">
        <v>10</v>
      </c>
      <c r="AA11">
        <v>12</v>
      </c>
      <c r="AB11">
        <v>11</v>
      </c>
      <c r="AE11" t="s">
        <v>199</v>
      </c>
    </row>
    <row r="12" spans="1:33" x14ac:dyDescent="0.25">
      <c r="A12" s="4"/>
      <c r="B12" s="4">
        <v>25</v>
      </c>
      <c r="C12" s="4">
        <v>19</v>
      </c>
      <c r="D12" s="4">
        <v>15</v>
      </c>
      <c r="E12" s="4">
        <v>25</v>
      </c>
      <c r="F12" s="4">
        <v>25</v>
      </c>
      <c r="G12" s="4">
        <v>22</v>
      </c>
      <c r="H12" s="4">
        <v>12</v>
      </c>
      <c r="I12" s="4">
        <v>25</v>
      </c>
      <c r="J12" s="4">
        <v>15</v>
      </c>
      <c r="K12" s="4">
        <v>11</v>
      </c>
      <c r="L12" s="4"/>
      <c r="M12" s="4">
        <f t="shared" si="0"/>
        <v>92</v>
      </c>
      <c r="N12" s="4">
        <f t="shared" si="0"/>
        <v>102</v>
      </c>
      <c r="O12" s="4">
        <f t="shared" si="1"/>
        <v>-10</v>
      </c>
      <c r="P12" s="5">
        <f t="shared" si="2"/>
        <v>0.90196078431372551</v>
      </c>
      <c r="S12">
        <v>14</v>
      </c>
      <c r="T12">
        <v>12</v>
      </c>
      <c r="U12">
        <v>15</v>
      </c>
      <c r="V12">
        <v>23</v>
      </c>
      <c r="W12">
        <v>12</v>
      </c>
      <c r="X12">
        <v>8</v>
      </c>
      <c r="Y12">
        <v>8</v>
      </c>
      <c r="Z12">
        <v>14</v>
      </c>
      <c r="AA12">
        <v>15</v>
      </c>
      <c r="AE12" t="s">
        <v>200</v>
      </c>
    </row>
    <row r="13" spans="1:33" x14ac:dyDescent="0.25">
      <c r="S13">
        <v>15</v>
      </c>
      <c r="T13">
        <v>14</v>
      </c>
      <c r="V13">
        <v>25</v>
      </c>
      <c r="W13">
        <v>17</v>
      </c>
      <c r="X13">
        <v>9</v>
      </c>
      <c r="Y13">
        <v>10</v>
      </c>
      <c r="Z13">
        <v>15</v>
      </c>
      <c r="AE13" t="s">
        <v>201</v>
      </c>
    </row>
    <row r="14" spans="1:33" x14ac:dyDescent="0.25">
      <c r="S14">
        <v>17</v>
      </c>
      <c r="T14">
        <v>16</v>
      </c>
      <c r="W14">
        <v>18</v>
      </c>
      <c r="X14">
        <v>13</v>
      </c>
      <c r="Y14">
        <v>11</v>
      </c>
      <c r="Z14">
        <v>18</v>
      </c>
      <c r="AE14" t="s">
        <v>202</v>
      </c>
    </row>
    <row r="15" spans="1:33" x14ac:dyDescent="0.25">
      <c r="S15">
        <v>20</v>
      </c>
      <c r="T15">
        <v>17</v>
      </c>
      <c r="W15">
        <v>19</v>
      </c>
      <c r="X15">
        <v>16</v>
      </c>
      <c r="Y15">
        <v>12</v>
      </c>
      <c r="Z15">
        <v>20</v>
      </c>
      <c r="AE15" t="s">
        <v>203</v>
      </c>
    </row>
    <row r="16" spans="1:33" x14ac:dyDescent="0.25">
      <c r="S16">
        <v>21</v>
      </c>
      <c r="T16">
        <v>18</v>
      </c>
      <c r="W16">
        <v>20</v>
      </c>
      <c r="X16">
        <v>18</v>
      </c>
      <c r="Z16">
        <v>25</v>
      </c>
      <c r="AE16" t="s">
        <v>204</v>
      </c>
    </row>
    <row r="17" spans="19:24" x14ac:dyDescent="0.25">
      <c r="S17">
        <v>23</v>
      </c>
      <c r="T17">
        <v>19</v>
      </c>
      <c r="W17">
        <v>21</v>
      </c>
      <c r="X17">
        <v>19</v>
      </c>
    </row>
    <row r="18" spans="19:24" x14ac:dyDescent="0.25">
      <c r="S18">
        <v>25</v>
      </c>
      <c r="W18">
        <v>22</v>
      </c>
      <c r="X18">
        <v>20</v>
      </c>
    </row>
    <row r="19" spans="19:24" x14ac:dyDescent="0.25">
      <c r="W19">
        <v>24</v>
      </c>
      <c r="X19">
        <v>22</v>
      </c>
    </row>
    <row r="20" spans="19:24" x14ac:dyDescent="0.25">
      <c r="W20">
        <v>25</v>
      </c>
    </row>
  </sheetData>
  <conditionalFormatting sqref="M6:P6 A5:P5 A7:P7 A11">
    <cfRule type="expression" dxfId="47" priority="13">
      <formula>$Q5 = 0</formula>
    </cfRule>
    <cfRule type="expression" dxfId="46" priority="14">
      <formula>$Q5 = 3</formula>
    </cfRule>
    <cfRule type="expression" dxfId="45" priority="15">
      <formula>$Q5 = 2</formula>
    </cfRule>
    <cfRule type="expression" dxfId="44" priority="16">
      <formula>$Q5 = 1</formula>
    </cfRule>
  </conditionalFormatting>
  <conditionalFormatting sqref="B8:P8">
    <cfRule type="expression" dxfId="43" priority="37">
      <formula>$Q8 = 0</formula>
    </cfRule>
    <cfRule type="expression" dxfId="42" priority="38">
      <formula>$Q8 = 3</formula>
    </cfRule>
    <cfRule type="expression" dxfId="41" priority="39">
      <formula>$Q8 = 2</formula>
    </cfRule>
    <cfRule type="expression" dxfId="40" priority="40">
      <formula>$Q8 = 1</formula>
    </cfRule>
  </conditionalFormatting>
  <conditionalFormatting sqref="B9:P11 A6:L6">
    <cfRule type="expression" dxfId="39" priority="17">
      <formula>$Q6 = 0</formula>
    </cfRule>
    <cfRule type="expression" dxfId="38" priority="18">
      <formula>$Q6 = 3</formula>
    </cfRule>
    <cfRule type="expression" dxfId="37" priority="19">
      <formula>$Q6 = 2</formula>
    </cfRule>
    <cfRule type="expression" dxfId="36" priority="20">
      <formula>$Q6 = 1</formula>
    </cfRule>
  </conditionalFormatting>
  <conditionalFormatting sqref="A9:A11">
    <cfRule type="expression" dxfId="35" priority="87">
      <formula>$Q8 = 0</formula>
    </cfRule>
    <cfRule type="expression" dxfId="34" priority="88">
      <formula>$Q8 = 3</formula>
    </cfRule>
    <cfRule type="expression" dxfId="33" priority="89">
      <formula>$Q8 = 2</formula>
    </cfRule>
    <cfRule type="expression" dxfId="32" priority="90">
      <formula>$Q8 = 1</formula>
    </cfRule>
  </conditionalFormatting>
  <conditionalFormatting sqref="A8">
    <cfRule type="expression" dxfId="31" priority="9">
      <formula>$Q7 = 0</formula>
    </cfRule>
    <cfRule type="expression" dxfId="30" priority="10">
      <formula>$Q7 = 3</formula>
    </cfRule>
    <cfRule type="expression" dxfId="29" priority="11">
      <formula>$Q7 = 2</formula>
    </cfRule>
    <cfRule type="expression" dxfId="28" priority="12">
      <formula>$Q7 = 1</formula>
    </cfRule>
  </conditionalFormatting>
  <conditionalFormatting sqref="A8">
    <cfRule type="expression" dxfId="27" priority="5">
      <formula>$Q8 = 0</formula>
    </cfRule>
    <cfRule type="expression" dxfId="26" priority="6">
      <formula>$Q8 = 3</formula>
    </cfRule>
    <cfRule type="expression" dxfId="25" priority="7">
      <formula>$Q8 = 2</formula>
    </cfRule>
    <cfRule type="expression" dxfId="24" priority="8">
      <formula>$Q8 = 1</formula>
    </cfRule>
  </conditionalFormatting>
  <conditionalFormatting sqref="A9">
    <cfRule type="expression" dxfId="23" priority="1">
      <formula>$Q8 = 0</formula>
    </cfRule>
    <cfRule type="expression" dxfId="22" priority="2">
      <formula>$Q8 = 3</formula>
    </cfRule>
    <cfRule type="expression" dxfId="21" priority="3">
      <formula>$Q8 = 2</formula>
    </cfRule>
    <cfRule type="expression" dxfId="20" priority="4">
      <formula>$Q8 = 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B96C-5D29-4497-BE02-6BE45FDEAC55}">
  <dimension ref="A1:AJ18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  <col min="36" max="36" width="3.5703125" customWidth="1"/>
  </cols>
  <sheetData>
    <row r="1" spans="1:36" x14ac:dyDescent="0.25">
      <c r="A1" t="s">
        <v>11</v>
      </c>
    </row>
    <row r="2" spans="1:36" ht="18.75" x14ac:dyDescent="0.3">
      <c r="A2" s="8">
        <v>44128</v>
      </c>
      <c r="B2" s="9" t="s">
        <v>235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6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6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  <c r="AI4" s="1" t="s">
        <v>226</v>
      </c>
      <c r="AJ4">
        <v>3</v>
      </c>
    </row>
    <row r="5" spans="1:36" x14ac:dyDescent="0.25">
      <c r="A5" s="1" t="s">
        <v>226</v>
      </c>
      <c r="M5">
        <f t="shared" ref="M5:N14" si="0" xml:space="preserve"> B5 + D5 + F5 + H5 + J5</f>
        <v>0</v>
      </c>
      <c r="N5">
        <f t="shared" si="0"/>
        <v>0</v>
      </c>
      <c r="O5" s="1">
        <f t="shared" ref="O5:O14" si="1">M5 - N5</f>
        <v>0</v>
      </c>
      <c r="P5" s="3">
        <f t="shared" ref="P5:P14" si="2" xml:space="preserve"> IF(M5+N5=0, 0, IF(N5=0, "MAX", M5/N5))</f>
        <v>0</v>
      </c>
      <c r="Q5">
        <f>IF(AND(M5 = 0, N5 = 0), 0, IF(P5 &lt; 1, 3, IF(P5 &gt;=$P$14, 1, 2)))</f>
        <v>0</v>
      </c>
      <c r="S5">
        <v>2</v>
      </c>
      <c r="V5">
        <v>0</v>
      </c>
      <c r="W5">
        <v>2</v>
      </c>
      <c r="Z5">
        <v>1</v>
      </c>
      <c r="AA5">
        <v>1</v>
      </c>
      <c r="AC5" t="s">
        <v>244</v>
      </c>
      <c r="AD5" t="s">
        <v>239</v>
      </c>
      <c r="AE5" t="s">
        <v>250</v>
      </c>
      <c r="AF5" t="s">
        <v>236</v>
      </c>
      <c r="AG5" t="s">
        <v>253</v>
      </c>
      <c r="AI5" s="1" t="s">
        <v>227</v>
      </c>
      <c r="AJ5">
        <v>20</v>
      </c>
    </row>
    <row r="6" spans="1:36" x14ac:dyDescent="0.25">
      <c r="A6" s="1" t="s">
        <v>227</v>
      </c>
      <c r="M6">
        <f t="shared" si="0"/>
        <v>0</v>
      </c>
      <c r="N6">
        <f t="shared" si="0"/>
        <v>0</v>
      </c>
      <c r="O6" s="1">
        <f t="shared" si="1"/>
        <v>0</v>
      </c>
      <c r="P6" s="3">
        <f t="shared" si="2"/>
        <v>0</v>
      </c>
      <c r="Q6">
        <f>IF(AND(M6 = 0, N6 = 0), 0, IF(P6 &lt; 1, 3, IF(P6 &gt;=$P$14, 1, 2)))</f>
        <v>0</v>
      </c>
      <c r="S6">
        <v>3</v>
      </c>
      <c r="T6">
        <v>1</v>
      </c>
      <c r="U6">
        <v>1</v>
      </c>
      <c r="V6">
        <v>2</v>
      </c>
      <c r="W6">
        <v>6</v>
      </c>
      <c r="X6">
        <v>2</v>
      </c>
      <c r="Y6">
        <v>1</v>
      </c>
      <c r="Z6">
        <v>2</v>
      </c>
      <c r="AA6">
        <v>8</v>
      </c>
      <c r="AB6">
        <v>2</v>
      </c>
      <c r="AC6" t="s">
        <v>245</v>
      </c>
      <c r="AD6" t="s">
        <v>237</v>
      </c>
      <c r="AE6" t="s">
        <v>245</v>
      </c>
      <c r="AF6" t="s">
        <v>237</v>
      </c>
      <c r="AG6" t="s">
        <v>245</v>
      </c>
      <c r="AI6" s="1" t="s">
        <v>228</v>
      </c>
      <c r="AJ6">
        <v>46</v>
      </c>
    </row>
    <row r="7" spans="1:36" x14ac:dyDescent="0.25">
      <c r="A7" s="1" t="s">
        <v>228</v>
      </c>
      <c r="M7">
        <f t="shared" si="0"/>
        <v>0</v>
      </c>
      <c r="N7">
        <f t="shared" si="0"/>
        <v>0</v>
      </c>
      <c r="O7" s="1">
        <f t="shared" si="1"/>
        <v>0</v>
      </c>
      <c r="P7" s="3">
        <f t="shared" si="2"/>
        <v>0</v>
      </c>
      <c r="Q7">
        <f>IF(AND(M7 = 0, N7 = 0), 0, IF(P7 &lt; 1, 3, IF(P7 &gt;=$P$14, 1, 2)))</f>
        <v>0</v>
      </c>
      <c r="S7">
        <v>4</v>
      </c>
      <c r="T7">
        <v>3</v>
      </c>
      <c r="U7">
        <v>2</v>
      </c>
      <c r="V7">
        <v>3</v>
      </c>
      <c r="W7">
        <v>7</v>
      </c>
      <c r="X7">
        <v>4</v>
      </c>
      <c r="Y7">
        <v>6</v>
      </c>
      <c r="Z7">
        <v>3</v>
      </c>
      <c r="AA7">
        <v>11</v>
      </c>
      <c r="AB7">
        <v>3</v>
      </c>
      <c r="AC7" t="s">
        <v>246</v>
      </c>
      <c r="AD7" t="s">
        <v>240</v>
      </c>
      <c r="AE7" t="s">
        <v>145</v>
      </c>
      <c r="AF7" t="s">
        <v>238</v>
      </c>
      <c r="AG7" t="s">
        <v>254</v>
      </c>
      <c r="AI7" s="1" t="s">
        <v>229</v>
      </c>
      <c r="AJ7">
        <v>2</v>
      </c>
    </row>
    <row r="8" spans="1:36" x14ac:dyDescent="0.25">
      <c r="A8" s="1" t="s">
        <v>229</v>
      </c>
      <c r="M8">
        <f t="shared" si="0"/>
        <v>0</v>
      </c>
      <c r="N8">
        <f t="shared" si="0"/>
        <v>0</v>
      </c>
      <c r="O8" s="1">
        <f t="shared" si="1"/>
        <v>0</v>
      </c>
      <c r="P8" s="3">
        <f t="shared" si="2"/>
        <v>0</v>
      </c>
      <c r="Q8">
        <f>IF(AND(M8 = 0, N8 = 0), 0, IF(P8 &lt; 1, 3, IF(P8 &gt;=$P$14, 1, 2)))</f>
        <v>0</v>
      </c>
      <c r="S8">
        <v>5</v>
      </c>
      <c r="T8">
        <v>4</v>
      </c>
      <c r="U8">
        <v>3</v>
      </c>
      <c r="V8">
        <v>4</v>
      </c>
      <c r="W8">
        <v>9</v>
      </c>
      <c r="X8">
        <v>8</v>
      </c>
      <c r="Y8">
        <v>7</v>
      </c>
      <c r="Z8">
        <v>4</v>
      </c>
      <c r="AA8">
        <v>15</v>
      </c>
      <c r="AB8">
        <v>4</v>
      </c>
      <c r="AC8" t="s">
        <v>247</v>
      </c>
      <c r="AD8" t="s">
        <v>241</v>
      </c>
      <c r="AE8" t="s">
        <v>223</v>
      </c>
      <c r="AF8" t="s">
        <v>196</v>
      </c>
      <c r="AG8" t="s">
        <v>255</v>
      </c>
      <c r="AI8" s="1" t="s">
        <v>230</v>
      </c>
      <c r="AJ8">
        <v>29</v>
      </c>
    </row>
    <row r="9" spans="1:36" x14ac:dyDescent="0.25">
      <c r="A9" s="1" t="s">
        <v>230</v>
      </c>
      <c r="M9">
        <f t="shared" si="0"/>
        <v>0</v>
      </c>
      <c r="N9">
        <f t="shared" si="0"/>
        <v>0</v>
      </c>
      <c r="O9" s="1">
        <f t="shared" si="1"/>
        <v>0</v>
      </c>
      <c r="P9" s="3">
        <f t="shared" si="2"/>
        <v>0</v>
      </c>
      <c r="Q9">
        <f>IF(AND(M9 = 0, N9 = 0), 0, IF(P9 &lt; 1, 3, IF(P9 &gt;=$P$14, 1, 2)))</f>
        <v>0</v>
      </c>
      <c r="S9">
        <v>6</v>
      </c>
      <c r="T9">
        <v>9</v>
      </c>
      <c r="U9">
        <v>5</v>
      </c>
      <c r="V9">
        <v>7</v>
      </c>
      <c r="W9">
        <v>11</v>
      </c>
      <c r="X9">
        <v>11</v>
      </c>
      <c r="Y9">
        <v>10</v>
      </c>
      <c r="Z9">
        <v>5</v>
      </c>
      <c r="AC9" t="s">
        <v>248</v>
      </c>
      <c r="AD9" t="s">
        <v>242</v>
      </c>
      <c r="AE9" t="s">
        <v>251</v>
      </c>
      <c r="AI9" s="1" t="s">
        <v>231</v>
      </c>
      <c r="AJ9">
        <v>27</v>
      </c>
    </row>
    <row r="10" spans="1:36" x14ac:dyDescent="0.25">
      <c r="A10" s="1" t="s">
        <v>231</v>
      </c>
      <c r="M10">
        <f t="shared" si="0"/>
        <v>0</v>
      </c>
      <c r="N10">
        <f t="shared" si="0"/>
        <v>0</v>
      </c>
      <c r="O10" s="1">
        <f t="shared" si="1"/>
        <v>0</v>
      </c>
      <c r="P10" s="3">
        <f t="shared" si="2"/>
        <v>0</v>
      </c>
      <c r="Q10">
        <f>IF(AND(M10 = 0, N10 = 0), 0, IF(P10 &lt; 1, 3, IF(P10 &gt;=$P$14, 1, 2)))</f>
        <v>0</v>
      </c>
      <c r="S10">
        <v>8</v>
      </c>
      <c r="T10">
        <v>11</v>
      </c>
      <c r="U10">
        <v>6</v>
      </c>
      <c r="V10">
        <v>8</v>
      </c>
      <c r="W10">
        <v>12</v>
      </c>
      <c r="X10">
        <v>12</v>
      </c>
      <c r="Y10">
        <v>11</v>
      </c>
      <c r="Z10">
        <v>8</v>
      </c>
      <c r="AC10" t="s">
        <v>249</v>
      </c>
      <c r="AD10" t="s">
        <v>243</v>
      </c>
      <c r="AE10" t="s">
        <v>252</v>
      </c>
      <c r="AI10" s="1" t="s">
        <v>232</v>
      </c>
      <c r="AJ10">
        <v>48</v>
      </c>
    </row>
    <row r="11" spans="1:36" x14ac:dyDescent="0.25">
      <c r="A11" s="1" t="s">
        <v>232</v>
      </c>
      <c r="M11">
        <f t="shared" si="0"/>
        <v>0</v>
      </c>
      <c r="N11">
        <f t="shared" si="0"/>
        <v>0</v>
      </c>
      <c r="O11" s="1">
        <f t="shared" si="1"/>
        <v>0</v>
      </c>
      <c r="P11" s="3">
        <f t="shared" si="2"/>
        <v>0</v>
      </c>
      <c r="Q11">
        <f>IF(AND(M11 = 0, N11 = 0), 0, IF(P11 &lt; 1, 3, IF(P11 &gt;=$P$14, 1, 2)))</f>
        <v>0</v>
      </c>
      <c r="S11">
        <v>9</v>
      </c>
      <c r="T11">
        <v>12</v>
      </c>
      <c r="U11">
        <v>7</v>
      </c>
      <c r="V11">
        <v>9</v>
      </c>
      <c r="W11">
        <v>14</v>
      </c>
      <c r="X11">
        <v>13</v>
      </c>
      <c r="Y11">
        <v>17</v>
      </c>
      <c r="Z11">
        <v>12</v>
      </c>
      <c r="AI11" s="1" t="s">
        <v>233</v>
      </c>
      <c r="AJ11">
        <v>32</v>
      </c>
    </row>
    <row r="12" spans="1:36" x14ac:dyDescent="0.25">
      <c r="A12" s="1" t="s">
        <v>233</v>
      </c>
      <c r="M12">
        <f t="shared" si="0"/>
        <v>0</v>
      </c>
      <c r="N12">
        <f t="shared" si="0"/>
        <v>0</v>
      </c>
      <c r="O12" s="1">
        <f t="shared" si="1"/>
        <v>0</v>
      </c>
      <c r="P12" s="3">
        <f t="shared" si="2"/>
        <v>0</v>
      </c>
      <c r="Q12">
        <f>IF(AND(M12 = 0, N12 = 0), 0, IF(P12 &lt; 1, 3, IF(P12 &gt;=$P$14, 1, 2)))</f>
        <v>0</v>
      </c>
      <c r="S12">
        <v>17</v>
      </c>
      <c r="T12">
        <v>19</v>
      </c>
      <c r="U12">
        <v>8</v>
      </c>
      <c r="V12">
        <v>10</v>
      </c>
      <c r="W12">
        <v>17</v>
      </c>
      <c r="X12">
        <v>14</v>
      </c>
      <c r="Y12">
        <v>21</v>
      </c>
      <c r="Z12">
        <v>13</v>
      </c>
      <c r="AI12" s="1" t="s">
        <v>234</v>
      </c>
      <c r="AJ12">
        <v>1</v>
      </c>
    </row>
    <row r="13" spans="1:36" x14ac:dyDescent="0.25">
      <c r="A13" s="1" t="s">
        <v>234</v>
      </c>
      <c r="M13">
        <f t="shared" si="0"/>
        <v>0</v>
      </c>
      <c r="N13">
        <f t="shared" si="0"/>
        <v>0</v>
      </c>
      <c r="O13" s="1">
        <f t="shared" si="1"/>
        <v>0</v>
      </c>
      <c r="P13" s="3">
        <f t="shared" si="2"/>
        <v>0</v>
      </c>
      <c r="Q13">
        <f>IF(AND(M13 = 0, N13 = 0), 0, IF(P13 &lt; 1, 3, IF(P13 &gt;=$P$14, 1, 2)))</f>
        <v>0</v>
      </c>
      <c r="S13">
        <v>18</v>
      </c>
      <c r="T13">
        <v>22</v>
      </c>
      <c r="U13">
        <v>12</v>
      </c>
      <c r="V13">
        <v>11</v>
      </c>
      <c r="W13">
        <v>20</v>
      </c>
      <c r="X13">
        <v>15</v>
      </c>
      <c r="Y13">
        <v>23</v>
      </c>
      <c r="Z13">
        <v>14</v>
      </c>
    </row>
    <row r="14" spans="1:36" x14ac:dyDescent="0.25">
      <c r="A14" s="4"/>
      <c r="B14" s="4">
        <v>18</v>
      </c>
      <c r="C14" s="4">
        <v>25</v>
      </c>
      <c r="D14" s="4">
        <v>22</v>
      </c>
      <c r="E14" s="4">
        <v>25</v>
      </c>
      <c r="F14" s="4">
        <v>25</v>
      </c>
      <c r="G14" s="4">
        <v>22</v>
      </c>
      <c r="H14" s="4">
        <v>25</v>
      </c>
      <c r="I14" s="4">
        <v>16</v>
      </c>
      <c r="J14" s="4">
        <v>15</v>
      </c>
      <c r="K14" s="4">
        <v>4</v>
      </c>
      <c r="L14" s="4"/>
      <c r="M14" s="4">
        <f t="shared" si="0"/>
        <v>105</v>
      </c>
      <c r="N14" s="4">
        <f t="shared" si="0"/>
        <v>92</v>
      </c>
      <c r="O14" s="4">
        <f t="shared" si="1"/>
        <v>13</v>
      </c>
      <c r="P14" s="5">
        <f t="shared" si="2"/>
        <v>1.1413043478260869</v>
      </c>
      <c r="T14">
        <v>25</v>
      </c>
      <c r="U14">
        <v>14</v>
      </c>
      <c r="V14">
        <v>18</v>
      </c>
      <c r="W14">
        <v>21</v>
      </c>
      <c r="X14">
        <v>17</v>
      </c>
      <c r="Y14">
        <v>24</v>
      </c>
      <c r="Z14">
        <v>16</v>
      </c>
    </row>
    <row r="15" spans="1:36" x14ac:dyDescent="0.25">
      <c r="U15">
        <v>15</v>
      </c>
      <c r="V15">
        <v>21</v>
      </c>
      <c r="W15">
        <v>22</v>
      </c>
      <c r="X15">
        <v>18</v>
      </c>
      <c r="Y15">
        <v>25</v>
      </c>
    </row>
    <row r="16" spans="1:36" x14ac:dyDescent="0.25">
      <c r="U16">
        <v>18</v>
      </c>
      <c r="V16">
        <v>22</v>
      </c>
      <c r="W16">
        <v>23</v>
      </c>
      <c r="X16">
        <v>19</v>
      </c>
    </row>
    <row r="17" spans="21:24" x14ac:dyDescent="0.25">
      <c r="U17">
        <v>19</v>
      </c>
      <c r="V17">
        <v>24</v>
      </c>
      <c r="W17">
        <v>25</v>
      </c>
      <c r="X17">
        <v>22</v>
      </c>
    </row>
    <row r="18" spans="21:24" x14ac:dyDescent="0.25">
      <c r="U18">
        <v>22</v>
      </c>
      <c r="V18">
        <v>25</v>
      </c>
    </row>
  </sheetData>
  <conditionalFormatting sqref="B13:P13 A9:A13">
    <cfRule type="expression" dxfId="19" priority="33">
      <formula>$Q9 = 0</formula>
    </cfRule>
    <cfRule type="expression" dxfId="18" priority="34">
      <formula>$Q9 = 3</formula>
    </cfRule>
    <cfRule type="expression" dxfId="17" priority="35">
      <formula>$Q9 = 2</formula>
    </cfRule>
    <cfRule type="expression" dxfId="16" priority="36">
      <formula>$Q9 = 1</formula>
    </cfRule>
  </conditionalFormatting>
  <conditionalFormatting sqref="B9:P12 A5:P7 A8:L8">
    <cfRule type="expression" dxfId="15" priority="13">
      <formula>$Q5 = 0</formula>
    </cfRule>
    <cfRule type="expression" dxfId="14" priority="14">
      <formula>$Q5 = 3</formula>
    </cfRule>
    <cfRule type="expression" dxfId="13" priority="15">
      <formula>$Q5 = 2</formula>
    </cfRule>
    <cfRule type="expression" dxfId="12" priority="16">
      <formula>$Q5 = 1</formula>
    </cfRule>
  </conditionalFormatting>
  <conditionalFormatting sqref="M8:P8">
    <cfRule type="expression" dxfId="11" priority="9">
      <formula>$Q8 = 0</formula>
    </cfRule>
    <cfRule type="expression" dxfId="10" priority="10">
      <formula>$Q8 = 3</formula>
    </cfRule>
    <cfRule type="expression" dxfId="9" priority="11">
      <formula>$Q8 = 2</formula>
    </cfRule>
    <cfRule type="expression" dxfId="8" priority="12">
      <formula>$Q8 = 1</formula>
    </cfRule>
  </conditionalFormatting>
  <conditionalFormatting sqref="AI8:AI12">
    <cfRule type="expression" dxfId="7" priority="5">
      <formula>$Q20 = 0</formula>
    </cfRule>
    <cfRule type="expression" dxfId="6" priority="6">
      <formula>$Q20 = 3</formula>
    </cfRule>
    <cfRule type="expression" dxfId="5" priority="7">
      <formula>$Q20 = 2</formula>
    </cfRule>
    <cfRule type="expression" dxfId="4" priority="8">
      <formula>$Q20 = 1</formula>
    </cfRule>
  </conditionalFormatting>
  <conditionalFormatting sqref="AI4:AI7">
    <cfRule type="expression" dxfId="3" priority="1">
      <formula>$Q16 = 0</formula>
    </cfRule>
    <cfRule type="expression" dxfId="2" priority="2">
      <formula>$Q16 = 3</formula>
    </cfRule>
    <cfRule type="expression" dxfId="1" priority="3">
      <formula>$Q16 = 2</formula>
    </cfRule>
    <cfRule type="expression" dxfId="0" priority="4">
      <formula>$Q16 = 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915-10ED-4370-BD94-C6E802C5D48A}">
  <dimension ref="B2:E6"/>
  <sheetViews>
    <sheetView workbookViewId="0">
      <selection activeCell="E3" sqref="E3"/>
    </sheetView>
  </sheetViews>
  <sheetFormatPr baseColWidth="10" defaultRowHeight="15" x14ac:dyDescent="0.25"/>
  <sheetData>
    <row r="2" spans="2:5" x14ac:dyDescent="0.25">
      <c r="B2" t="s">
        <v>51</v>
      </c>
      <c r="C2" t="s">
        <v>54</v>
      </c>
    </row>
    <row r="3" spans="2:5" x14ac:dyDescent="0.25">
      <c r="B3" t="s">
        <v>52</v>
      </c>
      <c r="C3" t="s">
        <v>52</v>
      </c>
      <c r="D3" t="s">
        <v>52</v>
      </c>
      <c r="E3" t="b">
        <f>_xlfn.XOR(TRUE, TRUE)</f>
        <v>0</v>
      </c>
    </row>
    <row r="4" spans="2:5" x14ac:dyDescent="0.25">
      <c r="B4" t="s">
        <v>52</v>
      </c>
      <c r="C4" t="s">
        <v>53</v>
      </c>
      <c r="D4" t="s">
        <v>53</v>
      </c>
      <c r="E4" t="b">
        <f>_xlfn.XOR(TRUE, FALSE)</f>
        <v>1</v>
      </c>
    </row>
    <row r="5" spans="2:5" x14ac:dyDescent="0.25">
      <c r="B5" t="s">
        <v>53</v>
      </c>
      <c r="C5" t="s">
        <v>52</v>
      </c>
      <c r="D5" t="s">
        <v>53</v>
      </c>
      <c r="E5" t="b">
        <f>_xlfn.XOR(FALSE, TRUE)</f>
        <v>1</v>
      </c>
    </row>
    <row r="6" spans="2:5" x14ac:dyDescent="0.25">
      <c r="B6" t="s">
        <v>53</v>
      </c>
      <c r="C6" t="s">
        <v>53</v>
      </c>
      <c r="D6" t="s">
        <v>52</v>
      </c>
      <c r="E6" t="b">
        <f>_xlfn.XOR(FALSE, 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BHV1_GD</vt:lpstr>
      <vt:lpstr>BHV2_GD</vt:lpstr>
      <vt:lpstr>BHV3_GD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2020-10-26T21:59:16Z</dcterms:modified>
</cp:coreProperties>
</file>