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codeName="DieseArbeitsmappe" defaultThemeVersion="124226"/>
  <xr:revisionPtr revIDLastSave="0" documentId="13_ncr:1_{E81454E2-D377-4868-B01C-54CC97741AD4}" xr6:coauthVersionLast="44" xr6:coauthVersionMax="44" xr10:uidLastSave="{00000000-0000-0000-0000-000000000000}"/>
  <bookViews>
    <workbookView xWindow="28680" yWindow="-120" windowWidth="29040" windowHeight="16440" xr2:uid="{00000000-000D-0000-FFFF-FFFF00000000}"/>
  </bookViews>
  <sheets>
    <sheet name="BHV1_GD" sheetId="7" r:id="rId1"/>
    <sheet name="Tabelle1" sheetId="8" r:id="rId2"/>
  </sheets>
  <definedNames>
    <definedName name="quot_m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5" i="7" l="1"/>
  <c r="M15" i="7"/>
  <c r="N14" i="7"/>
  <c r="M14" i="7"/>
  <c r="N13" i="7"/>
  <c r="M13" i="7"/>
  <c r="N12" i="7"/>
  <c r="M12" i="7"/>
  <c r="N11" i="7"/>
  <c r="M11" i="7"/>
  <c r="N10" i="7"/>
  <c r="M10" i="7"/>
  <c r="N9" i="7"/>
  <c r="M9" i="7"/>
  <c r="N8" i="7"/>
  <c r="M8" i="7"/>
  <c r="N7" i="7"/>
  <c r="M7" i="7"/>
  <c r="N6" i="7"/>
  <c r="M6" i="7"/>
  <c r="N5" i="7"/>
  <c r="M5" i="7"/>
  <c r="P15" i="7" l="1"/>
  <c r="O11" i="7"/>
  <c r="P7" i="7"/>
  <c r="Q5" i="7"/>
  <c r="Q10" i="7"/>
  <c r="O12" i="7"/>
  <c r="P9" i="7"/>
  <c r="O9" i="7"/>
  <c r="P12" i="7"/>
  <c r="O5" i="7"/>
  <c r="O10" i="7"/>
  <c r="Q7" i="7"/>
  <c r="O8" i="7"/>
  <c r="P11" i="7"/>
  <c r="O14" i="7"/>
  <c r="P5" i="7"/>
  <c r="O6" i="7"/>
  <c r="P8" i="7"/>
  <c r="P14" i="7"/>
  <c r="P6" i="7"/>
  <c r="O7" i="7"/>
  <c r="P10" i="7"/>
  <c r="O13" i="7"/>
  <c r="P13" i="7"/>
  <c r="Q13" i="7" s="1"/>
  <c r="O15" i="7"/>
  <c r="N39" i="7"/>
  <c r="M39" i="7"/>
  <c r="N38" i="7"/>
  <c r="M38" i="7"/>
  <c r="N37" i="7"/>
  <c r="M37" i="7"/>
  <c r="N36" i="7"/>
  <c r="M36" i="7"/>
  <c r="N35" i="7"/>
  <c r="M35" i="7"/>
  <c r="Q35" i="7" s="1"/>
  <c r="N34" i="7"/>
  <c r="M34" i="7"/>
  <c r="P34" i="7" s="1"/>
  <c r="N33" i="7"/>
  <c r="M33" i="7"/>
  <c r="N32" i="7"/>
  <c r="M32" i="7"/>
  <c r="N31" i="7"/>
  <c r="M31" i="7"/>
  <c r="N30" i="7"/>
  <c r="M30" i="7"/>
  <c r="N29" i="7"/>
  <c r="M29" i="7"/>
  <c r="N28" i="7"/>
  <c r="M28" i="7"/>
  <c r="Q28" i="7" s="1"/>
  <c r="N27" i="7"/>
  <c r="M27" i="7"/>
  <c r="N26" i="7"/>
  <c r="M26" i="7"/>
  <c r="N25" i="7"/>
  <c r="M25" i="7"/>
  <c r="Q25" i="7" s="1"/>
  <c r="O39" i="7" l="1"/>
  <c r="P38" i="7"/>
  <c r="O36" i="7"/>
  <c r="O34" i="7"/>
  <c r="Q34" i="7"/>
  <c r="P32" i="7"/>
  <c r="Q32" i="7" s="1"/>
  <c r="O31" i="7"/>
  <c r="P30" i="7"/>
  <c r="O29" i="7"/>
  <c r="O26" i="7"/>
  <c r="P37" i="7"/>
  <c r="Q37" i="7" s="1"/>
  <c r="P26" i="7"/>
  <c r="P29" i="7"/>
  <c r="Q29" i="7" s="1"/>
  <c r="O25" i="7"/>
  <c r="P39" i="7"/>
  <c r="Q14" i="7" s="1"/>
  <c r="O37" i="7"/>
  <c r="O28" i="7"/>
  <c r="P31" i="7"/>
  <c r="P36" i="7"/>
  <c r="P25" i="7"/>
  <c r="P33" i="7"/>
  <c r="O27" i="7"/>
  <c r="O32" i="7"/>
  <c r="P35" i="7"/>
  <c r="P28" i="7"/>
  <c r="O33" i="7"/>
  <c r="O30" i="7"/>
  <c r="O38" i="7"/>
  <c r="O35" i="7"/>
  <c r="P27" i="7"/>
  <c r="E6" i="8"/>
  <c r="E5" i="8"/>
  <c r="E4" i="8"/>
  <c r="E3" i="8"/>
  <c r="Q6" i="7" l="1"/>
  <c r="Q26" i="7"/>
  <c r="Q12" i="7"/>
  <c r="Q11" i="7"/>
  <c r="Q9" i="7"/>
  <c r="Q8" i="7"/>
  <c r="Q27" i="7"/>
  <c r="Q30" i="7"/>
  <c r="Q36" i="7"/>
  <c r="Q33" i="7"/>
  <c r="Q31" i="7"/>
  <c r="Q38" i="7"/>
  <c r="N51" i="7"/>
  <c r="M51" i="7"/>
  <c r="N50" i="7"/>
  <c r="M50" i="7"/>
  <c r="N49" i="7"/>
  <c r="M49" i="7"/>
  <c r="N48" i="7"/>
  <c r="M48" i="7"/>
  <c r="N47" i="7"/>
  <c r="M47" i="7"/>
  <c r="N46" i="7"/>
  <c r="M46" i="7"/>
  <c r="P47" i="7" l="1"/>
  <c r="P48" i="7"/>
  <c r="Q48" i="7" s="1"/>
  <c r="Q47" i="7"/>
  <c r="P46" i="7"/>
  <c r="P50" i="7"/>
  <c r="P51" i="7"/>
  <c r="P49" i="7"/>
  <c r="O46" i="7"/>
  <c r="O48" i="7"/>
  <c r="O50" i="7"/>
  <c r="O47" i="7"/>
  <c r="O49" i="7"/>
  <c r="O51" i="7"/>
  <c r="N58" i="7" l="1"/>
  <c r="M58" i="7"/>
  <c r="N57" i="7"/>
  <c r="M57" i="7"/>
  <c r="N56" i="7"/>
  <c r="M56" i="7"/>
  <c r="N55" i="7"/>
  <c r="M55" i="7"/>
  <c r="N54" i="7"/>
  <c r="M54" i="7"/>
  <c r="Q54" i="7" s="1"/>
  <c r="N53" i="7"/>
  <c r="M53" i="7"/>
  <c r="N52" i="7"/>
  <c r="M52" i="7"/>
  <c r="N45" i="7"/>
  <c r="M45" i="7"/>
  <c r="Q45" i="7" s="1"/>
  <c r="N44" i="7"/>
  <c r="M44" i="7"/>
  <c r="Q53" i="7" l="1"/>
  <c r="Q57" i="7"/>
  <c r="P52" i="7"/>
  <c r="Q52" i="7"/>
  <c r="O56" i="7"/>
  <c r="P54" i="7"/>
  <c r="O45" i="7"/>
  <c r="P56" i="7"/>
  <c r="O53" i="7"/>
  <c r="P57" i="7"/>
  <c r="P45" i="7"/>
  <c r="P55" i="7"/>
  <c r="Q55" i="7" s="1"/>
  <c r="O57" i="7"/>
  <c r="O54" i="7"/>
  <c r="P44" i="7"/>
  <c r="Q44" i="7" s="1"/>
  <c r="O58" i="7"/>
  <c r="P58" i="7"/>
  <c r="O44" i="7"/>
  <c r="O55" i="7"/>
  <c r="P53" i="7"/>
  <c r="O52" i="7"/>
  <c r="Q56" i="7" l="1"/>
  <c r="Q51" i="7"/>
  <c r="Q50" i="7"/>
  <c r="Q49" i="7"/>
  <c r="Q46" i="7"/>
</calcChain>
</file>

<file path=xl/sharedStrings.xml><?xml version="1.0" encoding="utf-8"?>
<sst xmlns="http://schemas.openxmlformats.org/spreadsheetml/2006/main" count="235" uniqueCount="111">
  <si>
    <t>Celi</t>
  </si>
  <si>
    <t>+</t>
  </si>
  <si>
    <t>-</t>
  </si>
  <si>
    <t>1. Satz</t>
  </si>
  <si>
    <t>2. Satz</t>
  </si>
  <si>
    <t>3. Satz</t>
  </si>
  <si>
    <t>4. Satz</t>
  </si>
  <si>
    <t>5. Satz</t>
  </si>
  <si>
    <t>Gesamt</t>
  </si>
  <si>
    <t>Diff</t>
  </si>
  <si>
    <t>Quot</t>
  </si>
  <si>
    <t>.</t>
  </si>
  <si>
    <t>Aktionen 1</t>
  </si>
  <si>
    <t>Aktionen 2</t>
  </si>
  <si>
    <t>Aktionen 3</t>
  </si>
  <si>
    <t>Aktionen 4</t>
  </si>
  <si>
    <t>Aktionen 5</t>
  </si>
  <si>
    <t>Thery</t>
  </si>
  <si>
    <t>Dragi</t>
  </si>
  <si>
    <t>Jenny</t>
  </si>
  <si>
    <t>Sabsi</t>
  </si>
  <si>
    <t>Vali</t>
  </si>
  <si>
    <t>Bojana</t>
  </si>
  <si>
    <t>Alex</t>
  </si>
  <si>
    <t>Celine</t>
  </si>
  <si>
    <t>Brückl hotvolleys - Akademie Graz</t>
  </si>
  <si>
    <t>Stefie R</t>
  </si>
  <si>
    <t>Lea Me</t>
  </si>
  <si>
    <t>Lea Mu</t>
  </si>
  <si>
    <t>Niki</t>
  </si>
  <si>
    <t>Stefie M</t>
  </si>
  <si>
    <t>L:Alex:Bojana:Vali:StefieM:StefieR:Sabsi</t>
  </si>
  <si>
    <t>l:8:2:14:13:6:11</t>
  </si>
  <si>
    <t>l:14:8:2:11:13:10</t>
  </si>
  <si>
    <t>l:8:2:11:13:10:14</t>
  </si>
  <si>
    <t>1:7:t</t>
  </si>
  <si>
    <t>4:13:t</t>
  </si>
  <si>
    <t>21:8:W:Celi/Bojana</t>
  </si>
  <si>
    <t>9:22:w:10/6</t>
  </si>
  <si>
    <t>0:5:T</t>
  </si>
  <si>
    <t>9:9:t</t>
  </si>
  <si>
    <t>9:9:w:6/14</t>
  </si>
  <si>
    <t>10:14:t</t>
  </si>
  <si>
    <t>24:17:W:Dragi/StefieM</t>
  </si>
  <si>
    <t>16:23:w:14/6</t>
  </si>
  <si>
    <t>23:22:T</t>
  </si>
  <si>
    <t>22:17:W:Dragi/StefieM</t>
  </si>
  <si>
    <t>18:15:T</t>
  </si>
  <si>
    <t>6:14:w:10/6</t>
  </si>
  <si>
    <t>6:9:t</t>
  </si>
  <si>
    <t>6:7:w:6/10</t>
  </si>
  <si>
    <t>teamS</t>
  </si>
  <si>
    <t>true</t>
  </si>
  <si>
    <t>false</t>
  </si>
  <si>
    <t>isASrv</t>
  </si>
  <si>
    <t>WSL - Brückl hotvolleys</t>
  </si>
  <si>
    <t>L:Thery:Bojana:Vali:Alex:StefieR:Sabsi</t>
  </si>
  <si>
    <t>L:Bojana:Vali:Alex:StefieR:Sabsi:Thery</t>
  </si>
  <si>
    <t>l:7:6:10:15:8:22</t>
  </si>
  <si>
    <t>l:6:10:15:8:22:7</t>
  </si>
  <si>
    <t>l:6:10:13:9:11:7</t>
  </si>
  <si>
    <t>6:12:T</t>
  </si>
  <si>
    <t>9:17:T</t>
  </si>
  <si>
    <t>18:13:t</t>
  </si>
  <si>
    <t>14:9:w:9/6</t>
  </si>
  <si>
    <t>22:16:w:6/9</t>
  </si>
  <si>
    <t>22:16:w:8/12</t>
  </si>
  <si>
    <t>14:9:w:12/8</t>
  </si>
  <si>
    <t>6:10:t</t>
  </si>
  <si>
    <t>6:16:t</t>
  </si>
  <si>
    <t>3:5:w:12/6</t>
  </si>
  <si>
    <t>13:22:w:6/12</t>
  </si>
  <si>
    <t>13:21:w:5/15</t>
  </si>
  <si>
    <t>17:24:w:15/5</t>
  </si>
  <si>
    <t>6:15:w:9/8</t>
  </si>
  <si>
    <t>4:9:t</t>
  </si>
  <si>
    <t>10:18:t</t>
  </si>
  <si>
    <t>4:11:w:9/6</t>
  </si>
  <si>
    <t>4:11:w:12/8</t>
  </si>
  <si>
    <t>7:14:w:5/22</t>
  </si>
  <si>
    <t>10:21:w:22/5</t>
  </si>
  <si>
    <t>8:17:t</t>
  </si>
  <si>
    <t>9:18:w:8/6</t>
  </si>
  <si>
    <t>8:14:w:22/11</t>
  </si>
  <si>
    <t>10:20:w:11/22</t>
  </si>
  <si>
    <t>14:20:W:LeaMe/StefieR</t>
  </si>
  <si>
    <t>16:23:W:StefieR/LeaMe</t>
  </si>
  <si>
    <t>21:12:W:Dragi/Vali</t>
  </si>
  <si>
    <t>15:10:W:LeaMe/StefieR</t>
  </si>
  <si>
    <t>18:10:W:Celi/Bojana</t>
  </si>
  <si>
    <t>23:12:W:StefieM/Thery</t>
  </si>
  <si>
    <t>21:11:W:Celi/Bojana</t>
  </si>
  <si>
    <t>23:11:W:Celine/Thery</t>
  </si>
  <si>
    <t>l:14:8:10:11:17:7</t>
  </si>
  <si>
    <t>l:14:8:10:19:17:7</t>
  </si>
  <si>
    <t>l:7:14:8:10:19:17</t>
  </si>
  <si>
    <t>21:17:T</t>
  </si>
  <si>
    <t>14:19:t</t>
  </si>
  <si>
    <t>9:14:t</t>
  </si>
  <si>
    <t>12:10:T</t>
  </si>
  <si>
    <t>10:16:t</t>
  </si>
  <si>
    <t>15:21:t</t>
  </si>
  <si>
    <t>5:10:w:2/8</t>
  </si>
  <si>
    <t>15:22:w:8/2</t>
  </si>
  <si>
    <t>14:21:w:19/11</t>
  </si>
  <si>
    <t>5:8:t</t>
  </si>
  <si>
    <t>14:20:t</t>
  </si>
  <si>
    <t>20:18:T</t>
  </si>
  <si>
    <t>20:16:W:LeaMe/StefieR</t>
  </si>
  <si>
    <t>20:19:W:StefieR/LeaMe</t>
  </si>
  <si>
    <t>Brückl hotvolleys - Jennersdorf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</si>
</sst>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2" borderId="0" xfId="1" applyBorder="1"/>
    <xf numFmtId="164" fontId="2" fillId="2" borderId="0" xfId="1" applyNumberFormat="1" applyBorder="1" applyAlignment="1">
      <alignment horizontal="right"/>
    </xf>
    <xf numFmtId="0" fontId="2" fillId="2" borderId="0" xfId="1" applyBorder="1" applyAlignment="1">
      <alignment horizontal="right"/>
    </xf>
    <xf numFmtId="0" fontId="2" fillId="2" borderId="0" xfId="1" applyBorder="1" applyAlignment="1">
      <alignment horizontal="center"/>
    </xf>
    <xf numFmtId="16" fontId="3" fillId="2" borderId="0" xfId="1" applyNumberFormat="1" applyFont="1" applyBorder="1"/>
    <xf numFmtId="0" fontId="3" fillId="2" borderId="0" xfId="1" applyFont="1" applyBorder="1"/>
    <xf numFmtId="0" fontId="3" fillId="2" borderId="0" xfId="1" applyFont="1" applyBorder="1" applyAlignment="1">
      <alignment horizontal="right"/>
    </xf>
  </cellXfs>
  <cellStyles count="2">
    <cellStyle name="Standard" xfId="0" builtinId="0"/>
    <cellStyle name="Zelle überprüfen" xfId="1" builtinId="23"/>
  </cellStyles>
  <dxfs count="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DBE4-F64F-4D58-971E-86C19A50F49D}">
  <sheetPr codeName="Tabelle1"/>
  <dimension ref="A1:AG59"/>
  <sheetViews>
    <sheetView tabSelected="1" workbookViewId="0">
      <selection activeCell="B3" sqref="B3"/>
    </sheetView>
  </sheetViews>
  <sheetFormatPr baseColWidth="10" defaultColWidth="9.140625" defaultRowHeight="15" x14ac:dyDescent="0.25"/>
  <cols>
    <col min="1" max="1" width="11.42578125" customWidth="1"/>
    <col min="2" max="15" width="3.7109375" customWidth="1"/>
    <col min="16" max="16" width="7.140625" customWidth="1"/>
    <col min="17" max="17" width="3.7109375" customWidth="1"/>
    <col min="18" max="18" width="7.7109375" customWidth="1"/>
    <col min="19" max="27" width="3.7109375" customWidth="1"/>
    <col min="28" max="28" width="3.85546875" customWidth="1"/>
    <col min="29" max="33" width="20.7109375" customWidth="1"/>
  </cols>
  <sheetData>
    <row r="1" spans="1:33" x14ac:dyDescent="0.25">
      <c r="A1" t="s">
        <v>11</v>
      </c>
    </row>
    <row r="2" spans="1:33" ht="18" customHeight="1" x14ac:dyDescent="0.3">
      <c r="A2" s="8">
        <v>44114</v>
      </c>
      <c r="B2" s="9" t="s">
        <v>110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3</v>
      </c>
      <c r="C3" s="4"/>
      <c r="D3" s="4" t="s">
        <v>4</v>
      </c>
      <c r="E3" s="4"/>
      <c r="F3" s="4" t="s">
        <v>5</v>
      </c>
      <c r="G3" s="4"/>
      <c r="H3" s="4" t="s">
        <v>6</v>
      </c>
      <c r="I3" s="4"/>
      <c r="J3" s="4" t="s">
        <v>7</v>
      </c>
      <c r="K3" s="4"/>
      <c r="L3" s="4"/>
      <c r="M3" s="4" t="s">
        <v>8</v>
      </c>
      <c r="N3" s="4"/>
      <c r="O3" s="4"/>
      <c r="P3" s="6"/>
    </row>
    <row r="4" spans="1:33" x14ac:dyDescent="0.25">
      <c r="A4" s="4"/>
      <c r="B4" s="7" t="s">
        <v>1</v>
      </c>
      <c r="C4" s="7" t="s">
        <v>2</v>
      </c>
      <c r="D4" s="7" t="s">
        <v>1</v>
      </c>
      <c r="E4" s="7" t="s">
        <v>2</v>
      </c>
      <c r="F4" s="7" t="s">
        <v>1</v>
      </c>
      <c r="G4" s="7" t="s">
        <v>2</v>
      </c>
      <c r="H4" s="7" t="s">
        <v>1</v>
      </c>
      <c r="I4" s="7" t="s">
        <v>2</v>
      </c>
      <c r="J4" s="7" t="s">
        <v>1</v>
      </c>
      <c r="K4" s="7" t="s">
        <v>2</v>
      </c>
      <c r="L4" s="7"/>
      <c r="M4" s="7" t="s">
        <v>1</v>
      </c>
      <c r="N4" s="7" t="s">
        <v>2</v>
      </c>
      <c r="O4" s="4" t="s">
        <v>9</v>
      </c>
      <c r="P4" s="6" t="s">
        <v>10</v>
      </c>
      <c r="S4" t="s">
        <v>3</v>
      </c>
      <c r="U4" t="s">
        <v>4</v>
      </c>
      <c r="W4" t="s">
        <v>5</v>
      </c>
      <c r="Y4" t="s">
        <v>6</v>
      </c>
      <c r="AA4" t="s">
        <v>7</v>
      </c>
      <c r="AC4" t="s">
        <v>12</v>
      </c>
      <c r="AD4" t="s">
        <v>13</v>
      </c>
      <c r="AE4" t="s">
        <v>14</v>
      </c>
      <c r="AF4" t="s">
        <v>15</v>
      </c>
      <c r="AG4" t="s">
        <v>16</v>
      </c>
    </row>
    <row r="5" spans="1:33" x14ac:dyDescent="0.25">
      <c r="A5" s="1" t="s">
        <v>0</v>
      </c>
      <c r="M5">
        <f t="shared" ref="M5:M15" si="0" xml:space="preserve"> B5 + D5 + F5 + H5 + J5</f>
        <v>0</v>
      </c>
      <c r="N5">
        <f t="shared" ref="N5:N15" si="1" xml:space="preserve"> C5 + E5 + G5 + I5 + K5</f>
        <v>0</v>
      </c>
      <c r="O5" s="1">
        <f t="shared" ref="O5:O15" si="2">M5 - N5</f>
        <v>0</v>
      </c>
      <c r="P5" s="3">
        <f t="shared" ref="P5:P15" si="3" xml:space="preserve"> IF(M5+N5=0, 0, IF(N5=0, "MAX", M5/N5))</f>
        <v>0</v>
      </c>
      <c r="Q5">
        <f>IF(AND(M5 = 0, N5 = 0), 0, IF(P5 &lt; 1, 3, IF(P5 &gt;= P$39, 1, 2)))</f>
        <v>0</v>
      </c>
      <c r="T5">
        <v>0</v>
      </c>
      <c r="U5">
        <v>0</v>
      </c>
      <c r="X5">
        <v>0</v>
      </c>
      <c r="AC5" t="s">
        <v>56</v>
      </c>
      <c r="AD5" t="s">
        <v>57</v>
      </c>
      <c r="AE5" t="s">
        <v>56</v>
      </c>
    </row>
    <row r="6" spans="1:33" x14ac:dyDescent="0.25">
      <c r="A6" s="1" t="s">
        <v>22</v>
      </c>
      <c r="B6">
        <v>1</v>
      </c>
      <c r="C6">
        <v>1</v>
      </c>
      <c r="D6">
        <v>4</v>
      </c>
      <c r="E6">
        <v>1</v>
      </c>
      <c r="F6">
        <v>3</v>
      </c>
      <c r="G6">
        <v>1</v>
      </c>
      <c r="M6">
        <f t="shared" si="0"/>
        <v>8</v>
      </c>
      <c r="N6">
        <f t="shared" si="1"/>
        <v>3</v>
      </c>
      <c r="O6" s="1">
        <f t="shared" si="2"/>
        <v>5</v>
      </c>
      <c r="P6" s="3">
        <f t="shared" si="3"/>
        <v>2.6666666666666665</v>
      </c>
      <c r="Q6">
        <f>IF(AND(M6 = 0, N6 = 0), 0, IF(P6 &lt; 1, 3, IF(P6 &gt;= P$39, 1, 2)))</f>
        <v>1</v>
      </c>
      <c r="S6">
        <v>4</v>
      </c>
      <c r="T6">
        <v>2</v>
      </c>
      <c r="U6">
        <v>1</v>
      </c>
      <c r="V6">
        <v>1</v>
      </c>
      <c r="W6">
        <v>1</v>
      </c>
      <c r="X6">
        <v>1</v>
      </c>
      <c r="AC6" t="s">
        <v>93</v>
      </c>
      <c r="AD6" t="s">
        <v>95</v>
      </c>
      <c r="AE6" t="s">
        <v>94</v>
      </c>
    </row>
    <row r="7" spans="1:33" x14ac:dyDescent="0.25">
      <c r="A7" s="1" t="s">
        <v>19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M7">
        <f t="shared" si="0"/>
        <v>0</v>
      </c>
      <c r="N7">
        <f t="shared" si="1"/>
        <v>1</v>
      </c>
      <c r="O7" s="1">
        <f t="shared" si="2"/>
        <v>-1</v>
      </c>
      <c r="P7" s="3">
        <f t="shared" si="3"/>
        <v>0</v>
      </c>
      <c r="Q7">
        <f>IF(AND(M7 = 0, N7 = 0), 0, IF(P7 &lt; 1, 3, IF(P7 &gt;= P$39, 1, 2)))</f>
        <v>3</v>
      </c>
      <c r="S7">
        <v>5</v>
      </c>
      <c r="T7">
        <v>3</v>
      </c>
      <c r="U7">
        <v>2</v>
      </c>
      <c r="V7">
        <v>2</v>
      </c>
      <c r="W7">
        <v>5</v>
      </c>
      <c r="X7">
        <v>2</v>
      </c>
      <c r="AC7" t="s">
        <v>98</v>
      </c>
      <c r="AD7" t="s">
        <v>105</v>
      </c>
      <c r="AE7" t="s">
        <v>99</v>
      </c>
    </row>
    <row r="8" spans="1:33" x14ac:dyDescent="0.25">
      <c r="A8" s="1" t="s">
        <v>20</v>
      </c>
      <c r="B8">
        <v>3</v>
      </c>
      <c r="C8">
        <v>2</v>
      </c>
      <c r="D8">
        <v>6</v>
      </c>
      <c r="E8">
        <v>2</v>
      </c>
      <c r="F8">
        <v>4</v>
      </c>
      <c r="G8">
        <v>1</v>
      </c>
      <c r="M8">
        <f t="shared" si="0"/>
        <v>13</v>
      </c>
      <c r="N8">
        <f t="shared" si="1"/>
        <v>5</v>
      </c>
      <c r="O8" s="1">
        <f t="shared" si="2"/>
        <v>8</v>
      </c>
      <c r="P8" s="3">
        <f t="shared" si="3"/>
        <v>2.6</v>
      </c>
      <c r="Q8">
        <f>IF(AND(M8 = 0, N8 = 0), 0, IF(P8 &lt; 1, 3, IF(P8 &gt;= P$39, 1, 2)))</f>
        <v>1</v>
      </c>
      <c r="S8">
        <v>7</v>
      </c>
      <c r="T8">
        <v>5</v>
      </c>
      <c r="U8">
        <v>6</v>
      </c>
      <c r="V8">
        <v>3</v>
      </c>
      <c r="W8">
        <v>7</v>
      </c>
      <c r="X8">
        <v>3</v>
      </c>
      <c r="AC8" t="s">
        <v>97</v>
      </c>
      <c r="AD8" t="s">
        <v>106</v>
      </c>
      <c r="AE8" t="s">
        <v>100</v>
      </c>
    </row>
    <row r="9" spans="1:33" x14ac:dyDescent="0.25">
      <c r="A9" s="1" t="s">
        <v>23</v>
      </c>
      <c r="B9">
        <v>2</v>
      </c>
      <c r="C9">
        <v>0</v>
      </c>
      <c r="D9">
        <v>1</v>
      </c>
      <c r="E9">
        <v>0</v>
      </c>
      <c r="F9">
        <v>2</v>
      </c>
      <c r="G9">
        <v>0</v>
      </c>
      <c r="M9">
        <f t="shared" si="0"/>
        <v>5</v>
      </c>
      <c r="N9">
        <f t="shared" si="1"/>
        <v>0</v>
      </c>
      <c r="O9" s="1">
        <f t="shared" si="2"/>
        <v>5</v>
      </c>
      <c r="P9" s="3" t="str">
        <f t="shared" si="3"/>
        <v>MAX</v>
      </c>
      <c r="Q9">
        <f>IF(AND(M9 = 0, N9 = 0), 0, IF(P9 &lt; 1, 3, IF(P9 &gt;= P$39, 1, 2)))</f>
        <v>1</v>
      </c>
      <c r="S9">
        <v>8</v>
      </c>
      <c r="T9">
        <v>6</v>
      </c>
      <c r="U9">
        <v>7</v>
      </c>
      <c r="V9">
        <v>4</v>
      </c>
      <c r="W9">
        <v>9</v>
      </c>
      <c r="X9">
        <v>5</v>
      </c>
      <c r="AC9" t="s">
        <v>96</v>
      </c>
      <c r="AD9" t="s">
        <v>99</v>
      </c>
      <c r="AE9" t="s">
        <v>101</v>
      </c>
    </row>
    <row r="10" spans="1:33" x14ac:dyDescent="0.25">
      <c r="A10" s="1" t="s">
        <v>30</v>
      </c>
      <c r="M10">
        <f t="shared" si="0"/>
        <v>0</v>
      </c>
      <c r="N10">
        <f t="shared" si="1"/>
        <v>0</v>
      </c>
      <c r="O10" s="1">
        <f t="shared" si="2"/>
        <v>0</v>
      </c>
      <c r="P10" s="3">
        <f t="shared" si="3"/>
        <v>0</v>
      </c>
      <c r="Q10">
        <f>IF(AND(M10 = 0, N10 = 0), 0, IF(P10 &lt; 1, 3, IF(P10 &gt;= P$39, 1, 2)))</f>
        <v>0</v>
      </c>
      <c r="S10">
        <v>9</v>
      </c>
      <c r="T10">
        <v>7</v>
      </c>
      <c r="U10">
        <v>9</v>
      </c>
      <c r="V10">
        <v>5</v>
      </c>
      <c r="W10">
        <v>10</v>
      </c>
      <c r="X10">
        <v>6</v>
      </c>
      <c r="AC10" t="s">
        <v>104</v>
      </c>
      <c r="AD10" t="s">
        <v>107</v>
      </c>
      <c r="AE10" t="s">
        <v>102</v>
      </c>
    </row>
    <row r="11" spans="1:33" x14ac:dyDescent="0.25">
      <c r="A11" s="1" t="s">
        <v>27</v>
      </c>
      <c r="D11">
        <v>0</v>
      </c>
      <c r="E11">
        <v>1</v>
      </c>
      <c r="M11">
        <f t="shared" si="0"/>
        <v>0</v>
      </c>
      <c r="N11">
        <f t="shared" si="1"/>
        <v>1</v>
      </c>
      <c r="O11" s="1">
        <f t="shared" si="2"/>
        <v>-1</v>
      </c>
      <c r="P11" s="3">
        <f t="shared" si="3"/>
        <v>0</v>
      </c>
      <c r="Q11">
        <f>IF(AND(M11 = 0, N11 = 0), 0, IF(P11 &lt; 1, 3, IF(P11 &gt;= P$39, 1, 2)))</f>
        <v>3</v>
      </c>
      <c r="S11">
        <v>10</v>
      </c>
      <c r="T11">
        <v>8</v>
      </c>
      <c r="U11">
        <v>10</v>
      </c>
      <c r="V11">
        <v>6</v>
      </c>
      <c r="W11">
        <v>11</v>
      </c>
      <c r="X11">
        <v>7</v>
      </c>
      <c r="AD11" t="s">
        <v>108</v>
      </c>
      <c r="AE11" t="s">
        <v>103</v>
      </c>
    </row>
    <row r="12" spans="1:33" x14ac:dyDescent="0.25">
      <c r="A12" s="1" t="s">
        <v>21</v>
      </c>
      <c r="B12">
        <v>7</v>
      </c>
      <c r="C12">
        <v>1</v>
      </c>
      <c r="D12">
        <v>3</v>
      </c>
      <c r="E12">
        <v>1</v>
      </c>
      <c r="F12">
        <v>7</v>
      </c>
      <c r="G12">
        <v>2</v>
      </c>
      <c r="M12">
        <f t="shared" si="0"/>
        <v>17</v>
      </c>
      <c r="N12">
        <f t="shared" si="1"/>
        <v>4</v>
      </c>
      <c r="O12" s="1">
        <f t="shared" si="2"/>
        <v>13</v>
      </c>
      <c r="P12" s="3">
        <f t="shared" si="3"/>
        <v>4.25</v>
      </c>
      <c r="Q12">
        <f>IF(AND(M12 = 0, N12 = 0), 0, IF(P12 &lt; 1, 3, IF(P12 &gt;= P$39, 1, 2)))</f>
        <v>1</v>
      </c>
      <c r="S12">
        <v>11</v>
      </c>
      <c r="T12">
        <v>9</v>
      </c>
      <c r="U12">
        <v>11</v>
      </c>
      <c r="V12">
        <v>7</v>
      </c>
      <c r="W12">
        <v>12</v>
      </c>
      <c r="X12">
        <v>10</v>
      </c>
      <c r="AD12" t="s">
        <v>109</v>
      </c>
    </row>
    <row r="13" spans="1:33" x14ac:dyDescent="0.25">
      <c r="A13" s="1" t="s">
        <v>26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M13">
        <f t="shared" si="0"/>
        <v>1</v>
      </c>
      <c r="N13">
        <f t="shared" si="1"/>
        <v>0</v>
      </c>
      <c r="O13" s="1">
        <f t="shared" si="2"/>
        <v>1</v>
      </c>
      <c r="P13" s="3" t="str">
        <f t="shared" si="3"/>
        <v>MAX</v>
      </c>
      <c r="Q13">
        <f>IF(AND(M13 = 0, N13 = 0), 0, IF(P13 &lt; 1, 3, IF(P13 &gt;= P$39, 1, 2)))</f>
        <v>1</v>
      </c>
      <c r="S13">
        <v>16</v>
      </c>
      <c r="T13">
        <v>12</v>
      </c>
      <c r="U13">
        <v>12</v>
      </c>
      <c r="V13">
        <v>8</v>
      </c>
      <c r="W13">
        <v>16</v>
      </c>
      <c r="X13">
        <v>12</v>
      </c>
    </row>
    <row r="14" spans="1:33" x14ac:dyDescent="0.25">
      <c r="A14" s="1" t="s">
        <v>17</v>
      </c>
      <c r="B14">
        <v>2</v>
      </c>
      <c r="C14">
        <v>2</v>
      </c>
      <c r="D14">
        <v>2</v>
      </c>
      <c r="E14">
        <v>0</v>
      </c>
      <c r="F14">
        <v>2</v>
      </c>
      <c r="G14">
        <v>1</v>
      </c>
      <c r="M14">
        <f t="shared" si="0"/>
        <v>6</v>
      </c>
      <c r="N14">
        <f t="shared" si="1"/>
        <v>3</v>
      </c>
      <c r="O14" s="1">
        <f t="shared" si="2"/>
        <v>3</v>
      </c>
      <c r="P14" s="3">
        <f t="shared" si="3"/>
        <v>2</v>
      </c>
      <c r="Q14">
        <f>IF(AND(M14 = 0, N14 = 0), 0, IF(P14 &lt; 1, 3, IF(P14 &gt;= P$39, 1, 2)))</f>
        <v>1</v>
      </c>
      <c r="S14">
        <v>17</v>
      </c>
      <c r="T14">
        <v>13</v>
      </c>
      <c r="U14">
        <v>13</v>
      </c>
      <c r="V14">
        <v>10</v>
      </c>
      <c r="W14">
        <v>18</v>
      </c>
      <c r="X14">
        <v>13</v>
      </c>
    </row>
    <row r="15" spans="1:33" x14ac:dyDescent="0.25">
      <c r="A15" s="4"/>
      <c r="B15" s="4">
        <v>25</v>
      </c>
      <c r="C15" s="4">
        <v>20</v>
      </c>
      <c r="D15" s="4">
        <v>25</v>
      </c>
      <c r="E15" s="4">
        <v>20</v>
      </c>
      <c r="F15" s="4">
        <v>25</v>
      </c>
      <c r="G15" s="4">
        <v>17</v>
      </c>
      <c r="H15" s="4"/>
      <c r="I15" s="4"/>
      <c r="J15" s="4"/>
      <c r="K15" s="4"/>
      <c r="L15" s="4"/>
      <c r="M15" s="4">
        <f t="shared" si="0"/>
        <v>75</v>
      </c>
      <c r="N15" s="4">
        <f t="shared" si="1"/>
        <v>57</v>
      </c>
      <c r="O15" s="4">
        <f t="shared" si="2"/>
        <v>18</v>
      </c>
      <c r="P15" s="5">
        <f t="shared" si="3"/>
        <v>1.3157894736842106</v>
      </c>
      <c r="S15">
        <v>18</v>
      </c>
      <c r="T15">
        <v>14</v>
      </c>
      <c r="U15">
        <v>16</v>
      </c>
      <c r="V15">
        <v>11</v>
      </c>
      <c r="W15">
        <v>20</v>
      </c>
      <c r="X15">
        <v>15</v>
      </c>
    </row>
    <row r="16" spans="1:33" x14ac:dyDescent="0.25">
      <c r="S16">
        <v>21</v>
      </c>
      <c r="T16">
        <v>17</v>
      </c>
      <c r="U16">
        <v>17</v>
      </c>
      <c r="V16">
        <v>12</v>
      </c>
      <c r="W16">
        <v>23</v>
      </c>
      <c r="X16">
        <v>17</v>
      </c>
    </row>
    <row r="17" spans="1:33" x14ac:dyDescent="0.25">
      <c r="A17" t="s">
        <v>11</v>
      </c>
      <c r="S17">
        <v>22</v>
      </c>
      <c r="T17">
        <v>18</v>
      </c>
      <c r="U17">
        <v>18</v>
      </c>
      <c r="V17">
        <v>13</v>
      </c>
      <c r="W17">
        <v>25</v>
      </c>
    </row>
    <row r="18" spans="1:33" x14ac:dyDescent="0.25">
      <c r="A18" t="s">
        <v>11</v>
      </c>
      <c r="S18">
        <v>23</v>
      </c>
      <c r="T18">
        <v>19</v>
      </c>
      <c r="U18">
        <v>20</v>
      </c>
      <c r="V18">
        <v>14</v>
      </c>
    </row>
    <row r="19" spans="1:33" x14ac:dyDescent="0.25">
      <c r="A19" t="s">
        <v>11</v>
      </c>
      <c r="S19">
        <v>24</v>
      </c>
      <c r="T19">
        <v>20</v>
      </c>
      <c r="U19">
        <v>22</v>
      </c>
      <c r="V19">
        <v>19</v>
      </c>
    </row>
    <row r="20" spans="1:33" x14ac:dyDescent="0.25">
      <c r="A20" t="s">
        <v>11</v>
      </c>
      <c r="S20">
        <v>25</v>
      </c>
      <c r="U20">
        <v>25</v>
      </c>
      <c r="V20">
        <v>20</v>
      </c>
    </row>
    <row r="21" spans="1:33" x14ac:dyDescent="0.25">
      <c r="A21" t="s">
        <v>11</v>
      </c>
      <c r="P21" s="2"/>
    </row>
    <row r="22" spans="1:33" ht="18" customHeight="1" x14ac:dyDescent="0.3">
      <c r="A22" s="8">
        <v>44107</v>
      </c>
      <c r="B22" s="9" t="s">
        <v>55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</row>
    <row r="23" spans="1:33" x14ac:dyDescent="0.25">
      <c r="A23" s="4"/>
      <c r="B23" s="4" t="s">
        <v>3</v>
      </c>
      <c r="C23" s="4"/>
      <c r="D23" s="4" t="s">
        <v>4</v>
      </c>
      <c r="E23" s="4"/>
      <c r="F23" s="4" t="s">
        <v>5</v>
      </c>
      <c r="G23" s="4"/>
      <c r="H23" s="4" t="s">
        <v>6</v>
      </c>
      <c r="I23" s="4"/>
      <c r="J23" s="4" t="s">
        <v>7</v>
      </c>
      <c r="K23" s="4"/>
      <c r="L23" s="4"/>
      <c r="M23" s="4" t="s">
        <v>8</v>
      </c>
      <c r="N23" s="4"/>
      <c r="O23" s="4"/>
      <c r="P23" s="6"/>
    </row>
    <row r="24" spans="1:33" x14ac:dyDescent="0.25">
      <c r="A24" s="4"/>
      <c r="B24" s="7" t="s">
        <v>1</v>
      </c>
      <c r="C24" s="7" t="s">
        <v>2</v>
      </c>
      <c r="D24" s="7" t="s">
        <v>1</v>
      </c>
      <c r="E24" s="7" t="s">
        <v>2</v>
      </c>
      <c r="F24" s="7" t="s">
        <v>1</v>
      </c>
      <c r="G24" s="7" t="s">
        <v>2</v>
      </c>
      <c r="H24" s="7" t="s">
        <v>1</v>
      </c>
      <c r="I24" s="7" t="s">
        <v>2</v>
      </c>
      <c r="J24" s="7" t="s">
        <v>1</v>
      </c>
      <c r="K24" s="7" t="s">
        <v>2</v>
      </c>
      <c r="L24" s="7"/>
      <c r="M24" s="7" t="s">
        <v>1</v>
      </c>
      <c r="N24" s="7" t="s">
        <v>2</v>
      </c>
      <c r="O24" s="4" t="s">
        <v>9</v>
      </c>
      <c r="P24" s="6" t="s">
        <v>10</v>
      </c>
      <c r="S24" t="s">
        <v>3</v>
      </c>
      <c r="U24" t="s">
        <v>4</v>
      </c>
      <c r="W24" t="s">
        <v>5</v>
      </c>
      <c r="Y24" t="s">
        <v>6</v>
      </c>
      <c r="AA24" t="s">
        <v>7</v>
      </c>
      <c r="AC24" t="s">
        <v>12</v>
      </c>
      <c r="AD24" t="s">
        <v>13</v>
      </c>
      <c r="AE24" t="s">
        <v>14</v>
      </c>
      <c r="AF24" t="s">
        <v>15</v>
      </c>
      <c r="AG24" t="s">
        <v>16</v>
      </c>
    </row>
    <row r="25" spans="1:33" x14ac:dyDescent="0.25">
      <c r="A25" s="1" t="s">
        <v>0</v>
      </c>
      <c r="F25">
        <v>0</v>
      </c>
      <c r="G25">
        <v>0</v>
      </c>
      <c r="H25">
        <v>0</v>
      </c>
      <c r="I25">
        <v>0</v>
      </c>
      <c r="M25">
        <f t="shared" ref="M25:M39" si="4" xml:space="preserve"> B25 + D25 + F25 + H25 + J25</f>
        <v>0</v>
      </c>
      <c r="N25">
        <f t="shared" ref="N25:N39" si="5" xml:space="preserve"> C25 + E25 + G25 + I25 + K25</f>
        <v>0</v>
      </c>
      <c r="O25" s="1">
        <f t="shared" ref="O25:O39" si="6">M25 - N25</f>
        <v>0</v>
      </c>
      <c r="P25" s="3">
        <f t="shared" ref="P25:P39" si="7" xml:space="preserve"> IF(M25+N25=0, 0, IF(N25=0, "MAX", M25/N25))</f>
        <v>0</v>
      </c>
      <c r="Q25">
        <f t="shared" ref="Q25:Q37" si="8">IF(AND(M25 = 0, N25 = 0), 0, IF(P25 &lt; 1, 3, IF(P25 &gt;= P$39, 1, 2)))</f>
        <v>0</v>
      </c>
      <c r="T25">
        <v>1</v>
      </c>
      <c r="U25">
        <v>0</v>
      </c>
      <c r="X25">
        <v>0</v>
      </c>
      <c r="Y25">
        <v>0</v>
      </c>
      <c r="AC25" t="s">
        <v>56</v>
      </c>
      <c r="AD25" t="s">
        <v>57</v>
      </c>
      <c r="AE25" t="s">
        <v>56</v>
      </c>
      <c r="AF25" t="s">
        <v>57</v>
      </c>
    </row>
    <row r="26" spans="1:33" x14ac:dyDescent="0.25">
      <c r="A26" s="1" t="s">
        <v>18</v>
      </c>
      <c r="B26">
        <v>1</v>
      </c>
      <c r="C26">
        <v>1</v>
      </c>
      <c r="M26">
        <f t="shared" si="4"/>
        <v>1</v>
      </c>
      <c r="N26">
        <f t="shared" si="5"/>
        <v>1</v>
      </c>
      <c r="O26" s="1">
        <f t="shared" si="6"/>
        <v>0</v>
      </c>
      <c r="P26" s="3">
        <f t="shared" si="7"/>
        <v>1</v>
      </c>
      <c r="Q26">
        <f t="shared" si="8"/>
        <v>2</v>
      </c>
      <c r="S26">
        <v>1</v>
      </c>
      <c r="T26">
        <v>3</v>
      </c>
      <c r="U26">
        <v>3</v>
      </c>
      <c r="V26">
        <v>1</v>
      </c>
      <c r="W26">
        <v>1</v>
      </c>
      <c r="X26">
        <v>1</v>
      </c>
      <c r="Y26">
        <v>2</v>
      </c>
      <c r="Z26">
        <v>2</v>
      </c>
      <c r="AC26" t="s">
        <v>58</v>
      </c>
      <c r="AD26" t="s">
        <v>59</v>
      </c>
      <c r="AE26" t="s">
        <v>58</v>
      </c>
      <c r="AF26" t="s">
        <v>60</v>
      </c>
    </row>
    <row r="27" spans="1:33" x14ac:dyDescent="0.25">
      <c r="A27" s="1" t="s">
        <v>22</v>
      </c>
      <c r="B27">
        <v>0</v>
      </c>
      <c r="C27">
        <v>0</v>
      </c>
      <c r="D27">
        <v>3</v>
      </c>
      <c r="E27">
        <v>1</v>
      </c>
      <c r="F27">
        <v>0</v>
      </c>
      <c r="G27">
        <v>2</v>
      </c>
      <c r="H27">
        <v>1</v>
      </c>
      <c r="I27">
        <v>1</v>
      </c>
      <c r="M27">
        <f t="shared" si="4"/>
        <v>4</v>
      </c>
      <c r="N27">
        <f t="shared" si="5"/>
        <v>4</v>
      </c>
      <c r="O27" s="1">
        <f t="shared" si="6"/>
        <v>0</v>
      </c>
      <c r="P27" s="3">
        <f t="shared" si="7"/>
        <v>1</v>
      </c>
      <c r="Q27">
        <f t="shared" si="8"/>
        <v>2</v>
      </c>
      <c r="S27">
        <v>3</v>
      </c>
      <c r="T27">
        <v>6</v>
      </c>
      <c r="U27">
        <v>7</v>
      </c>
      <c r="V27">
        <v>3</v>
      </c>
      <c r="W27">
        <v>3</v>
      </c>
      <c r="X27">
        <v>2</v>
      </c>
      <c r="Y27">
        <v>4</v>
      </c>
      <c r="Z27">
        <v>3</v>
      </c>
      <c r="AC27" t="s">
        <v>61</v>
      </c>
      <c r="AD27" t="s">
        <v>68</v>
      </c>
      <c r="AE27" t="s">
        <v>75</v>
      </c>
      <c r="AF27" t="s">
        <v>68</v>
      </c>
    </row>
    <row r="28" spans="1:33" x14ac:dyDescent="0.25">
      <c r="A28" s="1" t="s">
        <v>29</v>
      </c>
      <c r="M28">
        <f t="shared" si="4"/>
        <v>0</v>
      </c>
      <c r="N28">
        <f t="shared" si="5"/>
        <v>0</v>
      </c>
      <c r="O28" s="1">
        <f t="shared" si="6"/>
        <v>0</v>
      </c>
      <c r="P28" s="3">
        <f t="shared" si="7"/>
        <v>0</v>
      </c>
      <c r="Q28">
        <f t="shared" si="8"/>
        <v>0</v>
      </c>
      <c r="S28">
        <v>4</v>
      </c>
      <c r="T28">
        <v>7</v>
      </c>
      <c r="U28">
        <v>8</v>
      </c>
      <c r="V28">
        <v>5</v>
      </c>
      <c r="W28">
        <v>4</v>
      </c>
      <c r="X28">
        <v>3</v>
      </c>
      <c r="Y28">
        <v>6</v>
      </c>
      <c r="Z28">
        <v>4</v>
      </c>
      <c r="AC28" t="s">
        <v>62</v>
      </c>
      <c r="AD28" t="s">
        <v>69</v>
      </c>
      <c r="AE28" t="s">
        <v>76</v>
      </c>
      <c r="AF28" t="s">
        <v>81</v>
      </c>
    </row>
    <row r="29" spans="1:33" x14ac:dyDescent="0.25">
      <c r="A29" s="1" t="s">
        <v>19</v>
      </c>
      <c r="B29">
        <v>0</v>
      </c>
      <c r="C29">
        <v>3</v>
      </c>
      <c r="D29">
        <v>0</v>
      </c>
      <c r="E29">
        <v>0</v>
      </c>
      <c r="F29">
        <v>0</v>
      </c>
      <c r="G29">
        <v>2</v>
      </c>
      <c r="H29">
        <v>0</v>
      </c>
      <c r="I29">
        <v>0</v>
      </c>
      <c r="M29">
        <f t="shared" si="4"/>
        <v>0</v>
      </c>
      <c r="N29">
        <f t="shared" si="5"/>
        <v>5</v>
      </c>
      <c r="O29" s="1">
        <f t="shared" si="6"/>
        <v>-5</v>
      </c>
      <c r="P29" s="3">
        <f t="shared" si="7"/>
        <v>0</v>
      </c>
      <c r="Q29">
        <f t="shared" si="8"/>
        <v>3</v>
      </c>
      <c r="S29">
        <v>6</v>
      </c>
      <c r="T29">
        <v>14</v>
      </c>
      <c r="U29">
        <v>16</v>
      </c>
      <c r="V29">
        <v>6</v>
      </c>
      <c r="W29">
        <v>6</v>
      </c>
      <c r="X29">
        <v>4</v>
      </c>
      <c r="Y29">
        <v>10</v>
      </c>
      <c r="Z29">
        <v>6</v>
      </c>
      <c r="AC29" t="s">
        <v>63</v>
      </c>
      <c r="AD29" t="s">
        <v>70</v>
      </c>
      <c r="AE29" t="s">
        <v>77</v>
      </c>
      <c r="AF29" t="s">
        <v>82</v>
      </c>
    </row>
    <row r="30" spans="1:33" x14ac:dyDescent="0.25">
      <c r="A30" s="1" t="s">
        <v>20</v>
      </c>
      <c r="B30">
        <v>1</v>
      </c>
      <c r="C30">
        <v>3</v>
      </c>
      <c r="D30">
        <v>1</v>
      </c>
      <c r="E30">
        <v>3</v>
      </c>
      <c r="F30">
        <v>6</v>
      </c>
      <c r="G30">
        <v>2</v>
      </c>
      <c r="H30">
        <v>4</v>
      </c>
      <c r="I30">
        <v>1</v>
      </c>
      <c r="M30">
        <f t="shared" si="4"/>
        <v>12</v>
      </c>
      <c r="N30">
        <f t="shared" si="5"/>
        <v>9</v>
      </c>
      <c r="O30" s="1">
        <f t="shared" si="6"/>
        <v>3</v>
      </c>
      <c r="P30" s="3">
        <f t="shared" si="7"/>
        <v>1.3333333333333333</v>
      </c>
      <c r="Q30">
        <f t="shared" si="8"/>
        <v>1</v>
      </c>
      <c r="S30">
        <v>9</v>
      </c>
      <c r="T30">
        <v>18</v>
      </c>
      <c r="U30">
        <v>18</v>
      </c>
      <c r="V30">
        <v>8</v>
      </c>
      <c r="W30">
        <v>12</v>
      </c>
      <c r="X30">
        <v>5</v>
      </c>
      <c r="Y30">
        <v>11</v>
      </c>
      <c r="Z30">
        <v>7</v>
      </c>
      <c r="AC30" t="s">
        <v>85</v>
      </c>
      <c r="AD30" t="s">
        <v>71</v>
      </c>
      <c r="AE30" t="s">
        <v>78</v>
      </c>
      <c r="AF30" t="s">
        <v>83</v>
      </c>
    </row>
    <row r="31" spans="1:33" x14ac:dyDescent="0.25">
      <c r="A31" s="1" t="s">
        <v>23</v>
      </c>
      <c r="B31">
        <v>1</v>
      </c>
      <c r="C31">
        <v>1</v>
      </c>
      <c r="D31">
        <v>1</v>
      </c>
      <c r="E31">
        <v>1</v>
      </c>
      <c r="F31">
        <v>0</v>
      </c>
      <c r="G31">
        <v>0</v>
      </c>
      <c r="H31">
        <v>2</v>
      </c>
      <c r="I31">
        <v>0</v>
      </c>
      <c r="M31">
        <f t="shared" si="4"/>
        <v>4</v>
      </c>
      <c r="N31">
        <f t="shared" si="5"/>
        <v>2</v>
      </c>
      <c r="O31" s="1">
        <f t="shared" si="6"/>
        <v>2</v>
      </c>
      <c r="P31" s="3">
        <f t="shared" si="7"/>
        <v>2</v>
      </c>
      <c r="Q31">
        <f t="shared" si="8"/>
        <v>1</v>
      </c>
      <c r="S31">
        <v>14</v>
      </c>
      <c r="T31">
        <v>21</v>
      </c>
      <c r="U31">
        <v>20</v>
      </c>
      <c r="V31">
        <v>10</v>
      </c>
      <c r="W31">
        <v>13</v>
      </c>
      <c r="X31">
        <v>7</v>
      </c>
      <c r="Y31">
        <v>17</v>
      </c>
      <c r="Z31">
        <v>8</v>
      </c>
      <c r="AC31" t="s">
        <v>86</v>
      </c>
      <c r="AD31" t="s">
        <v>72</v>
      </c>
      <c r="AE31" t="s">
        <v>79</v>
      </c>
      <c r="AF31" t="s">
        <v>84</v>
      </c>
    </row>
    <row r="32" spans="1:33" x14ac:dyDescent="0.25">
      <c r="A32" s="1" t="s">
        <v>30</v>
      </c>
      <c r="F32">
        <v>0</v>
      </c>
      <c r="G32">
        <v>0</v>
      </c>
      <c r="M32">
        <f t="shared" si="4"/>
        <v>0</v>
      </c>
      <c r="N32">
        <f t="shared" si="5"/>
        <v>0</v>
      </c>
      <c r="O32" s="1">
        <f t="shared" si="6"/>
        <v>0</v>
      </c>
      <c r="P32" s="3">
        <f t="shared" si="7"/>
        <v>0</v>
      </c>
      <c r="Q32">
        <f t="shared" si="8"/>
        <v>0</v>
      </c>
      <c r="S32">
        <v>15</v>
      </c>
      <c r="T32">
        <v>22</v>
      </c>
      <c r="U32">
        <v>21</v>
      </c>
      <c r="V32">
        <v>12</v>
      </c>
      <c r="W32">
        <v>15</v>
      </c>
      <c r="X32">
        <v>10</v>
      </c>
      <c r="Y32">
        <v>18</v>
      </c>
      <c r="Z32">
        <v>9</v>
      </c>
      <c r="AC32" t="s">
        <v>64</v>
      </c>
      <c r="AD32" t="s">
        <v>73</v>
      </c>
      <c r="AE32" t="s">
        <v>80</v>
      </c>
      <c r="AF32" t="s">
        <v>91</v>
      </c>
    </row>
    <row r="33" spans="1:33" x14ac:dyDescent="0.25">
      <c r="A33" s="1" t="s">
        <v>27</v>
      </c>
      <c r="B33">
        <v>1</v>
      </c>
      <c r="C33">
        <v>0</v>
      </c>
      <c r="F33">
        <v>1</v>
      </c>
      <c r="G33">
        <v>0</v>
      </c>
      <c r="M33">
        <f t="shared" si="4"/>
        <v>2</v>
      </c>
      <c r="N33">
        <f t="shared" si="5"/>
        <v>0</v>
      </c>
      <c r="O33" s="1">
        <f t="shared" si="6"/>
        <v>2</v>
      </c>
      <c r="P33" s="3" t="str">
        <f t="shared" si="7"/>
        <v>MAX</v>
      </c>
      <c r="Q33">
        <f t="shared" si="8"/>
        <v>1</v>
      </c>
      <c r="S33">
        <v>16</v>
      </c>
      <c r="T33">
        <v>25</v>
      </c>
      <c r="U33">
        <v>22</v>
      </c>
      <c r="V33">
        <v>13</v>
      </c>
      <c r="W33">
        <v>21</v>
      </c>
      <c r="X33">
        <v>12</v>
      </c>
      <c r="Y33">
        <v>20</v>
      </c>
      <c r="Z33">
        <v>10</v>
      </c>
      <c r="AC33" t="s">
        <v>65</v>
      </c>
      <c r="AD33" t="s">
        <v>74</v>
      </c>
      <c r="AE33" t="s">
        <v>90</v>
      </c>
      <c r="AF33" t="s">
        <v>92</v>
      </c>
    </row>
    <row r="34" spans="1:33" x14ac:dyDescent="0.25">
      <c r="A34" s="1" t="s">
        <v>24</v>
      </c>
      <c r="H34">
        <v>0</v>
      </c>
      <c r="I34">
        <v>0</v>
      </c>
      <c r="M34">
        <f t="shared" si="4"/>
        <v>0</v>
      </c>
      <c r="N34">
        <f t="shared" si="5"/>
        <v>0</v>
      </c>
      <c r="O34" s="1">
        <f t="shared" si="6"/>
        <v>0</v>
      </c>
      <c r="P34" s="3">
        <f t="shared" si="7"/>
        <v>0</v>
      </c>
      <c r="Q34">
        <f t="shared" si="8"/>
        <v>0</v>
      </c>
      <c r="U34">
        <v>23</v>
      </c>
      <c r="V34">
        <v>15</v>
      </c>
      <c r="W34">
        <v>24</v>
      </c>
      <c r="X34">
        <v>13</v>
      </c>
      <c r="Y34">
        <v>23</v>
      </c>
      <c r="Z34">
        <v>11</v>
      </c>
      <c r="AC34" t="s">
        <v>67</v>
      </c>
      <c r="AD34" t="s">
        <v>87</v>
      </c>
      <c r="AE34" t="s">
        <v>89</v>
      </c>
    </row>
    <row r="35" spans="1:33" x14ac:dyDescent="0.25">
      <c r="A35" s="1" t="s">
        <v>28</v>
      </c>
      <c r="M35">
        <f t="shared" si="4"/>
        <v>0</v>
      </c>
      <c r="N35">
        <f t="shared" si="5"/>
        <v>0</v>
      </c>
      <c r="O35" s="1">
        <f t="shared" si="6"/>
        <v>0</v>
      </c>
      <c r="P35" s="3">
        <f t="shared" si="7"/>
        <v>0</v>
      </c>
      <c r="Q35">
        <f t="shared" si="8"/>
        <v>0</v>
      </c>
      <c r="U35">
        <v>24</v>
      </c>
      <c r="V35">
        <v>16</v>
      </c>
      <c r="W35">
        <v>25</v>
      </c>
      <c r="Y35">
        <v>24</v>
      </c>
      <c r="Z35">
        <v>13</v>
      </c>
      <c r="AC35" t="s">
        <v>66</v>
      </c>
      <c r="AE35" t="s">
        <v>88</v>
      </c>
    </row>
    <row r="36" spans="1:33" x14ac:dyDescent="0.25">
      <c r="A36" s="1" t="s">
        <v>21</v>
      </c>
      <c r="B36">
        <v>1</v>
      </c>
      <c r="C36">
        <v>3</v>
      </c>
      <c r="D36">
        <v>0</v>
      </c>
      <c r="E36">
        <v>0</v>
      </c>
      <c r="F36">
        <v>5</v>
      </c>
      <c r="G36">
        <v>2</v>
      </c>
      <c r="H36">
        <v>2</v>
      </c>
      <c r="I36">
        <v>1</v>
      </c>
      <c r="M36">
        <f t="shared" si="4"/>
        <v>8</v>
      </c>
      <c r="N36">
        <f t="shared" si="5"/>
        <v>6</v>
      </c>
      <c r="O36" s="1">
        <f t="shared" si="6"/>
        <v>2</v>
      </c>
      <c r="P36" s="3">
        <f t="shared" si="7"/>
        <v>1.3333333333333333</v>
      </c>
      <c r="Q36">
        <f t="shared" si="8"/>
        <v>1</v>
      </c>
      <c r="U36">
        <v>25</v>
      </c>
      <c r="V36">
        <v>17</v>
      </c>
      <c r="Y36">
        <v>25</v>
      </c>
      <c r="Z36">
        <v>14</v>
      </c>
    </row>
    <row r="37" spans="1:33" x14ac:dyDescent="0.25">
      <c r="A37" s="1" t="s">
        <v>26</v>
      </c>
      <c r="B37">
        <v>1</v>
      </c>
      <c r="C37">
        <v>2</v>
      </c>
      <c r="D37">
        <v>0</v>
      </c>
      <c r="E37">
        <v>1</v>
      </c>
      <c r="F37">
        <v>0</v>
      </c>
      <c r="G37">
        <v>1</v>
      </c>
      <c r="H37">
        <v>2</v>
      </c>
      <c r="I37">
        <v>0</v>
      </c>
      <c r="M37">
        <f t="shared" si="4"/>
        <v>3</v>
      </c>
      <c r="N37">
        <f t="shared" si="5"/>
        <v>4</v>
      </c>
      <c r="O37" s="1">
        <f t="shared" si="6"/>
        <v>-1</v>
      </c>
      <c r="P37" s="3">
        <f t="shared" si="7"/>
        <v>0.75</v>
      </c>
      <c r="Q37">
        <f t="shared" si="8"/>
        <v>3</v>
      </c>
    </row>
    <row r="38" spans="1:33" x14ac:dyDescent="0.25">
      <c r="A38" s="1" t="s">
        <v>17</v>
      </c>
      <c r="B38">
        <v>1</v>
      </c>
      <c r="C38">
        <v>0</v>
      </c>
      <c r="D38">
        <v>2</v>
      </c>
      <c r="E38">
        <v>0</v>
      </c>
      <c r="F38">
        <v>1</v>
      </c>
      <c r="G38">
        <v>1</v>
      </c>
      <c r="H38">
        <v>3</v>
      </c>
      <c r="I38">
        <v>1</v>
      </c>
      <c r="M38">
        <f t="shared" si="4"/>
        <v>7</v>
      </c>
      <c r="N38">
        <f t="shared" si="5"/>
        <v>2</v>
      </c>
      <c r="O38" s="1">
        <f t="shared" si="6"/>
        <v>5</v>
      </c>
      <c r="P38" s="3">
        <f t="shared" si="7"/>
        <v>3.5</v>
      </c>
      <c r="Q38">
        <f>IF(AND(M38 = 0, N38 = 0), 0, IF(P38 &lt; 1, 3, IF(P38 &gt;= P$39, 1, 2)))</f>
        <v>1</v>
      </c>
    </row>
    <row r="39" spans="1:33" x14ac:dyDescent="0.25">
      <c r="A39" s="4"/>
      <c r="B39" s="4">
        <v>16</v>
      </c>
      <c r="C39" s="4">
        <v>25</v>
      </c>
      <c r="D39" s="4">
        <v>25</v>
      </c>
      <c r="E39" s="4">
        <v>17</v>
      </c>
      <c r="F39" s="4">
        <v>25</v>
      </c>
      <c r="G39" s="4">
        <v>13</v>
      </c>
      <c r="H39" s="4">
        <v>25</v>
      </c>
      <c r="I39" s="4">
        <v>14</v>
      </c>
      <c r="J39" s="4"/>
      <c r="K39" s="4"/>
      <c r="L39" s="4"/>
      <c r="M39" s="4">
        <f t="shared" si="4"/>
        <v>91</v>
      </c>
      <c r="N39" s="4">
        <f t="shared" si="5"/>
        <v>69</v>
      </c>
      <c r="O39" s="4">
        <f t="shared" si="6"/>
        <v>22</v>
      </c>
      <c r="P39" s="5">
        <f t="shared" si="7"/>
        <v>1.318840579710145</v>
      </c>
    </row>
    <row r="40" spans="1:33" x14ac:dyDescent="0.25">
      <c r="P40" s="2"/>
    </row>
    <row r="41" spans="1:33" ht="18" customHeight="1" x14ac:dyDescent="0.3">
      <c r="A41" s="8">
        <v>44100</v>
      </c>
      <c r="B41" s="9" t="s">
        <v>25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10"/>
    </row>
    <row r="42" spans="1:33" x14ac:dyDescent="0.25">
      <c r="A42" s="4"/>
      <c r="B42" s="4" t="s">
        <v>3</v>
      </c>
      <c r="C42" s="4"/>
      <c r="D42" s="4" t="s">
        <v>4</v>
      </c>
      <c r="E42" s="4"/>
      <c r="F42" s="4" t="s">
        <v>5</v>
      </c>
      <c r="G42" s="4"/>
      <c r="H42" s="4" t="s">
        <v>6</v>
      </c>
      <c r="I42" s="4"/>
      <c r="J42" s="4" t="s">
        <v>7</v>
      </c>
      <c r="K42" s="4"/>
      <c r="L42" s="4"/>
      <c r="M42" s="4" t="s">
        <v>8</v>
      </c>
      <c r="N42" s="4"/>
      <c r="O42" s="4"/>
      <c r="P42" s="6"/>
    </row>
    <row r="43" spans="1:33" x14ac:dyDescent="0.25">
      <c r="A43" s="4"/>
      <c r="B43" s="7" t="s">
        <v>1</v>
      </c>
      <c r="C43" s="7" t="s">
        <v>2</v>
      </c>
      <c r="D43" s="7" t="s">
        <v>1</v>
      </c>
      <c r="E43" s="7" t="s">
        <v>2</v>
      </c>
      <c r="F43" s="7" t="s">
        <v>1</v>
      </c>
      <c r="G43" s="7" t="s">
        <v>2</v>
      </c>
      <c r="H43" s="7" t="s">
        <v>1</v>
      </c>
      <c r="I43" s="7" t="s">
        <v>2</v>
      </c>
      <c r="J43" s="7" t="s">
        <v>1</v>
      </c>
      <c r="K43" s="7" t="s">
        <v>2</v>
      </c>
      <c r="L43" s="7"/>
      <c r="M43" s="7" t="s">
        <v>1</v>
      </c>
      <c r="N43" s="7" t="s">
        <v>2</v>
      </c>
      <c r="O43" s="4" t="s">
        <v>9</v>
      </c>
      <c r="P43" s="6" t="s">
        <v>10</v>
      </c>
      <c r="S43" t="s">
        <v>3</v>
      </c>
      <c r="U43" t="s">
        <v>4</v>
      </c>
      <c r="W43" t="s">
        <v>5</v>
      </c>
      <c r="Y43" t="s">
        <v>6</v>
      </c>
      <c r="AA43" t="s">
        <v>7</v>
      </c>
      <c r="AC43" t="s">
        <v>12</v>
      </c>
      <c r="AD43" t="s">
        <v>13</v>
      </c>
      <c r="AE43" t="s">
        <v>14</v>
      </c>
      <c r="AF43" t="s">
        <v>15</v>
      </c>
      <c r="AG43" t="s">
        <v>16</v>
      </c>
    </row>
    <row r="44" spans="1:33" x14ac:dyDescent="0.25">
      <c r="A44" s="1" t="s">
        <v>0</v>
      </c>
      <c r="B44">
        <v>0</v>
      </c>
      <c r="C44">
        <v>1</v>
      </c>
      <c r="M44">
        <f t="shared" ref="M44:M58" si="9" xml:space="preserve"> B44 + D44 + F44 + H44 + J44</f>
        <v>0</v>
      </c>
      <c r="N44">
        <f t="shared" ref="N44:N58" si="10" xml:space="preserve"> C44 + E44 + G44 + I44 + K44</f>
        <v>1</v>
      </c>
      <c r="O44" s="1">
        <f t="shared" ref="O44:O58" si="11">M44 - N44</f>
        <v>-1</v>
      </c>
      <c r="P44" s="3">
        <f t="shared" ref="P44:P58" si="12" xml:space="preserve"> IF(M44+N44=0, 0, IF(N44=0, "MAX", M44/N44))</f>
        <v>0</v>
      </c>
      <c r="Q44">
        <f>IF(AND(M44 = 0, N44 = 0), 0, IF(P44 &lt; 1, 3, IF(P44 &gt;= P$58, 1, 2)))</f>
        <v>3</v>
      </c>
      <c r="T44">
        <v>0</v>
      </c>
      <c r="U44">
        <v>0</v>
      </c>
      <c r="X44">
        <v>1</v>
      </c>
      <c r="AC44" t="s">
        <v>31</v>
      </c>
      <c r="AD44" t="s">
        <v>33</v>
      </c>
      <c r="AE44" t="s">
        <v>31</v>
      </c>
    </row>
    <row r="45" spans="1:33" x14ac:dyDescent="0.25">
      <c r="A45" s="1" t="s">
        <v>18</v>
      </c>
      <c r="D45">
        <v>0</v>
      </c>
      <c r="E45">
        <v>0</v>
      </c>
      <c r="F45">
        <v>0</v>
      </c>
      <c r="G45">
        <v>0</v>
      </c>
      <c r="M45">
        <f t="shared" si="9"/>
        <v>0</v>
      </c>
      <c r="N45">
        <f t="shared" si="10"/>
        <v>0</v>
      </c>
      <c r="O45" s="1">
        <f t="shared" si="11"/>
        <v>0</v>
      </c>
      <c r="P45" s="3">
        <f t="shared" si="12"/>
        <v>0</v>
      </c>
      <c r="Q45">
        <f t="shared" ref="Q45:Q57" si="13">IF(AND(M45 = 0, N45 = 0), 0, IF(P45 &lt; 1, 3, IF(P45 &gt;= P$58, 1, 2)))</f>
        <v>0</v>
      </c>
      <c r="S45">
        <v>5</v>
      </c>
      <c r="T45">
        <v>1</v>
      </c>
      <c r="U45">
        <v>2</v>
      </c>
      <c r="V45">
        <v>5</v>
      </c>
      <c r="W45">
        <v>1</v>
      </c>
      <c r="X45">
        <v>3</v>
      </c>
      <c r="AC45" t="s">
        <v>32</v>
      </c>
      <c r="AD45" t="s">
        <v>31</v>
      </c>
      <c r="AE45" t="s">
        <v>34</v>
      </c>
    </row>
    <row r="46" spans="1:33" x14ac:dyDescent="0.25">
      <c r="A46" s="1" t="s">
        <v>22</v>
      </c>
      <c r="B46">
        <v>4</v>
      </c>
      <c r="C46">
        <v>0</v>
      </c>
      <c r="D46">
        <v>0</v>
      </c>
      <c r="E46">
        <v>1</v>
      </c>
      <c r="F46">
        <v>0</v>
      </c>
      <c r="G46">
        <v>1</v>
      </c>
      <c r="M46">
        <f t="shared" ref="M46:M51" si="14" xml:space="preserve"> B46 + D46 + F46 + H46 + J46</f>
        <v>4</v>
      </c>
      <c r="N46">
        <f t="shared" ref="N46:N51" si="15" xml:space="preserve"> C46 + E46 + G46 + I46 + K46</f>
        <v>2</v>
      </c>
      <c r="O46" s="1">
        <f t="shared" ref="O46:O51" si="16">M46 - N46</f>
        <v>2</v>
      </c>
      <c r="P46" s="3">
        <f t="shared" ref="P46:P51" si="17" xml:space="preserve"> IF(M46+N46=0, 0, IF(N46=0, "MAX", M46/N46))</f>
        <v>2</v>
      </c>
      <c r="Q46">
        <f t="shared" si="13"/>
        <v>1</v>
      </c>
      <c r="S46">
        <v>7</v>
      </c>
      <c r="T46">
        <v>2</v>
      </c>
      <c r="U46">
        <v>5</v>
      </c>
      <c r="V46">
        <v>6</v>
      </c>
      <c r="W46">
        <v>2</v>
      </c>
      <c r="X46">
        <v>5</v>
      </c>
      <c r="AC46" t="s">
        <v>35</v>
      </c>
      <c r="AD46" t="s">
        <v>39</v>
      </c>
      <c r="AE46" t="s">
        <v>50</v>
      </c>
    </row>
    <row r="47" spans="1:33" x14ac:dyDescent="0.25">
      <c r="A47" s="1" t="s">
        <v>29</v>
      </c>
      <c r="M47">
        <f t="shared" si="14"/>
        <v>0</v>
      </c>
      <c r="N47">
        <f t="shared" si="15"/>
        <v>0</v>
      </c>
      <c r="O47" s="1">
        <f t="shared" si="16"/>
        <v>0</v>
      </c>
      <c r="P47" s="3">
        <f t="shared" si="17"/>
        <v>0</v>
      </c>
      <c r="Q47">
        <f t="shared" si="13"/>
        <v>0</v>
      </c>
      <c r="S47">
        <v>8</v>
      </c>
      <c r="T47">
        <v>4</v>
      </c>
      <c r="U47">
        <v>7</v>
      </c>
      <c r="V47">
        <v>7</v>
      </c>
      <c r="W47">
        <v>3</v>
      </c>
      <c r="X47">
        <v>6</v>
      </c>
      <c r="AC47" t="s">
        <v>36</v>
      </c>
      <c r="AD47" t="s">
        <v>40</v>
      </c>
      <c r="AE47" t="s">
        <v>49</v>
      </c>
    </row>
    <row r="48" spans="1:33" x14ac:dyDescent="0.25">
      <c r="A48" s="1" t="s">
        <v>19</v>
      </c>
      <c r="B48">
        <v>0</v>
      </c>
      <c r="C48">
        <v>1</v>
      </c>
      <c r="D48">
        <v>0</v>
      </c>
      <c r="E48">
        <v>0</v>
      </c>
      <c r="F48">
        <v>0</v>
      </c>
      <c r="G48">
        <v>1</v>
      </c>
      <c r="M48">
        <f t="shared" si="14"/>
        <v>0</v>
      </c>
      <c r="N48">
        <f t="shared" si="15"/>
        <v>2</v>
      </c>
      <c r="O48" s="1">
        <f t="shared" si="16"/>
        <v>-2</v>
      </c>
      <c r="P48" s="3">
        <f t="shared" si="17"/>
        <v>0</v>
      </c>
      <c r="Q48">
        <f t="shared" si="13"/>
        <v>3</v>
      </c>
      <c r="S48">
        <v>16</v>
      </c>
      <c r="T48">
        <v>5</v>
      </c>
      <c r="U48">
        <v>9</v>
      </c>
      <c r="V48">
        <v>9</v>
      </c>
      <c r="W48">
        <v>14</v>
      </c>
      <c r="X48">
        <v>9</v>
      </c>
      <c r="AC48" t="s">
        <v>37</v>
      </c>
      <c r="AD48" t="s">
        <v>41</v>
      </c>
      <c r="AE48" t="s">
        <v>48</v>
      </c>
    </row>
    <row r="49" spans="1:31" x14ac:dyDescent="0.25">
      <c r="A49" s="1" t="s">
        <v>20</v>
      </c>
      <c r="B49">
        <v>4</v>
      </c>
      <c r="C49">
        <v>1</v>
      </c>
      <c r="D49">
        <v>5</v>
      </c>
      <c r="E49">
        <v>2</v>
      </c>
      <c r="F49">
        <v>5</v>
      </c>
      <c r="G49">
        <v>2</v>
      </c>
      <c r="M49">
        <f t="shared" si="14"/>
        <v>14</v>
      </c>
      <c r="N49">
        <f t="shared" si="15"/>
        <v>5</v>
      </c>
      <c r="O49" s="1">
        <f t="shared" si="16"/>
        <v>9</v>
      </c>
      <c r="P49" s="3">
        <f t="shared" si="17"/>
        <v>2.8</v>
      </c>
      <c r="Q49">
        <f t="shared" si="13"/>
        <v>1</v>
      </c>
      <c r="S49">
        <v>17</v>
      </c>
      <c r="T49">
        <v>6</v>
      </c>
      <c r="U49">
        <v>18</v>
      </c>
      <c r="V49">
        <v>10</v>
      </c>
      <c r="W49">
        <v>16</v>
      </c>
      <c r="X49">
        <v>11</v>
      </c>
      <c r="AC49" t="s">
        <v>38</v>
      </c>
      <c r="AD49" t="s">
        <v>42</v>
      </c>
      <c r="AE49" t="s">
        <v>47</v>
      </c>
    </row>
    <row r="50" spans="1:31" x14ac:dyDescent="0.25">
      <c r="A50" s="1" t="s">
        <v>23</v>
      </c>
      <c r="B50">
        <v>3</v>
      </c>
      <c r="C50">
        <v>1</v>
      </c>
      <c r="D50">
        <v>2</v>
      </c>
      <c r="E50">
        <v>1</v>
      </c>
      <c r="F50">
        <v>5</v>
      </c>
      <c r="G50">
        <v>1</v>
      </c>
      <c r="M50">
        <f t="shared" si="14"/>
        <v>10</v>
      </c>
      <c r="N50">
        <f t="shared" si="15"/>
        <v>3</v>
      </c>
      <c r="O50" s="1">
        <f t="shared" si="16"/>
        <v>7</v>
      </c>
      <c r="P50" s="3">
        <f t="shared" si="17"/>
        <v>3.3333333333333335</v>
      </c>
      <c r="Q50">
        <f t="shared" si="13"/>
        <v>1</v>
      </c>
      <c r="S50">
        <v>18</v>
      </c>
      <c r="T50">
        <v>7</v>
      </c>
      <c r="U50">
        <v>20</v>
      </c>
      <c r="V50">
        <v>13</v>
      </c>
      <c r="W50">
        <v>17</v>
      </c>
      <c r="X50">
        <v>13</v>
      </c>
      <c r="AD50" t="s">
        <v>44</v>
      </c>
      <c r="AE50" t="s">
        <v>46</v>
      </c>
    </row>
    <row r="51" spans="1:31" x14ac:dyDescent="0.25">
      <c r="A51" s="1" t="s">
        <v>30</v>
      </c>
      <c r="B51">
        <v>0</v>
      </c>
      <c r="C51">
        <v>0</v>
      </c>
      <c r="D51">
        <v>1</v>
      </c>
      <c r="E51">
        <v>1</v>
      </c>
      <c r="F51">
        <v>2</v>
      </c>
      <c r="G51">
        <v>1</v>
      </c>
      <c r="M51">
        <f t="shared" si="14"/>
        <v>3</v>
      </c>
      <c r="N51">
        <f t="shared" si="15"/>
        <v>2</v>
      </c>
      <c r="O51" s="1">
        <f t="shared" si="16"/>
        <v>1</v>
      </c>
      <c r="P51" s="3">
        <f t="shared" si="17"/>
        <v>1.5</v>
      </c>
      <c r="Q51">
        <f t="shared" si="13"/>
        <v>1</v>
      </c>
      <c r="S51">
        <v>21</v>
      </c>
      <c r="T51">
        <v>8</v>
      </c>
      <c r="U51">
        <v>21</v>
      </c>
      <c r="V51">
        <v>14</v>
      </c>
      <c r="W51">
        <v>18</v>
      </c>
      <c r="X51">
        <v>15</v>
      </c>
      <c r="AD51" t="s">
        <v>43</v>
      </c>
      <c r="AE51" t="s">
        <v>45</v>
      </c>
    </row>
    <row r="52" spans="1:31" x14ac:dyDescent="0.25">
      <c r="A52" s="1" t="s">
        <v>27</v>
      </c>
      <c r="M52">
        <f t="shared" si="9"/>
        <v>0</v>
      </c>
      <c r="N52">
        <f t="shared" si="10"/>
        <v>0</v>
      </c>
      <c r="O52" s="1">
        <f t="shared" si="11"/>
        <v>0</v>
      </c>
      <c r="P52" s="3">
        <f t="shared" si="12"/>
        <v>0</v>
      </c>
      <c r="Q52">
        <f t="shared" si="13"/>
        <v>0</v>
      </c>
      <c r="S52">
        <v>22</v>
      </c>
      <c r="T52">
        <v>9</v>
      </c>
      <c r="U52">
        <v>23</v>
      </c>
      <c r="V52">
        <v>15</v>
      </c>
      <c r="W52">
        <v>21</v>
      </c>
      <c r="X52">
        <v>17</v>
      </c>
    </row>
    <row r="53" spans="1:31" x14ac:dyDescent="0.25">
      <c r="A53" s="1" t="s">
        <v>24</v>
      </c>
      <c r="M53">
        <f t="shared" si="9"/>
        <v>0</v>
      </c>
      <c r="N53">
        <f t="shared" si="10"/>
        <v>0</v>
      </c>
      <c r="O53" s="1">
        <f t="shared" si="11"/>
        <v>0</v>
      </c>
      <c r="P53" s="3">
        <f t="shared" si="12"/>
        <v>0</v>
      </c>
      <c r="Q53">
        <f t="shared" si="13"/>
        <v>0</v>
      </c>
      <c r="S53">
        <v>23</v>
      </c>
      <c r="T53">
        <v>11</v>
      </c>
      <c r="U53">
        <v>24</v>
      </c>
      <c r="V53">
        <v>17</v>
      </c>
      <c r="W53">
        <v>22</v>
      </c>
      <c r="X53">
        <v>20</v>
      </c>
    </row>
    <row r="54" spans="1:31" x14ac:dyDescent="0.25">
      <c r="A54" s="1" t="s">
        <v>28</v>
      </c>
      <c r="M54">
        <f t="shared" si="9"/>
        <v>0</v>
      </c>
      <c r="N54">
        <f t="shared" si="10"/>
        <v>0</v>
      </c>
      <c r="O54" s="1">
        <f t="shared" si="11"/>
        <v>0</v>
      </c>
      <c r="P54" s="3">
        <f t="shared" si="12"/>
        <v>0</v>
      </c>
      <c r="Q54">
        <f t="shared" si="13"/>
        <v>0</v>
      </c>
      <c r="S54">
        <v>25</v>
      </c>
      <c r="U54">
        <v>25</v>
      </c>
      <c r="V54">
        <v>18</v>
      </c>
      <c r="W54">
        <v>23</v>
      </c>
      <c r="X54">
        <v>22</v>
      </c>
    </row>
    <row r="55" spans="1:31" x14ac:dyDescent="0.25">
      <c r="A55" s="1" t="s">
        <v>21</v>
      </c>
      <c r="B55">
        <v>2</v>
      </c>
      <c r="C55">
        <v>2</v>
      </c>
      <c r="D55">
        <v>3</v>
      </c>
      <c r="E55">
        <v>4</v>
      </c>
      <c r="F55">
        <v>3</v>
      </c>
      <c r="G55">
        <v>5</v>
      </c>
      <c r="M55">
        <f t="shared" si="9"/>
        <v>8</v>
      </c>
      <c r="N55">
        <f t="shared" si="10"/>
        <v>11</v>
      </c>
      <c r="O55" s="1">
        <f t="shared" si="11"/>
        <v>-3</v>
      </c>
      <c r="P55" s="3">
        <f t="shared" si="12"/>
        <v>0.72727272727272729</v>
      </c>
      <c r="Q55">
        <f t="shared" si="13"/>
        <v>3</v>
      </c>
      <c r="W55">
        <v>24</v>
      </c>
      <c r="X55">
        <v>23</v>
      </c>
    </row>
    <row r="56" spans="1:31" x14ac:dyDescent="0.25">
      <c r="A56" s="1" t="s">
        <v>26</v>
      </c>
      <c r="B56">
        <v>0</v>
      </c>
      <c r="C56">
        <v>1</v>
      </c>
      <c r="D56">
        <v>2</v>
      </c>
      <c r="E56">
        <v>2</v>
      </c>
      <c r="F56">
        <v>2</v>
      </c>
      <c r="G56">
        <v>1</v>
      </c>
      <c r="M56">
        <f t="shared" si="9"/>
        <v>4</v>
      </c>
      <c r="N56">
        <f t="shared" si="10"/>
        <v>4</v>
      </c>
      <c r="O56" s="1">
        <f t="shared" si="11"/>
        <v>0</v>
      </c>
      <c r="P56" s="3">
        <f t="shared" si="12"/>
        <v>1</v>
      </c>
      <c r="Q56">
        <f t="shared" si="13"/>
        <v>2</v>
      </c>
      <c r="W56">
        <v>25</v>
      </c>
    </row>
    <row r="57" spans="1:31" x14ac:dyDescent="0.25">
      <c r="A57" s="1" t="s">
        <v>17</v>
      </c>
      <c r="M57">
        <f t="shared" si="9"/>
        <v>0</v>
      </c>
      <c r="N57">
        <f t="shared" si="10"/>
        <v>0</v>
      </c>
      <c r="O57" s="1">
        <f t="shared" si="11"/>
        <v>0</v>
      </c>
      <c r="P57" s="3">
        <f t="shared" si="12"/>
        <v>0</v>
      </c>
      <c r="Q57">
        <f t="shared" si="13"/>
        <v>0</v>
      </c>
    </row>
    <row r="58" spans="1:31" x14ac:dyDescent="0.25">
      <c r="A58" s="4"/>
      <c r="B58" s="4">
        <v>25</v>
      </c>
      <c r="C58" s="4">
        <v>11</v>
      </c>
      <c r="D58" s="4">
        <v>25</v>
      </c>
      <c r="E58" s="4">
        <v>18</v>
      </c>
      <c r="F58" s="4">
        <v>25</v>
      </c>
      <c r="G58" s="4">
        <v>23</v>
      </c>
      <c r="H58" s="4"/>
      <c r="I58" s="4"/>
      <c r="J58" s="4"/>
      <c r="K58" s="4"/>
      <c r="L58" s="4"/>
      <c r="M58" s="4">
        <f t="shared" si="9"/>
        <v>75</v>
      </c>
      <c r="N58" s="4">
        <f t="shared" si="10"/>
        <v>52</v>
      </c>
      <c r="O58" s="4">
        <f t="shared" si="11"/>
        <v>23</v>
      </c>
      <c r="P58" s="5">
        <f t="shared" si="12"/>
        <v>1.4423076923076923</v>
      </c>
    </row>
    <row r="59" spans="1:31" ht="14.25" customHeight="1" x14ac:dyDescent="0.25">
      <c r="P59" s="2"/>
    </row>
  </sheetData>
  <conditionalFormatting sqref="A44:P57 A5:P14">
    <cfRule type="expression" dxfId="7" priority="9">
      <formula>$Q5 = 0</formula>
    </cfRule>
    <cfRule type="expression" dxfId="6" priority="40">
      <formula>$Q5 = 3</formula>
    </cfRule>
    <cfRule type="expression" dxfId="5" priority="41">
      <formula>$Q5 = 2</formula>
    </cfRule>
    <cfRule type="expression" dxfId="4" priority="42">
      <formula>$Q5 = 1</formula>
    </cfRule>
  </conditionalFormatting>
  <conditionalFormatting sqref="A25:P38">
    <cfRule type="expression" dxfId="3" priority="5">
      <formula>$Q25 = 0</formula>
    </cfRule>
    <cfRule type="expression" dxfId="2" priority="6">
      <formula>$Q25 = 3</formula>
    </cfRule>
    <cfRule type="expression" dxfId="1" priority="7">
      <formula>$Q25 = 2</formula>
    </cfRule>
    <cfRule type="expression" dxfId="0" priority="8">
      <formula>$Q25 = 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16915-10ED-4370-BD94-C6E802C5D48A}">
  <dimension ref="B2:E6"/>
  <sheetViews>
    <sheetView workbookViewId="0">
      <selection activeCell="E3" sqref="E3"/>
    </sheetView>
  </sheetViews>
  <sheetFormatPr baseColWidth="10" defaultRowHeight="15" x14ac:dyDescent="0.25"/>
  <sheetData>
    <row r="2" spans="2:5" x14ac:dyDescent="0.25">
      <c r="B2" t="s">
        <v>51</v>
      </c>
      <c r="C2" t="s">
        <v>54</v>
      </c>
    </row>
    <row r="3" spans="2:5" x14ac:dyDescent="0.25">
      <c r="B3" t="s">
        <v>52</v>
      </c>
      <c r="C3" t="s">
        <v>52</v>
      </c>
      <c r="D3" t="s">
        <v>52</v>
      </c>
      <c r="E3" t="b">
        <f>_xlfn.XOR(TRUE, TRUE)</f>
        <v>0</v>
      </c>
    </row>
    <row r="4" spans="2:5" x14ac:dyDescent="0.25">
      <c r="B4" t="s">
        <v>52</v>
      </c>
      <c r="C4" t="s">
        <v>53</v>
      </c>
      <c r="D4" t="s">
        <v>53</v>
      </c>
      <c r="E4" t="b">
        <f>_xlfn.XOR(TRUE, FALSE)</f>
        <v>1</v>
      </c>
    </row>
    <row r="5" spans="2:5" x14ac:dyDescent="0.25">
      <c r="B5" t="s">
        <v>53</v>
      </c>
      <c r="C5" t="s">
        <v>52</v>
      </c>
      <c r="D5" t="s">
        <v>53</v>
      </c>
      <c r="E5" t="b">
        <f>_xlfn.XOR(FALSE, TRUE)</f>
        <v>1</v>
      </c>
    </row>
    <row r="6" spans="2:5" x14ac:dyDescent="0.25">
      <c r="B6" t="s">
        <v>53</v>
      </c>
      <c r="C6" t="s">
        <v>53</v>
      </c>
      <c r="D6" t="s">
        <v>52</v>
      </c>
      <c r="E6" t="b">
        <f>_xlfn.XOR(FALSE, FALSE)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BHV1_GD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2020-10-11T08:18:59Z</dcterms:modified>
</cp:coreProperties>
</file>