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esktop\portfolio\py\Monopoly\"/>
    </mc:Choice>
  </mc:AlternateContent>
  <xr:revisionPtr revIDLastSave="0" documentId="13_ncr:1_{990745F9-5302-44CD-AED9-8E3AA07181BE}" xr6:coauthVersionLast="45" xr6:coauthVersionMax="45" xr10:uidLastSave="{00000000-0000-0000-0000-000000000000}"/>
  <bookViews>
    <workbookView xWindow="1560" yWindow="1560" windowWidth="21600" windowHeight="11385" xr2:uid="{8902390D-5871-44A0-9EB1-9C395C66D37A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8" i="1" l="1"/>
  <c r="T47" i="1"/>
  <c r="T46" i="1"/>
  <c r="T45" i="1"/>
  <c r="T40" i="1" l="1"/>
  <c r="T39" i="1"/>
  <c r="T38" i="1"/>
  <c r="T37" i="1"/>
  <c r="T36" i="1"/>
  <c r="T35" i="1"/>
  <c r="T34" i="1"/>
  <c r="T33" i="1"/>
  <c r="T24" i="1" l="1"/>
  <c r="T27" i="1"/>
  <c r="T26" i="1"/>
  <c r="T25" i="1"/>
  <c r="T23" i="1" l="1"/>
  <c r="T22" i="1"/>
  <c r="T21" i="1"/>
  <c r="T20" i="1"/>
  <c r="T19" i="1"/>
  <c r="T18" i="1"/>
  <c r="T17" i="1" l="1"/>
  <c r="T16" i="1"/>
  <c r="T15" i="1"/>
  <c r="T14" i="1"/>
  <c r="T13" i="1"/>
  <c r="T12" i="1"/>
  <c r="M48" i="1" l="1"/>
  <c r="M59" i="1" s="1"/>
  <c r="N52" i="1" s="1"/>
  <c r="N16" i="1"/>
  <c r="N24" i="1" l="1"/>
  <c r="N25" i="1"/>
  <c r="N26" i="1"/>
  <c r="N47" i="1"/>
  <c r="N30" i="1"/>
  <c r="N48" i="1"/>
  <c r="N53" i="1"/>
  <c r="N32" i="1"/>
  <c r="N54" i="1"/>
  <c r="N40" i="1"/>
  <c r="N46" i="1"/>
  <c r="N31" i="1"/>
  <c r="N38" i="1"/>
  <c r="N55" i="1"/>
  <c r="N39" i="1"/>
  <c r="N27" i="1"/>
  <c r="N33" i="1"/>
  <c r="N41" i="1"/>
  <c r="N56" i="1"/>
  <c r="N57" i="1"/>
  <c r="N21" i="1"/>
  <c r="N35" i="1"/>
  <c r="N43" i="1"/>
  <c r="N50" i="1"/>
  <c r="N58" i="1"/>
  <c r="N20" i="1"/>
  <c r="N49" i="1"/>
  <c r="N22" i="1"/>
  <c r="N36" i="1"/>
  <c r="N44" i="1"/>
  <c r="N51" i="1"/>
  <c r="N34" i="1"/>
  <c r="N42" i="1"/>
  <c r="N28" i="1"/>
  <c r="N23" i="1"/>
  <c r="N29" i="1"/>
  <c r="N37" i="1"/>
  <c r="N45" i="1"/>
  <c r="N59" i="1" l="1"/>
</calcChain>
</file>

<file path=xl/sharedStrings.xml><?xml version="1.0" encoding="utf-8"?>
<sst xmlns="http://schemas.openxmlformats.org/spreadsheetml/2006/main" count="136" uniqueCount="84">
  <si>
    <t>Monopoly Simulations</t>
  </si>
  <si>
    <t>Simulation 1:</t>
  </si>
  <si>
    <t>Nur würfeln (5m simulations)</t>
  </si>
  <si>
    <t>Feld</t>
  </si>
  <si>
    <t>Gesamt</t>
  </si>
  <si>
    <t>Simulation 2:</t>
  </si>
  <si>
    <t>Würfeln + Sonderkarten (10m simulations)</t>
  </si>
  <si>
    <t>Ereignis 1</t>
  </si>
  <si>
    <t>Ereginis 2</t>
  </si>
  <si>
    <t>Ereignis 3</t>
  </si>
  <si>
    <t>Gem 1</t>
  </si>
  <si>
    <t>Gem 2</t>
  </si>
  <si>
    <t>Gem 3</t>
  </si>
  <si>
    <t>Gefängnis</t>
  </si>
  <si>
    <t>Anteil (%)</t>
  </si>
  <si>
    <t>Simulation 3:</t>
  </si>
  <si>
    <t>Player 1</t>
  </si>
  <si>
    <t>Player2</t>
  </si>
  <si>
    <t>Player3</t>
  </si>
  <si>
    <t>Player</t>
  </si>
  <si>
    <t>Wins</t>
  </si>
  <si>
    <t>Wins%</t>
  </si>
  <si>
    <t>Player 2</t>
  </si>
  <si>
    <t>Player 3</t>
  </si>
  <si>
    <t>SpendQ</t>
  </si>
  <si>
    <t>buff</t>
  </si>
  <si>
    <t>trade rate</t>
  </si>
  <si>
    <t>answer rate</t>
  </si>
  <si>
    <t>Config</t>
  </si>
  <si>
    <t>Bahnhof 1</t>
  </si>
  <si>
    <t xml:space="preserve">Bahnhof 2 </t>
  </si>
  <si>
    <t>Bahnhof 3</t>
  </si>
  <si>
    <t>Bahnhof 4</t>
  </si>
  <si>
    <t>Werk 1</t>
  </si>
  <si>
    <t>Werk 2</t>
  </si>
  <si>
    <t>Steuer 1</t>
  </si>
  <si>
    <t>Steuer 2</t>
  </si>
  <si>
    <t>Frei Parken</t>
  </si>
  <si>
    <t>Los</t>
  </si>
  <si>
    <t>TOTAL</t>
  </si>
  <si>
    <t>3852493 of them in Jail</t>
  </si>
  <si>
    <t>Braun 1</t>
  </si>
  <si>
    <t>Braun 2</t>
  </si>
  <si>
    <t>Hellblau 1</t>
  </si>
  <si>
    <t>Hellblau 2</t>
  </si>
  <si>
    <t>Hellblau 3</t>
  </si>
  <si>
    <t>Pink 1</t>
  </si>
  <si>
    <t>Pink 2</t>
  </si>
  <si>
    <t>Pink 3</t>
  </si>
  <si>
    <t>Orange 1</t>
  </si>
  <si>
    <t>Orange 2</t>
  </si>
  <si>
    <t>Orange 3</t>
  </si>
  <si>
    <t>Rot 1</t>
  </si>
  <si>
    <t>Rot 2</t>
  </si>
  <si>
    <t>Rot 3</t>
  </si>
  <si>
    <t>Gelb 1</t>
  </si>
  <si>
    <t>Gelb 2</t>
  </si>
  <si>
    <t>Gelb 3</t>
  </si>
  <si>
    <t>Grün 1</t>
  </si>
  <si>
    <t>Grün 2</t>
  </si>
  <si>
    <t>Grün 3</t>
  </si>
  <si>
    <t>Dunkelblau 1</t>
  </si>
  <si>
    <t>Dunkelblau 2</t>
  </si>
  <si>
    <t>Simulationset 1:</t>
  </si>
  <si>
    <t>Full Game 3 Players (a 1m simulations)</t>
  </si>
  <si>
    <t>Full Game 3 Players (1m simulations)</t>
  </si>
  <si>
    <t>Changing only 1 config element</t>
  </si>
  <si>
    <t>Games Won</t>
  </si>
  <si>
    <t>Games Won %</t>
  </si>
  <si>
    <t>Sim 1</t>
  </si>
  <si>
    <t>Sim 2</t>
  </si>
  <si>
    <t>Sim 3</t>
  </si>
  <si>
    <t>Sim 4</t>
  </si>
  <si>
    <t>Next Sim: 4Players Buffer wird mit jedem Zug größer</t>
  </si>
  <si>
    <t>Player 4</t>
  </si>
  <si>
    <t>0 + 0,5 * turn</t>
  </si>
  <si>
    <t>0 + 0,1 * turn</t>
  </si>
  <si>
    <t>Sim 5</t>
  </si>
  <si>
    <t xml:space="preserve">Fazit: Buffer am besten bei self.cash/2 **. </t>
  </si>
  <si>
    <t>0 + 1 * turn</t>
  </si>
  <si>
    <t>0 + 1,5 * turn</t>
  </si>
  <si>
    <t>Config El (Buffer)</t>
  </si>
  <si>
    <t>Next Sim: Spend Quotient changin</t>
  </si>
  <si>
    <t>Spend Quotient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</si>
</sst>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0.000%"/>
  </numFmts>
  <fonts count="9" x14ac:knownFonts="1">
    <font>
      <sz val="11"/>
      <color theme="1"/>
      <name val="Calibri"/>
      <family val="2"/>
      <scheme val="minor"/>
    </font>
    <font>
      <b/>
      <u/>
      <sz val="2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15EF58"/>
        <bgColor indexed="64"/>
      </patternFill>
    </fill>
    <fill>
      <patternFill patternType="solid">
        <fgColor rgb="FFC9C2E8"/>
        <bgColor indexed="64"/>
      </patternFill>
    </fill>
    <fill>
      <patternFill patternType="solid">
        <fgColor rgb="FFF2B8D2"/>
        <bgColor indexed="64"/>
      </patternFill>
    </fill>
    <fill>
      <patternFill patternType="solid">
        <fgColor rgb="FFF5F5F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0" borderId="1" xfId="0" applyBorder="1"/>
    <xf numFmtId="0" fontId="0" fillId="6" borderId="5" xfId="0" applyFill="1" applyBorder="1"/>
    <xf numFmtId="0" fontId="0" fillId="0" borderId="6" xfId="0" applyBorder="1"/>
    <xf numFmtId="0" fontId="0" fillId="0" borderId="7" xfId="0" applyBorder="1"/>
    <xf numFmtId="0" fontId="0" fillId="6" borderId="8" xfId="0" applyFill="1" applyBorder="1"/>
    <xf numFmtId="0" fontId="0" fillId="0" borderId="9" xfId="0" applyBorder="1"/>
    <xf numFmtId="0" fontId="0" fillId="7" borderId="8" xfId="0" applyFill="1" applyBorder="1"/>
    <xf numFmtId="0" fontId="0" fillId="8" borderId="8" xfId="0" applyFill="1" applyBorder="1"/>
    <xf numFmtId="0" fontId="0" fillId="9" borderId="8" xfId="0" applyFill="1" applyBorder="1"/>
    <xf numFmtId="0" fontId="0" fillId="10" borderId="8" xfId="0" applyFill="1" applyBorder="1"/>
    <xf numFmtId="0" fontId="0" fillId="12" borderId="8" xfId="0" applyFill="1" applyBorder="1"/>
    <xf numFmtId="0" fontId="0" fillId="11" borderId="8" xfId="0" applyFill="1" applyBorder="1"/>
    <xf numFmtId="0" fontId="0" fillId="13" borderId="8" xfId="0" applyFill="1" applyBorder="1"/>
    <xf numFmtId="0" fontId="0" fillId="13" borderId="10" xfId="0" applyFill="1" applyBorder="1"/>
    <xf numFmtId="0" fontId="0" fillId="0" borderId="11" xfId="0" applyBorder="1"/>
    <xf numFmtId="0" fontId="0" fillId="0" borderId="12" xfId="0" applyBorder="1"/>
    <xf numFmtId="0" fontId="0" fillId="14" borderId="8" xfId="0" applyFill="1" applyBorder="1"/>
    <xf numFmtId="0" fontId="0" fillId="15" borderId="8" xfId="0" applyFill="1" applyBorder="1"/>
    <xf numFmtId="0" fontId="0" fillId="16" borderId="10" xfId="0" applyFill="1" applyBorder="1"/>
    <xf numFmtId="164" fontId="0" fillId="0" borderId="7" xfId="0" applyNumberFormat="1" applyBorder="1"/>
    <xf numFmtId="165" fontId="0" fillId="0" borderId="9" xfId="0" applyNumberFormat="1" applyBorder="1"/>
    <xf numFmtId="164" fontId="0" fillId="0" borderId="0" xfId="0" applyNumberFormat="1"/>
    <xf numFmtId="0" fontId="0" fillId="0" borderId="0" xfId="0" applyFill="1" applyBorder="1"/>
    <xf numFmtId="0" fontId="0" fillId="0" borderId="13" xfId="0" applyBorder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8" xfId="0" applyBorder="1"/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/>
    <xf numFmtId="0" fontId="0" fillId="5" borderId="15" xfId="0" applyFont="1" applyFill="1" applyBorder="1" applyAlignment="1">
      <alignment horizontal="left"/>
    </xf>
    <xf numFmtId="0" fontId="0" fillId="5" borderId="14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0" borderId="5" xfId="0" applyBorder="1"/>
    <xf numFmtId="0" fontId="0" fillId="5" borderId="6" xfId="0" applyFont="1" applyFill="1" applyBorder="1" applyAlignment="1">
      <alignment horizontal="center"/>
    </xf>
    <xf numFmtId="0" fontId="0" fillId="17" borderId="8" xfId="0" applyFill="1" applyBorder="1" applyAlignment="1">
      <alignment horizontal="left"/>
    </xf>
    <xf numFmtId="0" fontId="0" fillId="17" borderId="8" xfId="0" applyFill="1" applyBorder="1"/>
    <xf numFmtId="0" fontId="0" fillId="17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18" borderId="8" xfId="0" applyFill="1" applyBorder="1"/>
    <xf numFmtId="0" fontId="0" fillId="20" borderId="8" xfId="0" applyFill="1" applyBorder="1"/>
    <xf numFmtId="0" fontId="0" fillId="21" borderId="8" xfId="0" applyFill="1" applyBorder="1"/>
    <xf numFmtId="0" fontId="0" fillId="22" borderId="8" xfId="0" applyFill="1" applyBorder="1"/>
    <xf numFmtId="0" fontId="5" fillId="23" borderId="8" xfId="0" applyFont="1" applyFill="1" applyBorder="1"/>
    <xf numFmtId="0" fontId="0" fillId="24" borderId="17" xfId="0" applyFill="1" applyBorder="1"/>
    <xf numFmtId="0" fontId="3" fillId="19" borderId="19" xfId="0" applyFont="1" applyFill="1" applyBorder="1"/>
    <xf numFmtId="0" fontId="0" fillId="0" borderId="20" xfId="0" applyBorder="1"/>
    <xf numFmtId="2" fontId="2" fillId="0" borderId="1" xfId="0" applyNumberFormat="1" applyFont="1" applyFill="1" applyBorder="1" applyAlignment="1">
      <alignment horizontal="center"/>
    </xf>
    <xf numFmtId="2" fontId="2" fillId="0" borderId="11" xfId="0" applyNumberFormat="1" applyFon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2" fontId="0" fillId="0" borderId="9" xfId="0" applyNumberFormat="1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166" fontId="0" fillId="0" borderId="9" xfId="1" applyNumberFormat="1" applyFont="1" applyBorder="1"/>
    <xf numFmtId="166" fontId="0" fillId="0" borderId="21" xfId="0" applyNumberFormat="1" applyBorder="1"/>
    <xf numFmtId="166" fontId="0" fillId="0" borderId="18" xfId="1" applyNumberFormat="1" applyFont="1" applyBorder="1"/>
    <xf numFmtId="0" fontId="7" fillId="0" borderId="0" xfId="0" applyFont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8" xfId="0" applyBorder="1"/>
    <xf numFmtId="0" fontId="0" fillId="0" borderId="14" xfId="0" applyBorder="1"/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0" borderId="10" xfId="0" applyBorder="1"/>
    <xf numFmtId="10" fontId="0" fillId="0" borderId="7" xfId="0" applyNumberFormat="1" applyBorder="1"/>
    <xf numFmtId="10" fontId="0" fillId="0" borderId="9" xfId="0" applyNumberFormat="1" applyBorder="1"/>
    <xf numFmtId="10" fontId="0" fillId="0" borderId="12" xfId="0" applyNumberFormat="1" applyBorder="1"/>
    <xf numFmtId="10" fontId="0" fillId="0" borderId="16" xfId="0" applyNumberFormat="1" applyBorder="1"/>
    <xf numFmtId="0" fontId="0" fillId="0" borderId="29" xfId="0" applyBorder="1"/>
    <xf numFmtId="10" fontId="0" fillId="0" borderId="18" xfId="0" applyNumberFormat="1" applyBorder="1"/>
    <xf numFmtId="0" fontId="0" fillId="0" borderId="31" xfId="0" applyBorder="1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8" fillId="5" borderId="25" xfId="0" applyFont="1" applyFill="1" applyBorder="1" applyAlignment="1">
      <alignment horizontal="center" vertical="center"/>
    </xf>
    <xf numFmtId="0" fontId="8" fillId="5" borderId="26" xfId="0" applyFont="1" applyFill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wrapText="1"/>
    </xf>
    <xf numFmtId="0" fontId="8" fillId="5" borderId="3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top"/>
    </xf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2" fontId="0" fillId="0" borderId="28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10" fontId="0" fillId="0" borderId="16" xfId="1" applyNumberFormat="1" applyFont="1" applyBorder="1"/>
    <xf numFmtId="10" fontId="0" fillId="0" borderId="9" xfId="1" applyNumberFormat="1" applyFont="1" applyBorder="1"/>
    <xf numFmtId="10" fontId="0" fillId="0" borderId="12" xfId="1" applyNumberFormat="1" applyFont="1" applyBorder="1"/>
    <xf numFmtId="0" fontId="0" fillId="0" borderId="0" xfId="0" applyFill="1" applyAlignment="1">
      <alignment vertical="top"/>
    </xf>
  </cellXfs>
  <cellStyles count="2">
    <cellStyle name="Prozent" xfId="1" builtinId="5"/>
    <cellStyle name="Standard" xfId="0" builtinId="0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F5F5"/>
      <color rgb="FFF2B8D2"/>
      <color rgb="FFC9C2E8"/>
      <color rgb="FF15EF58"/>
      <color rgb="FF000000"/>
      <color rgb="FFFFCC99"/>
      <color rgb="FFFF9999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FELDER</a:t>
            </a:r>
            <a:r>
              <a:rPr lang="de-DE" baseline="0"/>
              <a:t> WSL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9350771820267724E-2"/>
          <c:y val="0.13663705693822278"/>
          <c:w val="0.83793981145161422"/>
          <c:h val="0.666389163088852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Tabelle1!$L$20:$L$58</c:f>
              <c:strCache>
                <c:ptCount val="39"/>
                <c:pt idx="0">
                  <c:v>Braun 1</c:v>
                </c:pt>
                <c:pt idx="1">
                  <c:v>Braun 2</c:v>
                </c:pt>
                <c:pt idx="2">
                  <c:v>Hellblau 1</c:v>
                </c:pt>
                <c:pt idx="3">
                  <c:v>Hellblau 2</c:v>
                </c:pt>
                <c:pt idx="4">
                  <c:v>Hellblau 3</c:v>
                </c:pt>
                <c:pt idx="5">
                  <c:v>Pink 1</c:v>
                </c:pt>
                <c:pt idx="6">
                  <c:v>Pink 2</c:v>
                </c:pt>
                <c:pt idx="7">
                  <c:v>Pink 3</c:v>
                </c:pt>
                <c:pt idx="8">
                  <c:v>Orange 1</c:v>
                </c:pt>
                <c:pt idx="9">
                  <c:v>Orange 2</c:v>
                </c:pt>
                <c:pt idx="10">
                  <c:v>Orange 3</c:v>
                </c:pt>
                <c:pt idx="11">
                  <c:v>Rot 1</c:v>
                </c:pt>
                <c:pt idx="12">
                  <c:v>Rot 2</c:v>
                </c:pt>
                <c:pt idx="13">
                  <c:v>Rot 3</c:v>
                </c:pt>
                <c:pt idx="14">
                  <c:v>Gelb 1</c:v>
                </c:pt>
                <c:pt idx="15">
                  <c:v>Gelb 2</c:v>
                </c:pt>
                <c:pt idx="16">
                  <c:v>Gelb 3</c:v>
                </c:pt>
                <c:pt idx="17">
                  <c:v>Grün 1</c:v>
                </c:pt>
                <c:pt idx="18">
                  <c:v>Grün 2</c:v>
                </c:pt>
                <c:pt idx="19">
                  <c:v>Grün 3</c:v>
                </c:pt>
                <c:pt idx="20">
                  <c:v>Dunkelblau 1</c:v>
                </c:pt>
                <c:pt idx="21">
                  <c:v>Dunkelblau 2</c:v>
                </c:pt>
                <c:pt idx="22">
                  <c:v>Ereignis 1</c:v>
                </c:pt>
                <c:pt idx="23">
                  <c:v>Ereginis 2</c:v>
                </c:pt>
                <c:pt idx="24">
                  <c:v>Ereignis 3</c:v>
                </c:pt>
                <c:pt idx="25">
                  <c:v>Gem 1</c:v>
                </c:pt>
                <c:pt idx="26">
                  <c:v>Gem 2</c:v>
                </c:pt>
                <c:pt idx="27">
                  <c:v>Gem 3</c:v>
                </c:pt>
                <c:pt idx="28">
                  <c:v>Gefängnis</c:v>
                </c:pt>
                <c:pt idx="29">
                  <c:v>Bahnhof 1</c:v>
                </c:pt>
                <c:pt idx="30">
                  <c:v>Bahnhof 2 </c:v>
                </c:pt>
                <c:pt idx="31">
                  <c:v>Bahnhof 3</c:v>
                </c:pt>
                <c:pt idx="32">
                  <c:v>Bahnhof 4</c:v>
                </c:pt>
                <c:pt idx="33">
                  <c:v>Werk 1</c:v>
                </c:pt>
                <c:pt idx="34">
                  <c:v>Werk 2</c:v>
                </c:pt>
                <c:pt idx="35">
                  <c:v>Steuer 1</c:v>
                </c:pt>
                <c:pt idx="36">
                  <c:v>Steuer 2</c:v>
                </c:pt>
                <c:pt idx="37">
                  <c:v>Frei Parken</c:v>
                </c:pt>
                <c:pt idx="38">
                  <c:v>Los</c:v>
                </c:pt>
              </c:strCache>
            </c:strRef>
          </c:cat>
          <c:val>
            <c:numRef>
              <c:f>Tabelle1!$M$20:$M$58</c:f>
              <c:numCache>
                <c:formatCode>General</c:formatCode>
                <c:ptCount val="39"/>
                <c:pt idx="0">
                  <c:v>2818544</c:v>
                </c:pt>
                <c:pt idx="1">
                  <c:v>3600800</c:v>
                </c:pt>
                <c:pt idx="2">
                  <c:v>3449895</c:v>
                </c:pt>
                <c:pt idx="3">
                  <c:v>3524429</c:v>
                </c:pt>
                <c:pt idx="4">
                  <c:v>3441612</c:v>
                </c:pt>
                <c:pt idx="5">
                  <c:v>3289544</c:v>
                </c:pt>
                <c:pt idx="6">
                  <c:v>3189916</c:v>
                </c:pt>
                <c:pt idx="7">
                  <c:v>3902248</c:v>
                </c:pt>
                <c:pt idx="8">
                  <c:v>3411912</c:v>
                </c:pt>
                <c:pt idx="9">
                  <c:v>3477347</c:v>
                </c:pt>
                <c:pt idx="10">
                  <c:v>3678627</c:v>
                </c:pt>
                <c:pt idx="11">
                  <c:v>4070712</c:v>
                </c:pt>
                <c:pt idx="12">
                  <c:v>3316376</c:v>
                </c:pt>
                <c:pt idx="13">
                  <c:v>3285554</c:v>
                </c:pt>
                <c:pt idx="14">
                  <c:v>3273633</c:v>
                </c:pt>
                <c:pt idx="15">
                  <c:v>3243926</c:v>
                </c:pt>
                <c:pt idx="16">
                  <c:v>3146696</c:v>
                </c:pt>
                <c:pt idx="17">
                  <c:v>3137584</c:v>
                </c:pt>
                <c:pt idx="18">
                  <c:v>3124459</c:v>
                </c:pt>
                <c:pt idx="19">
                  <c:v>3112881</c:v>
                </c:pt>
                <c:pt idx="20">
                  <c:v>3040709</c:v>
                </c:pt>
                <c:pt idx="21">
                  <c:v>3575920</c:v>
                </c:pt>
                <c:pt idx="22">
                  <c:v>3592844</c:v>
                </c:pt>
                <c:pt idx="23">
                  <c:v>3343079</c:v>
                </c:pt>
                <c:pt idx="24">
                  <c:v>3074495</c:v>
                </c:pt>
                <c:pt idx="25">
                  <c:v>2909403</c:v>
                </c:pt>
                <c:pt idx="26">
                  <c:v>3499389</c:v>
                </c:pt>
                <c:pt idx="27">
                  <c:v>3322250</c:v>
                </c:pt>
                <c:pt idx="28">
                  <c:v>8985954</c:v>
                </c:pt>
                <c:pt idx="29">
                  <c:v>3279466</c:v>
                </c:pt>
                <c:pt idx="30">
                  <c:v>3335929</c:v>
                </c:pt>
                <c:pt idx="31">
                  <c:v>3287307</c:v>
                </c:pt>
                <c:pt idx="32">
                  <c:v>3109967</c:v>
                </c:pt>
                <c:pt idx="33">
                  <c:v>3236827</c:v>
                </c:pt>
                <c:pt idx="34">
                  <c:v>3213613</c:v>
                </c:pt>
                <c:pt idx="35">
                  <c:v>3364373</c:v>
                </c:pt>
                <c:pt idx="36">
                  <c:v>2973684</c:v>
                </c:pt>
                <c:pt idx="37">
                  <c:v>3431966</c:v>
                </c:pt>
                <c:pt idx="38">
                  <c:v>4118757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A-40EA-8781-0BA04F34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1"/>
        <c:axId val="169961696"/>
        <c:axId val="16996202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Tabelle1!$L$20:$L$58</c:f>
              <c:strCache>
                <c:ptCount val="39"/>
                <c:pt idx="0">
                  <c:v>Braun 1</c:v>
                </c:pt>
                <c:pt idx="1">
                  <c:v>Braun 2</c:v>
                </c:pt>
                <c:pt idx="2">
                  <c:v>Hellblau 1</c:v>
                </c:pt>
                <c:pt idx="3">
                  <c:v>Hellblau 2</c:v>
                </c:pt>
                <c:pt idx="4">
                  <c:v>Hellblau 3</c:v>
                </c:pt>
                <c:pt idx="5">
                  <c:v>Pink 1</c:v>
                </c:pt>
                <c:pt idx="6">
                  <c:v>Pink 2</c:v>
                </c:pt>
                <c:pt idx="7">
                  <c:v>Pink 3</c:v>
                </c:pt>
                <c:pt idx="8">
                  <c:v>Orange 1</c:v>
                </c:pt>
                <c:pt idx="9">
                  <c:v>Orange 2</c:v>
                </c:pt>
                <c:pt idx="10">
                  <c:v>Orange 3</c:v>
                </c:pt>
                <c:pt idx="11">
                  <c:v>Rot 1</c:v>
                </c:pt>
                <c:pt idx="12">
                  <c:v>Rot 2</c:v>
                </c:pt>
                <c:pt idx="13">
                  <c:v>Rot 3</c:v>
                </c:pt>
                <c:pt idx="14">
                  <c:v>Gelb 1</c:v>
                </c:pt>
                <c:pt idx="15">
                  <c:v>Gelb 2</c:v>
                </c:pt>
                <c:pt idx="16">
                  <c:v>Gelb 3</c:v>
                </c:pt>
                <c:pt idx="17">
                  <c:v>Grün 1</c:v>
                </c:pt>
                <c:pt idx="18">
                  <c:v>Grün 2</c:v>
                </c:pt>
                <c:pt idx="19">
                  <c:v>Grün 3</c:v>
                </c:pt>
                <c:pt idx="20">
                  <c:v>Dunkelblau 1</c:v>
                </c:pt>
                <c:pt idx="21">
                  <c:v>Dunkelblau 2</c:v>
                </c:pt>
                <c:pt idx="22">
                  <c:v>Ereignis 1</c:v>
                </c:pt>
                <c:pt idx="23">
                  <c:v>Ereginis 2</c:v>
                </c:pt>
                <c:pt idx="24">
                  <c:v>Ereignis 3</c:v>
                </c:pt>
                <c:pt idx="25">
                  <c:v>Gem 1</c:v>
                </c:pt>
                <c:pt idx="26">
                  <c:v>Gem 2</c:v>
                </c:pt>
                <c:pt idx="27">
                  <c:v>Gem 3</c:v>
                </c:pt>
                <c:pt idx="28">
                  <c:v>Gefängnis</c:v>
                </c:pt>
                <c:pt idx="29">
                  <c:v>Bahnhof 1</c:v>
                </c:pt>
                <c:pt idx="30">
                  <c:v>Bahnhof 2 </c:v>
                </c:pt>
                <c:pt idx="31">
                  <c:v>Bahnhof 3</c:v>
                </c:pt>
                <c:pt idx="32">
                  <c:v>Bahnhof 4</c:v>
                </c:pt>
                <c:pt idx="33">
                  <c:v>Werk 1</c:v>
                </c:pt>
                <c:pt idx="34">
                  <c:v>Werk 2</c:v>
                </c:pt>
                <c:pt idx="35">
                  <c:v>Steuer 1</c:v>
                </c:pt>
                <c:pt idx="36">
                  <c:v>Steuer 2</c:v>
                </c:pt>
                <c:pt idx="37">
                  <c:v>Frei Parken</c:v>
                </c:pt>
                <c:pt idx="38">
                  <c:v>Los</c:v>
                </c:pt>
              </c:strCache>
            </c:strRef>
          </c:cat>
          <c:val>
            <c:numRef>
              <c:f>Tabelle1!$N$20:$N$58</c:f>
              <c:numCache>
                <c:formatCode>0.000%</c:formatCode>
                <c:ptCount val="39"/>
                <c:pt idx="0">
                  <c:v>2.0695275963800889E-2</c:v>
                </c:pt>
                <c:pt idx="1">
                  <c:v>2.6439023017009577E-2</c:v>
                </c:pt>
                <c:pt idx="2">
                  <c:v>2.5330996809394095E-2</c:v>
                </c:pt>
                <c:pt idx="3">
                  <c:v>2.5878265788940247E-2</c:v>
                </c:pt>
                <c:pt idx="4">
                  <c:v>2.5270178539106968E-2</c:v>
                </c:pt>
                <c:pt idx="5">
                  <c:v>2.4153612955861405E-2</c:v>
                </c:pt>
                <c:pt idx="6">
                  <c:v>2.3422090242814685E-2</c:v>
                </c:pt>
                <c:pt idx="7">
                  <c:v>2.8652417432259384E-2</c:v>
                </c:pt>
                <c:pt idx="8">
                  <c:v>2.5052105059989775E-2</c:v>
                </c:pt>
                <c:pt idx="9">
                  <c:v>2.5532564255479118E-2</c:v>
                </c:pt>
                <c:pt idx="10">
                  <c:v>2.7010470985334618E-2</c:v>
                </c:pt>
                <c:pt idx="11">
                  <c:v>2.9889371324043849E-2</c:v>
                </c:pt>
                <c:pt idx="12">
                  <c:v>2.4350628026288089E-2</c:v>
                </c:pt>
                <c:pt idx="13">
                  <c:v>2.412431621573758E-2</c:v>
                </c:pt>
                <c:pt idx="14">
                  <c:v>2.4036785779893943E-2</c:v>
                </c:pt>
                <c:pt idx="15">
                  <c:v>2.3818660902987062E-2</c:v>
                </c:pt>
                <c:pt idx="16">
                  <c:v>2.3104745604180174E-2</c:v>
                </c:pt>
                <c:pt idx="17">
                  <c:v>2.3037840367085363E-2</c:v>
                </c:pt>
                <c:pt idx="18">
                  <c:v>2.2941469511414889E-2</c:v>
                </c:pt>
                <c:pt idx="19">
                  <c:v>2.2856457567266106E-2</c:v>
                </c:pt>
                <c:pt idx="20">
                  <c:v>2.2326531670469944E-2</c:v>
                </c:pt>
                <c:pt idx="21">
                  <c:v>2.6256340587365277E-2</c:v>
                </c:pt>
                <c:pt idx="22">
                  <c:v>2.6380605757755155E-2</c:v>
                </c:pt>
                <c:pt idx="23">
                  <c:v>2.4546695908876183E-2</c:v>
                </c:pt>
                <c:pt idx="24">
                  <c:v>2.2574606773683864E-2</c:v>
                </c:pt>
                <c:pt idx="25">
                  <c:v>2.1362411931447653E-2</c:v>
                </c:pt>
                <c:pt idx="26">
                  <c:v>2.5694408552674439E-2</c:v>
                </c:pt>
                <c:pt idx="27">
                  <c:v>2.4393758114380156E-2</c:v>
                </c:pt>
                <c:pt idx="28">
                  <c:v>6.5979739123469577E-2</c:v>
                </c:pt>
                <c:pt idx="29">
                  <c:v>2.4079614823789251E-2</c:v>
                </c:pt>
                <c:pt idx="30">
                  <c:v>2.4494196737977598E-2</c:v>
                </c:pt>
                <c:pt idx="31">
                  <c:v>2.4137187690784465E-2</c:v>
                </c:pt>
                <c:pt idx="32">
                  <c:v>2.2835061401671911E-2</c:v>
                </c:pt>
                <c:pt idx="33">
                  <c:v>2.3766536201699082E-2</c:v>
                </c:pt>
                <c:pt idx="34">
                  <c:v>2.3596086446001221E-2</c:v>
                </c:pt>
                <c:pt idx="35">
                  <c:v>2.4703047985115963E-2</c:v>
                </c:pt>
                <c:pt idx="36">
                  <c:v>2.183439783417938E-2</c:v>
                </c:pt>
                <c:pt idx="37">
                  <c:v>2.5199352384912877E-2</c:v>
                </c:pt>
                <c:pt idx="38">
                  <c:v>3.0242143724858176E-2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FA-40EA-8781-0BA04F34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254184"/>
        <c:axId val="635255168"/>
      </c:lineChart>
      <c:catAx>
        <c:axId val="169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962024"/>
        <c:crosses val="autoZero"/>
        <c:auto val="1"/>
        <c:lblAlgn val="ctr"/>
        <c:lblOffset val="100"/>
        <c:noMultiLvlLbl val="0"/>
      </c:catAx>
      <c:valAx>
        <c:axId val="169962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9961696"/>
        <c:crosses val="autoZero"/>
        <c:crossBetween val="between"/>
      </c:valAx>
      <c:valAx>
        <c:axId val="635255168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254184"/>
        <c:crosses val="max"/>
        <c:crossBetween val="between"/>
      </c:valAx>
      <c:catAx>
        <c:axId val="635254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5255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30437</xdr:colOff>
      <xdr:row>40</xdr:row>
      <xdr:rowOff>92132</xdr:rowOff>
    </xdr:from>
    <xdr:to>
      <xdr:col>10</xdr:col>
      <xdr:colOff>441477</xdr:colOff>
      <xdr:row>58</xdr:row>
      <xdr:rowOff>134193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4E8B5F4-A40D-43A0-A17D-730BB8E23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689C4-3638-4FF6-9D32-B95CFC2A0F5C}">
  <dimension ref="B1:U59"/>
  <sheetViews>
    <sheetView tabSelected="1" topLeftCell="H1" zoomScale="52" zoomScaleNormal="100" workbookViewId="0">
      <selection activeCell="X59" sqref="X59"/>
    </sheetView>
  </sheetViews>
  <sheetFormatPr baseColWidth="10" defaultRowHeight="15" x14ac:dyDescent="0.25"/>
  <cols>
    <col min="13" max="13" width="13.140625" customWidth="1"/>
    <col min="18" max="18" width="18.7109375" customWidth="1"/>
    <col min="19" max="19" width="15.28515625" customWidth="1"/>
    <col min="20" max="20" width="17.140625" customWidth="1"/>
    <col min="21" max="21" width="14.28515625" customWidth="1"/>
  </cols>
  <sheetData>
    <row r="1" spans="2:21" ht="15" customHeight="1" x14ac:dyDescent="0.25">
      <c r="B1" s="86" t="s">
        <v>0</v>
      </c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</row>
    <row r="2" spans="2:21" ht="15" customHeight="1" x14ac:dyDescent="0.25"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</row>
    <row r="3" spans="2:21" ht="15" customHeight="1" x14ac:dyDescent="0.25"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</row>
    <row r="4" spans="2:21" ht="15" customHeight="1" x14ac:dyDescent="0.25"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</row>
    <row r="6" spans="2:21" x14ac:dyDescent="0.25">
      <c r="C6" s="87" t="s">
        <v>1</v>
      </c>
      <c r="D6" s="87"/>
      <c r="E6" s="87"/>
      <c r="G6" s="87" t="s">
        <v>5</v>
      </c>
      <c r="H6" s="87"/>
      <c r="I6" s="87"/>
      <c r="J6" s="36"/>
      <c r="L6" s="87" t="s">
        <v>15</v>
      </c>
      <c r="M6" s="87"/>
      <c r="N6" s="87"/>
      <c r="Q6" s="87" t="s">
        <v>63</v>
      </c>
      <c r="R6" s="87"/>
      <c r="S6" s="87"/>
      <c r="T6" s="87"/>
      <c r="U6" s="69"/>
    </row>
    <row r="7" spans="2:21" x14ac:dyDescent="0.25">
      <c r="C7" s="87"/>
      <c r="D7" s="87"/>
      <c r="E7" s="87"/>
      <c r="G7" s="87"/>
      <c r="H7" s="87"/>
      <c r="I7" s="87"/>
      <c r="J7" s="36"/>
      <c r="L7" s="87"/>
      <c r="M7" s="87"/>
      <c r="N7" s="87"/>
      <c r="Q7" s="87"/>
      <c r="R7" s="87"/>
      <c r="S7" s="87"/>
      <c r="T7" s="87"/>
      <c r="U7" s="69"/>
    </row>
    <row r="8" spans="2:21" x14ac:dyDescent="0.25">
      <c r="C8" s="88" t="s">
        <v>2</v>
      </c>
      <c r="D8" s="88"/>
      <c r="E8" s="88"/>
      <c r="G8" s="89" t="s">
        <v>6</v>
      </c>
      <c r="H8" s="88"/>
      <c r="I8" s="88"/>
      <c r="J8" s="37"/>
      <c r="L8" s="89" t="s">
        <v>65</v>
      </c>
      <c r="M8" s="89"/>
      <c r="N8" s="89"/>
      <c r="Q8" s="93" t="s">
        <v>64</v>
      </c>
      <c r="R8" s="93"/>
      <c r="S8" s="93"/>
      <c r="T8" s="93"/>
      <c r="U8" s="68"/>
    </row>
    <row r="9" spans="2:21" ht="15.75" thickBot="1" x14ac:dyDescent="0.3">
      <c r="J9" s="27"/>
      <c r="L9" s="29"/>
      <c r="M9" s="30"/>
      <c r="N9" s="30"/>
      <c r="Q9" s="93" t="s">
        <v>66</v>
      </c>
      <c r="R9" s="93"/>
      <c r="S9" s="93"/>
      <c r="T9" s="93"/>
      <c r="U9" s="68"/>
    </row>
    <row r="10" spans="2:21" ht="15.75" thickBot="1" x14ac:dyDescent="0.3">
      <c r="C10" s="2" t="s">
        <v>3</v>
      </c>
      <c r="D10" s="3" t="s">
        <v>4</v>
      </c>
      <c r="E10" s="4" t="s">
        <v>14</v>
      </c>
      <c r="G10" s="2" t="s">
        <v>3</v>
      </c>
      <c r="H10" s="3" t="s">
        <v>4</v>
      </c>
      <c r="I10" s="4" t="s">
        <v>14</v>
      </c>
      <c r="J10" s="27"/>
      <c r="K10" s="42" t="s">
        <v>28</v>
      </c>
      <c r="L10" s="43" t="s">
        <v>16</v>
      </c>
      <c r="M10" s="32" t="s">
        <v>22</v>
      </c>
      <c r="N10" s="33" t="s">
        <v>23</v>
      </c>
      <c r="Q10" s="68"/>
      <c r="R10" s="68"/>
      <c r="S10" s="68"/>
    </row>
    <row r="11" spans="2:21" ht="15.75" thickBot="1" x14ac:dyDescent="0.3">
      <c r="C11" s="6">
        <v>1</v>
      </c>
      <c r="D11" s="7">
        <v>125126</v>
      </c>
      <c r="E11" s="24">
        <v>4.55</v>
      </c>
      <c r="G11" s="6">
        <v>1</v>
      </c>
      <c r="H11" s="7">
        <v>234284</v>
      </c>
      <c r="I11" s="8">
        <v>3.1720000000000002</v>
      </c>
      <c r="J11" s="27"/>
      <c r="K11" s="44" t="s">
        <v>24</v>
      </c>
      <c r="L11" s="58">
        <v>1</v>
      </c>
      <c r="M11" s="60">
        <v>1.5</v>
      </c>
      <c r="N11" s="61">
        <v>2</v>
      </c>
      <c r="P11" s="70"/>
      <c r="Q11" s="75" t="s">
        <v>19</v>
      </c>
      <c r="R11" s="76" t="s">
        <v>81</v>
      </c>
      <c r="S11" s="76" t="s">
        <v>67</v>
      </c>
      <c r="T11" s="77" t="s">
        <v>68</v>
      </c>
    </row>
    <row r="12" spans="2:21" x14ac:dyDescent="0.25">
      <c r="C12" s="9">
        <v>2</v>
      </c>
      <c r="D12" s="5">
        <v>124865</v>
      </c>
      <c r="E12" s="10">
        <v>4.5410000000000004</v>
      </c>
      <c r="G12" s="9">
        <v>2</v>
      </c>
      <c r="H12" s="5">
        <v>236978</v>
      </c>
      <c r="I12" s="10">
        <v>3.2090000000000001</v>
      </c>
      <c r="J12" s="27"/>
      <c r="K12" s="44" t="s">
        <v>25</v>
      </c>
      <c r="L12" s="58">
        <v>200</v>
      </c>
      <c r="M12" s="60">
        <v>500</v>
      </c>
      <c r="N12" s="61">
        <v>600</v>
      </c>
      <c r="P12" s="90" t="s">
        <v>69</v>
      </c>
      <c r="Q12" s="42" t="s">
        <v>16</v>
      </c>
      <c r="R12" s="7">
        <v>0</v>
      </c>
      <c r="S12" s="7">
        <v>156066</v>
      </c>
      <c r="T12" s="79">
        <f t="shared" ref="T12:T20" si="0">S12/50000000%</f>
        <v>0.31213200000000002</v>
      </c>
    </row>
    <row r="13" spans="2:21" x14ac:dyDescent="0.25">
      <c r="C13" s="11">
        <v>1</v>
      </c>
      <c r="D13" s="5">
        <v>125303</v>
      </c>
      <c r="E13" s="10">
        <v>4.5570000000000004</v>
      </c>
      <c r="G13" s="11">
        <v>1</v>
      </c>
      <c r="H13" s="5">
        <v>254697</v>
      </c>
      <c r="I13" s="10">
        <v>3.4489999999999998</v>
      </c>
      <c r="J13" s="27"/>
      <c r="K13" s="45" t="s">
        <v>26</v>
      </c>
      <c r="L13" s="58">
        <v>2.5</v>
      </c>
      <c r="M13" s="60">
        <v>2</v>
      </c>
      <c r="N13" s="61">
        <v>1.8</v>
      </c>
      <c r="P13" s="91"/>
      <c r="Q13" s="31" t="s">
        <v>22</v>
      </c>
      <c r="R13" s="5">
        <v>200</v>
      </c>
      <c r="S13" s="5">
        <v>158034</v>
      </c>
      <c r="T13" s="80">
        <f t="shared" si="0"/>
        <v>0.31606800000000002</v>
      </c>
    </row>
    <row r="14" spans="2:21" ht="15.75" thickBot="1" x14ac:dyDescent="0.3">
      <c r="C14" s="11">
        <v>2</v>
      </c>
      <c r="D14" s="5">
        <v>124970</v>
      </c>
      <c r="E14" s="10">
        <v>4.5439999999999996</v>
      </c>
      <c r="G14" s="11">
        <v>2</v>
      </c>
      <c r="H14" s="5">
        <v>256942</v>
      </c>
      <c r="I14" s="25">
        <v>3.48</v>
      </c>
      <c r="J14" s="38"/>
      <c r="K14" s="46" t="s">
        <v>27</v>
      </c>
      <c r="L14" s="59">
        <v>0.3</v>
      </c>
      <c r="M14" s="62">
        <v>0.6</v>
      </c>
      <c r="N14" s="63">
        <v>0.7</v>
      </c>
      <c r="P14" s="91"/>
      <c r="Q14" s="78" t="s">
        <v>23</v>
      </c>
      <c r="R14" s="19">
        <v>400</v>
      </c>
      <c r="S14" s="19">
        <v>185887</v>
      </c>
      <c r="T14" s="81">
        <f t="shared" si="0"/>
        <v>0.37177399999999999</v>
      </c>
    </row>
    <row r="15" spans="2:21" x14ac:dyDescent="0.25">
      <c r="C15" s="11">
        <v>3</v>
      </c>
      <c r="D15" s="5">
        <v>124610</v>
      </c>
      <c r="E15" s="10">
        <v>4.532</v>
      </c>
      <c r="G15" s="11">
        <v>3</v>
      </c>
      <c r="H15" s="5">
        <v>252441</v>
      </c>
      <c r="I15" s="10">
        <v>3.419</v>
      </c>
      <c r="J15" s="27"/>
      <c r="L15" s="39" t="s">
        <v>19</v>
      </c>
      <c r="M15" s="40" t="s">
        <v>20</v>
      </c>
      <c r="N15" s="41" t="s">
        <v>21</v>
      </c>
      <c r="P15" s="91" t="s">
        <v>70</v>
      </c>
      <c r="Q15" s="42" t="s">
        <v>16</v>
      </c>
      <c r="R15" s="7">
        <v>200</v>
      </c>
      <c r="S15" s="7">
        <v>149503</v>
      </c>
      <c r="T15" s="79">
        <f t="shared" si="0"/>
        <v>0.29900599999999999</v>
      </c>
    </row>
    <row r="16" spans="2:21" x14ac:dyDescent="0.25">
      <c r="C16" s="12">
        <v>1</v>
      </c>
      <c r="D16" s="5">
        <v>125219</v>
      </c>
      <c r="E16" s="10">
        <v>4.5540000000000003</v>
      </c>
      <c r="G16" s="12">
        <v>1</v>
      </c>
      <c r="H16" s="5">
        <v>246672</v>
      </c>
      <c r="I16" s="10">
        <v>3.3410000000000002</v>
      </c>
      <c r="J16" s="27"/>
      <c r="L16" s="31" t="s">
        <v>16</v>
      </c>
      <c r="M16" s="5">
        <v>126247</v>
      </c>
      <c r="N16" s="10">
        <f>M16/1000000*100</f>
        <v>12.624700000000001</v>
      </c>
      <c r="P16" s="91"/>
      <c r="Q16" s="31" t="s">
        <v>22</v>
      </c>
      <c r="R16" s="5">
        <v>400</v>
      </c>
      <c r="S16" s="5">
        <v>165611</v>
      </c>
      <c r="T16" s="80">
        <f t="shared" si="0"/>
        <v>0.33122200000000002</v>
      </c>
    </row>
    <row r="17" spans="3:20" ht="15.75" thickBot="1" x14ac:dyDescent="0.3">
      <c r="C17" s="12">
        <v>2</v>
      </c>
      <c r="D17" s="5">
        <v>125321</v>
      </c>
      <c r="E17" s="10">
        <v>4.5579999999999998</v>
      </c>
      <c r="G17" s="12">
        <v>2</v>
      </c>
      <c r="H17" s="5">
        <v>243259</v>
      </c>
      <c r="I17" s="10">
        <v>3.294</v>
      </c>
      <c r="J17" s="27"/>
      <c r="L17" s="31" t="s">
        <v>17</v>
      </c>
      <c r="M17" s="5">
        <v>369096</v>
      </c>
      <c r="N17" s="10">
        <v>36.909599999999998</v>
      </c>
      <c r="P17" s="91"/>
      <c r="Q17" s="78" t="s">
        <v>23</v>
      </c>
      <c r="R17" s="19">
        <v>600</v>
      </c>
      <c r="S17" s="19">
        <v>184833</v>
      </c>
      <c r="T17" s="81">
        <f t="shared" si="0"/>
        <v>0.36966599999999999</v>
      </c>
    </row>
    <row r="18" spans="3:20" ht="15.75" thickBot="1" x14ac:dyDescent="0.3">
      <c r="C18" s="12">
        <v>3</v>
      </c>
      <c r="D18" s="5">
        <v>125165</v>
      </c>
      <c r="E18" s="10">
        <v>4.5519999999999996</v>
      </c>
      <c r="G18" s="12">
        <v>3</v>
      </c>
      <c r="H18" s="5">
        <v>244978</v>
      </c>
      <c r="I18" s="10">
        <v>3.3180000000000001</v>
      </c>
      <c r="J18" s="27"/>
      <c r="L18" s="34" t="s">
        <v>18</v>
      </c>
      <c r="M18" s="28">
        <v>504657</v>
      </c>
      <c r="N18" s="35">
        <v>50.465699999999998</v>
      </c>
      <c r="P18" s="91" t="s">
        <v>71</v>
      </c>
      <c r="Q18" s="42" t="s">
        <v>16</v>
      </c>
      <c r="R18" s="7">
        <v>400</v>
      </c>
      <c r="S18" s="7">
        <v>186677</v>
      </c>
      <c r="T18" s="79">
        <f t="shared" si="0"/>
        <v>0.37335400000000002</v>
      </c>
    </row>
    <row r="19" spans="3:20" x14ac:dyDescent="0.25">
      <c r="C19" s="13">
        <v>1</v>
      </c>
      <c r="D19" s="5">
        <v>124961</v>
      </c>
      <c r="E19" s="10">
        <v>4.5439999999999996</v>
      </c>
      <c r="G19" s="13">
        <v>1</v>
      </c>
      <c r="H19" s="5">
        <v>255505</v>
      </c>
      <c r="I19" s="25">
        <v>3.46</v>
      </c>
      <c r="J19" s="38"/>
      <c r="L19" s="47" t="s">
        <v>3</v>
      </c>
      <c r="M19" s="48" t="s">
        <v>4</v>
      </c>
      <c r="N19" s="49" t="s">
        <v>14</v>
      </c>
      <c r="P19" s="91"/>
      <c r="Q19" s="31" t="s">
        <v>22</v>
      </c>
      <c r="R19" s="5">
        <v>800</v>
      </c>
      <c r="S19" s="5">
        <v>175904</v>
      </c>
      <c r="T19" s="80">
        <f t="shared" si="0"/>
        <v>0.35180800000000001</v>
      </c>
    </row>
    <row r="20" spans="3:20" ht="15.75" thickBot="1" x14ac:dyDescent="0.3">
      <c r="C20" s="13">
        <v>2</v>
      </c>
      <c r="D20" s="5">
        <v>124548</v>
      </c>
      <c r="E20" s="10">
        <v>4.5289999999999999</v>
      </c>
      <c r="G20" s="13">
        <v>2</v>
      </c>
      <c r="H20" s="5">
        <v>261286</v>
      </c>
      <c r="I20" s="10">
        <v>3.5379999999999998</v>
      </c>
      <c r="J20" s="27"/>
      <c r="L20" s="9" t="s">
        <v>41</v>
      </c>
      <c r="M20" s="5">
        <v>2818544</v>
      </c>
      <c r="N20" s="64">
        <f>M20/M59</f>
        <v>2.0695275963800889E-2</v>
      </c>
      <c r="P20" s="91"/>
      <c r="Q20" s="78" t="s">
        <v>23</v>
      </c>
      <c r="R20" s="19">
        <v>1100</v>
      </c>
      <c r="S20" s="19">
        <v>137280</v>
      </c>
      <c r="T20" s="81">
        <f t="shared" si="0"/>
        <v>0.27456000000000003</v>
      </c>
    </row>
    <row r="21" spans="3:20" x14ac:dyDescent="0.25">
      <c r="C21" s="13">
        <v>3</v>
      </c>
      <c r="D21" s="5">
        <v>125213</v>
      </c>
      <c r="E21" s="10">
        <v>4.5540000000000003</v>
      </c>
      <c r="G21" s="13">
        <v>3</v>
      </c>
      <c r="H21" s="5">
        <v>261392</v>
      </c>
      <c r="I21" s="25">
        <v>3.54</v>
      </c>
      <c r="J21" s="38"/>
      <c r="L21" s="9" t="s">
        <v>42</v>
      </c>
      <c r="M21" s="5">
        <v>3600800</v>
      </c>
      <c r="N21" s="64">
        <f>M21/M59</f>
        <v>2.6439023017009577E-2</v>
      </c>
      <c r="P21" s="91" t="s">
        <v>72</v>
      </c>
      <c r="Q21" s="73" t="s">
        <v>16</v>
      </c>
      <c r="R21" s="74">
        <v>400</v>
      </c>
      <c r="S21" s="74">
        <v>222522</v>
      </c>
      <c r="T21" s="82">
        <f>S21/50000000%</f>
        <v>0.445044</v>
      </c>
    </row>
    <row r="22" spans="3:20" x14ac:dyDescent="0.25">
      <c r="C22" s="14">
        <v>1</v>
      </c>
      <c r="D22" s="5">
        <v>124836</v>
      </c>
      <c r="E22" s="25">
        <v>4.54</v>
      </c>
      <c r="G22" s="14">
        <v>1</v>
      </c>
      <c r="H22" s="5">
        <v>259704</v>
      </c>
      <c r="I22" s="10">
        <v>3.5169999999999999</v>
      </c>
      <c r="J22" s="27"/>
      <c r="L22" s="11" t="s">
        <v>43</v>
      </c>
      <c r="M22" s="5">
        <v>3449895</v>
      </c>
      <c r="N22" s="64">
        <f>M22/M59</f>
        <v>2.5330996809394095E-2</v>
      </c>
      <c r="P22" s="91"/>
      <c r="Q22" s="71" t="s">
        <v>22</v>
      </c>
      <c r="R22" s="5">
        <v>1100</v>
      </c>
      <c r="S22" s="5">
        <v>159540</v>
      </c>
      <c r="T22" s="80">
        <f>S22/50000000%</f>
        <v>0.31907999999999997</v>
      </c>
    </row>
    <row r="23" spans="3:20" ht="15.75" thickBot="1" x14ac:dyDescent="0.3">
      <c r="C23" s="14">
        <v>2</v>
      </c>
      <c r="D23" s="5">
        <v>125749</v>
      </c>
      <c r="E23" s="10">
        <v>4.5730000000000004</v>
      </c>
      <c r="G23" s="14">
        <v>2</v>
      </c>
      <c r="H23" s="5">
        <v>255433</v>
      </c>
      <c r="I23" s="10">
        <v>3.4590000000000001</v>
      </c>
      <c r="J23" s="27"/>
      <c r="L23" s="11" t="s">
        <v>44</v>
      </c>
      <c r="M23" s="5">
        <v>3524429</v>
      </c>
      <c r="N23" s="64">
        <f>M23/M59</f>
        <v>2.5878265788940247E-2</v>
      </c>
      <c r="P23" s="95"/>
      <c r="Q23" s="83" t="s">
        <v>23</v>
      </c>
      <c r="R23" s="28">
        <v>1400</v>
      </c>
      <c r="S23" s="28">
        <v>117600</v>
      </c>
      <c r="T23" s="84">
        <f>S23/50000000%</f>
        <v>0.23519999999999999</v>
      </c>
    </row>
    <row r="24" spans="3:20" ht="18.75" customHeight="1" x14ac:dyDescent="0.25">
      <c r="C24" s="14">
        <v>3</v>
      </c>
      <c r="D24" s="5">
        <v>125311</v>
      </c>
      <c r="E24" s="10">
        <v>4.5570000000000004</v>
      </c>
      <c r="G24" s="14">
        <v>3</v>
      </c>
      <c r="H24" s="5">
        <v>253826</v>
      </c>
      <c r="I24" s="10">
        <v>3.4369999999999998</v>
      </c>
      <c r="J24" s="27"/>
      <c r="L24" s="11" t="s">
        <v>45</v>
      </c>
      <c r="M24" s="5">
        <v>3441612</v>
      </c>
      <c r="N24" s="64">
        <f>M24/M59</f>
        <v>2.5270178539106968E-2</v>
      </c>
      <c r="P24" s="90" t="s">
        <v>77</v>
      </c>
      <c r="Q24" s="85" t="s">
        <v>16</v>
      </c>
      <c r="R24" s="7">
        <v>400</v>
      </c>
      <c r="S24" s="7">
        <v>368012</v>
      </c>
      <c r="T24" s="79">
        <f>S24/100000000%</f>
        <v>0.36801200000000001</v>
      </c>
    </row>
    <row r="25" spans="3:20" ht="15" customHeight="1" x14ac:dyDescent="0.25">
      <c r="C25" s="15">
        <v>1</v>
      </c>
      <c r="D25" s="5">
        <v>124236</v>
      </c>
      <c r="E25" s="10">
        <v>4.5179999999999998</v>
      </c>
      <c r="G25" s="15">
        <v>1</v>
      </c>
      <c r="H25" s="5">
        <v>254798</v>
      </c>
      <c r="I25" s="10">
        <v>3.4510000000000001</v>
      </c>
      <c r="J25" s="27"/>
      <c r="L25" s="12" t="s">
        <v>46</v>
      </c>
      <c r="M25" s="5">
        <v>3289544</v>
      </c>
      <c r="N25" s="64">
        <f>M25/M59</f>
        <v>2.4153612955861405E-2</v>
      </c>
      <c r="P25" s="91"/>
      <c r="Q25" s="71" t="s">
        <v>22</v>
      </c>
      <c r="R25" s="5">
        <v>600</v>
      </c>
      <c r="S25" s="5">
        <v>344738</v>
      </c>
      <c r="T25" s="80">
        <f>S25/100000000%</f>
        <v>0.34473799999999999</v>
      </c>
    </row>
    <row r="26" spans="3:20" ht="18.75" customHeight="1" x14ac:dyDescent="0.25">
      <c r="C26" s="15">
        <v>2</v>
      </c>
      <c r="D26" s="5">
        <v>124913</v>
      </c>
      <c r="E26" s="10">
        <v>4.5430000000000001</v>
      </c>
      <c r="G26" s="15">
        <v>2</v>
      </c>
      <c r="H26" s="5">
        <v>254275</v>
      </c>
      <c r="I26" s="10">
        <v>3.444</v>
      </c>
      <c r="J26" s="27"/>
      <c r="L26" s="12" t="s">
        <v>47</v>
      </c>
      <c r="M26" s="5">
        <v>3189916</v>
      </c>
      <c r="N26" s="64">
        <f>M26/M59</f>
        <v>2.3422090242814685E-2</v>
      </c>
      <c r="P26" s="91"/>
      <c r="Q26" s="71" t="s">
        <v>23</v>
      </c>
      <c r="R26" s="5">
        <v>1100</v>
      </c>
      <c r="S26" s="5">
        <v>207336</v>
      </c>
      <c r="T26" s="80">
        <f>S26/100000000%</f>
        <v>0.20733599999999999</v>
      </c>
    </row>
    <row r="27" spans="3:20" ht="18.75" customHeight="1" thickBot="1" x14ac:dyDescent="0.3">
      <c r="C27" s="15">
        <v>3</v>
      </c>
      <c r="D27" s="5">
        <v>124942</v>
      </c>
      <c r="E27" s="10">
        <v>4.5439999999999996</v>
      </c>
      <c r="G27" s="15">
        <v>3</v>
      </c>
      <c r="H27" s="5">
        <v>248102</v>
      </c>
      <c r="I27" s="25">
        <v>3.36</v>
      </c>
      <c r="J27" s="38"/>
      <c r="L27" s="12" t="s">
        <v>48</v>
      </c>
      <c r="M27" s="5">
        <v>3902248</v>
      </c>
      <c r="N27" s="64">
        <f>M27/M59</f>
        <v>2.8652417432259384E-2</v>
      </c>
      <c r="P27" s="92"/>
      <c r="Q27" s="72" t="s">
        <v>74</v>
      </c>
      <c r="R27" s="19">
        <v>1400</v>
      </c>
      <c r="S27" s="19">
        <v>78589</v>
      </c>
      <c r="T27" s="81">
        <f>S27/100000000%</f>
        <v>7.8589000000000006E-2</v>
      </c>
    </row>
    <row r="28" spans="3:20" x14ac:dyDescent="0.25">
      <c r="C28" s="16">
        <v>1</v>
      </c>
      <c r="D28" s="5">
        <v>124983</v>
      </c>
      <c r="E28" s="10">
        <v>4.5449999999999999</v>
      </c>
      <c r="G28" s="16">
        <v>1</v>
      </c>
      <c r="H28" s="5">
        <v>249007</v>
      </c>
      <c r="I28" s="10">
        <v>3.3719999999999999</v>
      </c>
      <c r="J28" s="27"/>
      <c r="L28" s="13" t="s">
        <v>49</v>
      </c>
      <c r="M28" s="5">
        <v>3411912</v>
      </c>
      <c r="N28" s="64">
        <f>M28/M59</f>
        <v>2.5052105059989775E-2</v>
      </c>
    </row>
    <row r="29" spans="3:20" x14ac:dyDescent="0.25">
      <c r="C29" s="16">
        <v>2</v>
      </c>
      <c r="D29" s="5">
        <v>124675</v>
      </c>
      <c r="E29" s="10">
        <v>4.5339999999999998</v>
      </c>
      <c r="G29" s="16">
        <v>2</v>
      </c>
      <c r="H29" s="5">
        <v>247776</v>
      </c>
      <c r="I29" s="10">
        <v>3.355</v>
      </c>
      <c r="J29" s="27"/>
      <c r="L29" s="13" t="s">
        <v>50</v>
      </c>
      <c r="M29" s="5">
        <v>3477347</v>
      </c>
      <c r="N29" s="64">
        <f>M29/M59</f>
        <v>2.5532564255479118E-2</v>
      </c>
      <c r="Q29" s="94" t="s">
        <v>78</v>
      </c>
      <c r="R29" s="94"/>
      <c r="S29" s="94"/>
      <c r="T29" s="94"/>
    </row>
    <row r="30" spans="3:20" x14ac:dyDescent="0.25">
      <c r="C30" s="16">
        <v>3</v>
      </c>
      <c r="D30" s="5">
        <v>124763</v>
      </c>
      <c r="E30" s="10">
        <v>4.5469999999999997</v>
      </c>
      <c r="G30" s="16">
        <v>3</v>
      </c>
      <c r="H30" s="5">
        <v>250435</v>
      </c>
      <c r="I30" s="10">
        <v>3.391</v>
      </c>
      <c r="J30" s="27"/>
      <c r="L30" s="13" t="s">
        <v>51</v>
      </c>
      <c r="M30" s="5">
        <v>3678627</v>
      </c>
      <c r="N30" s="64">
        <f>M30/M59</f>
        <v>2.7010470985334618E-2</v>
      </c>
      <c r="Q30" s="94" t="s">
        <v>73</v>
      </c>
      <c r="R30" s="94"/>
      <c r="S30" s="94"/>
      <c r="T30" s="94"/>
    </row>
    <row r="31" spans="3:20" ht="15.75" thickBot="1" x14ac:dyDescent="0.3">
      <c r="C31" s="17">
        <v>1</v>
      </c>
      <c r="D31" s="5">
        <v>125161</v>
      </c>
      <c r="E31" s="10">
        <v>4.5519999999999996</v>
      </c>
      <c r="G31" s="17">
        <v>1</v>
      </c>
      <c r="H31" s="5">
        <v>247339</v>
      </c>
      <c r="I31" s="25">
        <v>3.35</v>
      </c>
      <c r="J31" s="38"/>
      <c r="L31" s="14" t="s">
        <v>52</v>
      </c>
      <c r="M31" s="5">
        <v>4070712</v>
      </c>
      <c r="N31" s="64">
        <f>M31/M59</f>
        <v>2.9889371324043849E-2</v>
      </c>
    </row>
    <row r="32" spans="3:20" ht="15.75" thickBot="1" x14ac:dyDescent="0.3">
      <c r="C32" s="18">
        <v>2</v>
      </c>
      <c r="D32" s="19">
        <v>124854</v>
      </c>
      <c r="E32" s="20">
        <v>4.5410000000000004</v>
      </c>
      <c r="G32" s="17">
        <v>2</v>
      </c>
      <c r="H32" s="5">
        <v>238841</v>
      </c>
      <c r="I32" s="10">
        <v>3.234</v>
      </c>
      <c r="J32" s="27"/>
      <c r="L32" s="14" t="s">
        <v>53</v>
      </c>
      <c r="M32" s="5">
        <v>3316376</v>
      </c>
      <c r="N32" s="64">
        <f>M32/M59</f>
        <v>2.4350628026288089E-2</v>
      </c>
      <c r="P32" s="70"/>
      <c r="Q32" s="75" t="s">
        <v>19</v>
      </c>
      <c r="R32" s="76" t="s">
        <v>81</v>
      </c>
      <c r="S32" s="76" t="s">
        <v>67</v>
      </c>
      <c r="T32" s="77" t="s">
        <v>68</v>
      </c>
    </row>
    <row r="33" spans="5:20" x14ac:dyDescent="0.25">
      <c r="E33" s="26"/>
      <c r="G33" s="21" t="s">
        <v>7</v>
      </c>
      <c r="H33" s="5">
        <v>257352</v>
      </c>
      <c r="I33" s="10">
        <v>3.4910000000000001</v>
      </c>
      <c r="J33" s="27"/>
      <c r="L33" s="14" t="s">
        <v>54</v>
      </c>
      <c r="M33" s="5">
        <v>3285554</v>
      </c>
      <c r="N33" s="64">
        <f>M33/M59</f>
        <v>2.412431621573758E-2</v>
      </c>
      <c r="P33" s="90" t="s">
        <v>69</v>
      </c>
      <c r="Q33" s="73" t="s">
        <v>16</v>
      </c>
      <c r="R33" s="74">
        <v>400</v>
      </c>
      <c r="S33" s="74">
        <v>126645</v>
      </c>
      <c r="T33" s="82">
        <f>S33/50000000%</f>
        <v>0.25329000000000002</v>
      </c>
    </row>
    <row r="34" spans="5:20" x14ac:dyDescent="0.25">
      <c r="G34" s="21" t="s">
        <v>8</v>
      </c>
      <c r="H34" s="5">
        <v>257352</v>
      </c>
      <c r="I34" s="10">
        <v>3.4849999999999999</v>
      </c>
      <c r="J34" s="27"/>
      <c r="L34" s="15" t="s">
        <v>55</v>
      </c>
      <c r="M34" s="5">
        <v>3273633</v>
      </c>
      <c r="N34" s="64">
        <f>M34/M59</f>
        <v>2.4036785779893943E-2</v>
      </c>
      <c r="P34" s="91"/>
      <c r="Q34" s="71" t="s">
        <v>22</v>
      </c>
      <c r="R34" s="5">
        <v>600</v>
      </c>
      <c r="S34" s="5">
        <v>124237</v>
      </c>
      <c r="T34" s="80">
        <f t="shared" ref="T34:T40" si="1">S34/500000</f>
        <v>0.248474</v>
      </c>
    </row>
    <row r="35" spans="5:20" x14ac:dyDescent="0.25">
      <c r="G35" s="21" t="s">
        <v>9</v>
      </c>
      <c r="H35" s="5">
        <v>248737</v>
      </c>
      <c r="I35" s="10">
        <v>3.3690000000000002</v>
      </c>
      <c r="J35" s="27"/>
      <c r="L35" s="15" t="s">
        <v>56</v>
      </c>
      <c r="M35" s="5">
        <v>3243926</v>
      </c>
      <c r="N35" s="64">
        <f>M35/M59</f>
        <v>2.3818660902987062E-2</v>
      </c>
      <c r="P35" s="91"/>
      <c r="Q35" s="71" t="s">
        <v>23</v>
      </c>
      <c r="R35" s="5" t="s">
        <v>76</v>
      </c>
      <c r="S35" s="5">
        <v>125222</v>
      </c>
      <c r="T35" s="80">
        <f t="shared" si="1"/>
        <v>0.250444</v>
      </c>
    </row>
    <row r="36" spans="5:20" ht="15.75" thickBot="1" x14ac:dyDescent="0.3">
      <c r="G36" s="22" t="s">
        <v>10</v>
      </c>
      <c r="H36" s="5">
        <v>235551</v>
      </c>
      <c r="I36" s="25">
        <v>3.19</v>
      </c>
      <c r="J36" s="38"/>
      <c r="L36" s="15" t="s">
        <v>57</v>
      </c>
      <c r="M36" s="5">
        <v>3146696</v>
      </c>
      <c r="N36" s="64">
        <f>M36/M59</f>
        <v>2.3104745604180174E-2</v>
      </c>
      <c r="P36" s="91"/>
      <c r="Q36" s="83" t="s">
        <v>74</v>
      </c>
      <c r="R36" s="28" t="s">
        <v>75</v>
      </c>
      <c r="S36" s="28">
        <v>123836</v>
      </c>
      <c r="T36" s="84">
        <f t="shared" si="1"/>
        <v>0.247672</v>
      </c>
    </row>
    <row r="37" spans="5:20" x14ac:dyDescent="0.25">
      <c r="G37" s="22" t="s">
        <v>11</v>
      </c>
      <c r="H37" s="5">
        <v>261561</v>
      </c>
      <c r="I37" s="10">
        <v>3.5419999999999998</v>
      </c>
      <c r="J37" s="27"/>
      <c r="L37" s="16" t="s">
        <v>58</v>
      </c>
      <c r="M37" s="5">
        <v>3137584</v>
      </c>
      <c r="N37" s="64">
        <f>M37/M59</f>
        <v>2.3037840367085363E-2</v>
      </c>
      <c r="P37" s="91" t="s">
        <v>70</v>
      </c>
      <c r="Q37" s="42" t="s">
        <v>16</v>
      </c>
      <c r="R37" s="7">
        <v>400</v>
      </c>
      <c r="S37" s="7">
        <v>125904</v>
      </c>
      <c r="T37" s="79">
        <f t="shared" si="1"/>
        <v>0.25180799999999998</v>
      </c>
    </row>
    <row r="38" spans="5:20" x14ac:dyDescent="0.25">
      <c r="G38" s="22" t="s">
        <v>12</v>
      </c>
      <c r="H38" s="5">
        <v>265744</v>
      </c>
      <c r="I38" s="10">
        <v>3.5990000000000002</v>
      </c>
      <c r="J38" s="27"/>
      <c r="L38" s="16" t="s">
        <v>59</v>
      </c>
      <c r="M38" s="5">
        <v>3124459</v>
      </c>
      <c r="N38" s="64">
        <f>M38/M59</f>
        <v>2.2941469511414889E-2</v>
      </c>
      <c r="P38" s="91"/>
      <c r="Q38" s="31" t="s">
        <v>22</v>
      </c>
      <c r="R38" s="5">
        <v>600</v>
      </c>
      <c r="S38" s="5">
        <v>122953</v>
      </c>
      <c r="T38" s="80">
        <f t="shared" si="1"/>
        <v>0.24590600000000001</v>
      </c>
    </row>
    <row r="39" spans="5:20" ht="15.75" thickBot="1" x14ac:dyDescent="0.3">
      <c r="G39" s="23" t="s">
        <v>13</v>
      </c>
      <c r="H39" s="19">
        <v>349499</v>
      </c>
      <c r="I39" s="20">
        <v>4.7329999999999997</v>
      </c>
      <c r="J39" s="27"/>
      <c r="L39" s="16" t="s">
        <v>60</v>
      </c>
      <c r="M39" s="5">
        <v>3112881</v>
      </c>
      <c r="N39" s="64">
        <f>M39/M59</f>
        <v>2.2856457567266106E-2</v>
      </c>
      <c r="P39" s="91"/>
      <c r="Q39" s="31" t="s">
        <v>23</v>
      </c>
      <c r="R39" s="5" t="s">
        <v>79</v>
      </c>
      <c r="S39" s="5">
        <v>126076</v>
      </c>
      <c r="T39" s="80">
        <f t="shared" si="1"/>
        <v>0.25215199999999999</v>
      </c>
    </row>
    <row r="40" spans="5:20" ht="15.75" thickBot="1" x14ac:dyDescent="0.3">
      <c r="F40" s="1"/>
      <c r="G40" s="1"/>
      <c r="H40" s="1"/>
      <c r="I40" s="27"/>
      <c r="J40" s="27"/>
      <c r="K40" s="1"/>
      <c r="L40" s="17" t="s">
        <v>61</v>
      </c>
      <c r="M40" s="5">
        <v>3040709</v>
      </c>
      <c r="N40" s="64">
        <f>M40/M59</f>
        <v>2.2326531670469944E-2</v>
      </c>
      <c r="P40" s="92"/>
      <c r="Q40" s="78" t="s">
        <v>74</v>
      </c>
      <c r="R40" s="19" t="s">
        <v>80</v>
      </c>
      <c r="S40" s="19">
        <v>125014</v>
      </c>
      <c r="T40" s="81">
        <f t="shared" si="1"/>
        <v>0.25002799999999997</v>
      </c>
    </row>
    <row r="41" spans="5:20" x14ac:dyDescent="0.25">
      <c r="J41" s="27"/>
      <c r="L41" s="17" t="s">
        <v>62</v>
      </c>
      <c r="M41" s="5">
        <v>3575920</v>
      </c>
      <c r="N41" s="64">
        <f>M41/M59</f>
        <v>2.6256340587365277E-2</v>
      </c>
    </row>
    <row r="42" spans="5:20" x14ac:dyDescent="0.25">
      <c r="J42" s="27"/>
      <c r="L42" s="21" t="s">
        <v>7</v>
      </c>
      <c r="M42" s="5">
        <v>3592844</v>
      </c>
      <c r="N42" s="64">
        <f>M42/M59</f>
        <v>2.6380605757755155E-2</v>
      </c>
      <c r="Q42" s="96" t="s">
        <v>82</v>
      </c>
      <c r="R42" s="96"/>
      <c r="S42" s="96"/>
      <c r="T42" s="96"/>
    </row>
    <row r="43" spans="5:20" ht="15.75" thickBot="1" x14ac:dyDescent="0.3">
      <c r="J43" s="27"/>
      <c r="L43" s="21" t="s">
        <v>8</v>
      </c>
      <c r="M43" s="5">
        <v>3343079</v>
      </c>
      <c r="N43" s="64">
        <f>M43/M59</f>
        <v>2.4546695908876183E-2</v>
      </c>
      <c r="Q43" s="106"/>
      <c r="R43" s="106"/>
      <c r="S43" s="106"/>
      <c r="T43" s="106"/>
    </row>
    <row r="44" spans="5:20" ht="15.75" thickBot="1" x14ac:dyDescent="0.3">
      <c r="J44" s="27"/>
      <c r="L44" s="21" t="s">
        <v>9</v>
      </c>
      <c r="M44" s="5">
        <v>3074495</v>
      </c>
      <c r="N44" s="64">
        <f>M44/M59</f>
        <v>2.2574606773683864E-2</v>
      </c>
      <c r="P44" s="70"/>
      <c r="Q44" s="97" t="s">
        <v>19</v>
      </c>
      <c r="R44" s="98" t="s">
        <v>83</v>
      </c>
      <c r="S44" s="98" t="s">
        <v>67</v>
      </c>
      <c r="T44" s="99" t="s">
        <v>68</v>
      </c>
    </row>
    <row r="45" spans="5:20" x14ac:dyDescent="0.25">
      <c r="J45" s="27"/>
      <c r="L45" s="22" t="s">
        <v>10</v>
      </c>
      <c r="M45" s="5">
        <v>2909403</v>
      </c>
      <c r="N45" s="64">
        <f>M45/M59</f>
        <v>2.1362411931447653E-2</v>
      </c>
      <c r="P45" s="90" t="s">
        <v>69</v>
      </c>
      <c r="Q45" s="100" t="s">
        <v>16</v>
      </c>
      <c r="R45" s="74">
        <v>1</v>
      </c>
      <c r="S45" s="74">
        <v>300390</v>
      </c>
      <c r="T45" s="103">
        <f>S45/1000000</f>
        <v>0.30038999999999999</v>
      </c>
    </row>
    <row r="46" spans="5:20" x14ac:dyDescent="0.25">
      <c r="J46" s="27"/>
      <c r="L46" s="22" t="s">
        <v>11</v>
      </c>
      <c r="M46" s="5">
        <v>3499389</v>
      </c>
      <c r="N46" s="64">
        <f>M46/M59</f>
        <v>2.5694408552674439E-2</v>
      </c>
      <c r="P46" s="91"/>
      <c r="Q46" s="101" t="s">
        <v>22</v>
      </c>
      <c r="R46" s="5">
        <v>1.5</v>
      </c>
      <c r="S46" s="5">
        <v>151758</v>
      </c>
      <c r="T46" s="104">
        <f>S46/1000000</f>
        <v>0.151758</v>
      </c>
    </row>
    <row r="47" spans="5:20" x14ac:dyDescent="0.25">
      <c r="J47" s="27"/>
      <c r="L47" s="22" t="s">
        <v>12</v>
      </c>
      <c r="M47" s="5">
        <v>3322250</v>
      </c>
      <c r="N47" s="64">
        <f>M47/M59</f>
        <v>2.4393758114380156E-2</v>
      </c>
      <c r="P47" s="91"/>
      <c r="Q47" s="101" t="s">
        <v>23</v>
      </c>
      <c r="R47" s="5">
        <v>2</v>
      </c>
      <c r="S47" s="5">
        <v>293058</v>
      </c>
      <c r="T47" s="104">
        <f>S47/1000000</f>
        <v>0.29305799999999999</v>
      </c>
    </row>
    <row r="48" spans="5:20" ht="15.75" thickBot="1" x14ac:dyDescent="0.3">
      <c r="J48" s="27"/>
      <c r="L48" s="50" t="s">
        <v>13</v>
      </c>
      <c r="M48" s="5">
        <f>5133461+3852493</f>
        <v>8985954</v>
      </c>
      <c r="N48" s="64">
        <f>M48/M59</f>
        <v>6.5979739123469577E-2</v>
      </c>
      <c r="O48" s="67" t="s">
        <v>40</v>
      </c>
      <c r="P48" s="92"/>
      <c r="Q48" s="102" t="s">
        <v>74</v>
      </c>
      <c r="R48" s="19">
        <v>2.5</v>
      </c>
      <c r="S48" s="19">
        <v>254442</v>
      </c>
      <c r="T48" s="105">
        <f>S48/1000000</f>
        <v>0.254442</v>
      </c>
    </row>
    <row r="49" spans="10:14" x14ac:dyDescent="0.25">
      <c r="J49" s="27"/>
      <c r="L49" s="51" t="s">
        <v>29</v>
      </c>
      <c r="M49" s="5">
        <v>3279466</v>
      </c>
      <c r="N49" s="64">
        <f>M49/M59</f>
        <v>2.4079614823789251E-2</v>
      </c>
    </row>
    <row r="50" spans="10:14" x14ac:dyDescent="0.25">
      <c r="L50" s="51" t="s">
        <v>30</v>
      </c>
      <c r="M50" s="5">
        <v>3335929</v>
      </c>
      <c r="N50" s="64">
        <f>M50/M59</f>
        <v>2.4494196737977598E-2</v>
      </c>
    </row>
    <row r="51" spans="10:14" x14ac:dyDescent="0.25">
      <c r="L51" s="51" t="s">
        <v>31</v>
      </c>
      <c r="M51" s="5">
        <v>3287307</v>
      </c>
      <c r="N51" s="64">
        <f>M51/M59</f>
        <v>2.4137187690784465E-2</v>
      </c>
    </row>
    <row r="52" spans="10:14" x14ac:dyDescent="0.25">
      <c r="L52" s="51" t="s">
        <v>32</v>
      </c>
      <c r="M52" s="5">
        <v>3109967</v>
      </c>
      <c r="N52" s="64">
        <f>M52/M59</f>
        <v>2.2835061401671911E-2</v>
      </c>
    </row>
    <row r="53" spans="10:14" x14ac:dyDescent="0.25">
      <c r="L53" s="52" t="s">
        <v>33</v>
      </c>
      <c r="M53" s="5">
        <v>3236827</v>
      </c>
      <c r="N53" s="64">
        <f>M53/M59</f>
        <v>2.3766536201699082E-2</v>
      </c>
    </row>
    <row r="54" spans="10:14" x14ac:dyDescent="0.25">
      <c r="L54" s="52" t="s">
        <v>34</v>
      </c>
      <c r="M54" s="5">
        <v>3213613</v>
      </c>
      <c r="N54" s="64">
        <f>M54/M59</f>
        <v>2.3596086446001221E-2</v>
      </c>
    </row>
    <row r="55" spans="10:14" x14ac:dyDescent="0.25">
      <c r="L55" s="53" t="s">
        <v>35</v>
      </c>
      <c r="M55" s="5">
        <v>3364373</v>
      </c>
      <c r="N55" s="64">
        <f>M55/M59</f>
        <v>2.4703047985115963E-2</v>
      </c>
    </row>
    <row r="56" spans="10:14" x14ac:dyDescent="0.25">
      <c r="L56" s="53" t="s">
        <v>36</v>
      </c>
      <c r="M56" s="5">
        <v>2973684</v>
      </c>
      <c r="N56" s="64">
        <f>M56/M59</f>
        <v>2.183439783417938E-2</v>
      </c>
    </row>
    <row r="57" spans="10:14" x14ac:dyDescent="0.25">
      <c r="L57" s="54" t="s">
        <v>37</v>
      </c>
      <c r="M57" s="5">
        <v>3431966</v>
      </c>
      <c r="N57" s="64">
        <f>M57/M59</f>
        <v>2.5199352384912877E-2</v>
      </c>
    </row>
    <row r="58" spans="10:14" ht="15.75" thickBot="1" x14ac:dyDescent="0.3">
      <c r="L58" s="55" t="s">
        <v>38</v>
      </c>
      <c r="M58" s="28">
        <v>4118757</v>
      </c>
      <c r="N58" s="66">
        <f>M58/M59</f>
        <v>3.0242143724858176E-2</v>
      </c>
    </row>
    <row r="59" spans="10:14" ht="15.75" thickBot="1" x14ac:dyDescent="0.3">
      <c r="L59" s="56" t="s">
        <v>39</v>
      </c>
      <c r="M59" s="57">
        <f>SUM(M20:M58)</f>
        <v>136192627</v>
      </c>
      <c r="N59" s="65">
        <f>SUM(N20:N58)</f>
        <v>0.99999999999999989</v>
      </c>
    </row>
  </sheetData>
  <mergeCells count="21">
    <mergeCell ref="P45:P48"/>
    <mergeCell ref="Q42:T42"/>
    <mergeCell ref="P33:P36"/>
    <mergeCell ref="P37:P40"/>
    <mergeCell ref="Q6:T7"/>
    <mergeCell ref="Q8:T8"/>
    <mergeCell ref="Q9:T9"/>
    <mergeCell ref="Q29:T29"/>
    <mergeCell ref="Q30:T30"/>
    <mergeCell ref="P12:P14"/>
    <mergeCell ref="P15:P17"/>
    <mergeCell ref="P18:P20"/>
    <mergeCell ref="P21:P23"/>
    <mergeCell ref="P24:P27"/>
    <mergeCell ref="B1:U4"/>
    <mergeCell ref="C6:E7"/>
    <mergeCell ref="C8:E8"/>
    <mergeCell ref="G6:I7"/>
    <mergeCell ref="G8:I8"/>
    <mergeCell ref="L6:N7"/>
    <mergeCell ref="L8:N8"/>
  </mergeCells>
  <phoneticPr fontId="4" type="noConversion"/>
  <conditionalFormatting sqref="N20:N58">
    <cfRule type="top10" dxfId="33" priority="33" percent="1" bottom="1" rank="10"/>
    <cfRule type="top10" dxfId="32" priority="34" percent="1" rank="10"/>
  </conditionalFormatting>
  <conditionalFormatting sqref="S12:S14">
    <cfRule type="top10" dxfId="31" priority="30" percent="1" bottom="1" rank="10"/>
    <cfRule type="top10" dxfId="30" priority="31" percent="1" bottom="1" rank="10"/>
    <cfRule type="top10" dxfId="29" priority="32" percent="1" rank="10"/>
  </conditionalFormatting>
  <conditionalFormatting sqref="T12:T14">
    <cfRule type="top10" dxfId="28" priority="28" percent="1" bottom="1" rank="10"/>
    <cfRule type="top10" dxfId="27" priority="29" percent="1" rank="10"/>
  </conditionalFormatting>
  <conditionalFormatting sqref="T15:T17">
    <cfRule type="top10" dxfId="26" priority="24" percent="1" bottom="1" rank="10"/>
    <cfRule type="top10" dxfId="25" priority="27" percent="1" rank="10"/>
  </conditionalFormatting>
  <conditionalFormatting sqref="S15:S17">
    <cfRule type="top10" dxfId="24" priority="25" percent="1" bottom="1" rank="10"/>
    <cfRule type="top10" dxfId="23" priority="26" percent="1" rank="10"/>
  </conditionalFormatting>
  <conditionalFormatting sqref="T18:T20">
    <cfRule type="top10" dxfId="22" priority="22" percent="1" bottom="1" rank="10"/>
    <cfRule type="top10" dxfId="21" priority="23" percent="1" rank="10"/>
  </conditionalFormatting>
  <conditionalFormatting sqref="S18:S20">
    <cfRule type="top10" dxfId="20" priority="15" percent="1" bottom="1" rank="10"/>
    <cfRule type="top10" dxfId="19" priority="16" percent="1" rank="10"/>
  </conditionalFormatting>
  <conditionalFormatting sqref="S21:T27">
    <cfRule type="top10" dxfId="18" priority="43" percent="1" rank="10"/>
  </conditionalFormatting>
  <conditionalFormatting sqref="T21:T27">
    <cfRule type="top10" dxfId="17" priority="45" percent="1" bottom="1" rank="10"/>
    <cfRule type="top10" dxfId="16" priority="46" percent="1" rank="10"/>
  </conditionalFormatting>
  <conditionalFormatting sqref="S21:S27">
    <cfRule type="top10" dxfId="15" priority="49" percent="1" bottom="1" rank="10"/>
    <cfRule type="top10" dxfId="14" priority="50" percent="1" rank="10"/>
  </conditionalFormatting>
  <conditionalFormatting sqref="S21">
    <cfRule type="top10" dxfId="13" priority="14" percent="1" rank="10"/>
  </conditionalFormatting>
  <conditionalFormatting sqref="T24:T27">
    <cfRule type="top10" dxfId="12" priority="13" percent="1" rank="10"/>
  </conditionalFormatting>
  <conditionalFormatting sqref="S24:S27">
    <cfRule type="top10" dxfId="11" priority="12" percent="1" rank="10"/>
  </conditionalFormatting>
  <conditionalFormatting sqref="S21:S23">
    <cfRule type="top10" dxfId="10" priority="11" percent="1" bottom="1" rank="10"/>
  </conditionalFormatting>
  <conditionalFormatting sqref="T21:T23">
    <cfRule type="top10" dxfId="9" priority="10" percent="1" bottom="1" rank="10"/>
  </conditionalFormatting>
  <conditionalFormatting sqref="S33:S36">
    <cfRule type="top10" dxfId="8" priority="8" percent="1" bottom="1" rank="10"/>
    <cfRule type="top10" dxfId="7" priority="9" percent="1" rank="10"/>
  </conditionalFormatting>
  <conditionalFormatting sqref="S37:S40">
    <cfRule type="top10" dxfId="6" priority="5" percent="1" bottom="1" rank="10"/>
    <cfRule type="top10" dxfId="5" priority="6" percent="1" rank="10"/>
    <cfRule type="top10" dxfId="4" priority="7" percent="1" rank="10"/>
  </conditionalFormatting>
  <conditionalFormatting sqref="T33:T36">
    <cfRule type="top10" dxfId="3" priority="3" percent="1" bottom="1" rank="10"/>
    <cfRule type="top10" dxfId="2" priority="4" percent="1" rank="10"/>
  </conditionalFormatting>
  <conditionalFormatting sqref="T37:T40">
    <cfRule type="top10" dxfId="1" priority="1" percent="1" bottom="1" rank="10"/>
    <cfRule type="top10" dxfId="0" priority="2" percent="1" rank="10"/>
  </conditionalFormatting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o 0 r F U A 5 + x n G o A A A A + A A A A B I A H A B D b 2 5 m a W c v U G F j a 2 F n Z S 5 4 b W w g o h g A K K A U A A A A A A A A A A A A A A A A A A A A A A A A A A A A h Y / N C o J A G E V f R W b v / E k l 8 T k u q l 1 C E E T b Y Z x 0 S M f Q s f H d W v R I v U J C W e 1 a 3 s u 5 c O 7 j d o d 0 q K v g q t v O N D Z B D F M U a K u a 3 N g i Q b 0 7 h T F K B e y k O s t C B y N s u + X Q m Q S V z l 2 W h H j v s Y 9 w 0 x a E U 8 r I M d v u V a l r G R r b O W m V R p 9 V / n + F B B x e M o L j m O F Z H D G 8 m H M g U w 2 Z s V + E j 8 a Y A v k p Y d V X r m + 1 y H W 4 3 g C Z I p D 3 C / E E U E s D B B Q A A g A I A K N K x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S s V Q K I p H u A 4 A A A A R A A A A E w A c A E Z v c m 1 1 b G F z L 1 N l Y 3 R p b 2 4 x L m 0 g o h g A K K A U A A A A A A A A A A A A A A A A A A A A A A A A A A A A K 0 5 N L s n M z 1 M I h t C G 1 g B Q S w E C L Q A U A A I A C A C j S s V Q D n 7 G c a g A A A D 4 A A A A E g A A A A A A A A A A A A A A A A A A A A A A Q 2 9 u Z m l n L 1 B h Y 2 t h Z 2 U u e G 1 s U E s B A i 0 A F A A C A A g A o 0 r F U A / K 6 a u k A A A A 6 Q A A A B M A A A A A A A A A A A A A A A A A 9 A A A A F t D b 2 5 0 Z W 5 0 X 1 R 5 c G V z X S 5 4 b W x Q S w E C L Q A U A A I A C A C j S s V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/ W e l + 2 + I E 6 9 3 e y q I v 3 3 9 w A A A A A C A A A A A A A Q Z g A A A A E A A C A A A A D i U I j L A e + 0 r 7 t i A + 4 M u 0 I X p I e R h E X j 3 R B e e 7 2 I + 7 6 M 8 g A A A A A O g A A A A A I A A C A A A A B j w x p 8 q K b J A f M I m 5 O k x l E H w q U 9 i j t K B 3 z b 1 n b 5 N F e d U F A A A A D U t S 9 r j I H 9 m n q T M W X o U N a 3 t N N v A 0 k 7 i U K 2 q d 1 F t T T Y A 2 L a Y j s t i o s 8 C I 8 W M V + 7 4 / / e q u T / f L l U h Z U G 2 v b t c w f d Z m D l R E 8 T K / I v w X u b n f W I z 0 A A A A A 6 W u S q S v 1 0 q 7 7 U E h J M R j u A E s + J 4 i 8 2 h P Z y T P Y d q Y L p T q V 7 w J L q 2 D 4 o J U n b r g 4 s t J G 9 b y B d e Q q s w 5 o x 0 f v u I S i Y < / D a t a M a s h u p > 
</file>

<file path=customXml/itemProps1.xml><?xml version="1.0" encoding="utf-8"?>
<ds:datastoreItem xmlns:ds="http://schemas.openxmlformats.org/officeDocument/2006/customXml" ds:itemID="{6855ECBA-3B95-46C2-B9A3-FAE6060012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Vollmann</dc:creator>
  <cp:lastModifiedBy>Victor Vollmann</cp:lastModifiedBy>
  <dcterms:created xsi:type="dcterms:W3CDTF">2020-06-03T17:29:14Z</dcterms:created>
  <dcterms:modified xsi:type="dcterms:W3CDTF">2020-06-07T19:29:03Z</dcterms:modified>
</cp:coreProperties>
</file>