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78.wmf" ContentType="image/x-wmf"/>
  <Override PartName="/xl/media/image77.wmf" ContentType="image/x-wmf"/>
  <Override PartName="/xl/media/image76.wmf" ContentType="image/x-wmf"/>
  <Override PartName="/xl/media/image75.wmf" ContentType="image/x-wmf"/>
  <Override PartName="/xl/media/image74.wmf" ContentType="image/x-wmf"/>
  <Override PartName="/xl/media/image73.wmf" ContentType="image/x-wmf"/>
  <Override PartName="/xl/media/image72.wmf" ContentType="image/x-wmf"/>
  <Override PartName="/xl/media/image71.wmf" ContentType="image/x-wmf"/>
  <Override PartName="/xl/media/image70.wmf" ContentType="image/x-wmf"/>
  <Override PartName="/xl/media/image69.wmf" ContentType="image/x-wmf"/>
  <Override PartName="/xl/media/image44.wmf" ContentType="image/x-wmf"/>
  <Override PartName="/xl/media/image43.wmf" ContentType="image/x-wmf"/>
  <Override PartName="/xl/media/image68.png" ContentType="image/png"/>
  <Override PartName="/xl/media/image67.wmf" ContentType="image/x-wmf"/>
  <Override PartName="/xl/media/image42.wmf" ContentType="image/x-wmf"/>
  <Override PartName="/xl/media/image66.wmf" ContentType="image/x-wmf"/>
  <Override PartName="/xl/media/image41.wmf" ContentType="image/x-wmf"/>
  <Override PartName="/xl/media/image65.wmf" ContentType="image/x-wmf"/>
  <Override PartName="/xl/media/image40.wmf" ContentType="image/x-wmf"/>
  <Override PartName="/xl/media/image39.wmf" ContentType="image/x-wmf"/>
  <Override PartName="/xl/media/image14.wmf" ContentType="image/x-wmf"/>
  <Override PartName="/xl/media/image123.wmf" ContentType="image/x-wmf"/>
  <Override PartName="/xl/media/image38.wmf" ContentType="image/x-wmf"/>
  <Override PartName="/xl/media/image13.wmf" ContentType="image/x-wmf"/>
  <Override PartName="/xl/media/image122.wmf" ContentType="image/x-wmf"/>
  <Override PartName="/xl/media/image37.wmf" ContentType="image/x-wmf"/>
  <Override PartName="/xl/media/image12.wmf" ContentType="image/x-wmf"/>
  <Override PartName="/xl/media/image121.wmf" ContentType="image/x-wmf"/>
  <Override PartName="/xl/media/image16.wmf" ContentType="image/x-wmf"/>
  <Override PartName="/xl/media/image125.wmf" ContentType="image/x-wmf"/>
  <Override PartName="/xl/media/image15.wmf" ContentType="image/x-wmf"/>
  <Override PartName="/xl/media/image124.wmf" ContentType="image/x-wmf"/>
  <Override PartName="/xl/media/image47.png" ContentType="image/png"/>
  <Override PartName="/xl/media/image22.wmf" ContentType="image/x-wmf"/>
  <Override PartName="/xl/media/image131.wmf" ContentType="image/x-wmf"/>
  <Override PartName="/xl/media/image17.wmf" ContentType="image/x-wmf"/>
  <Override PartName="/xl/media/image126.wmf" ContentType="image/x-wmf"/>
  <Override PartName="/xl/media/image48.png" ContentType="image/png"/>
  <Override PartName="/xl/media/image23.wmf" ContentType="image/x-wmf"/>
  <Override PartName="/xl/media/image132.wmf" ContentType="image/x-wmf"/>
  <Override PartName="/xl/media/image18.wmf" ContentType="image/x-wmf"/>
  <Override PartName="/xl/media/image127.wmf" ContentType="image/x-wmf"/>
  <Override PartName="/xl/media/image49.png" ContentType="image/png"/>
  <Override PartName="/xl/media/image24.wmf" ContentType="image/x-wmf"/>
  <Override PartName="/xl/media/image133.wmf" ContentType="image/x-wmf"/>
  <Override PartName="/xl/media/image19.wmf" ContentType="image/x-wmf"/>
  <Override PartName="/xl/media/image128.wmf" ContentType="image/x-wmf"/>
  <Override PartName="/xl/media/image50.png" ContentType="image/png"/>
  <Override PartName="/xl/media/image45.wmf" ContentType="image/x-wmf"/>
  <Override PartName="/xl/media/image20.wmf" ContentType="image/x-wmf"/>
  <Override PartName="/xl/media/image51.png" ContentType="image/png"/>
  <Override PartName="/xl/media/image46.wmf" ContentType="image/x-wmf"/>
  <Override PartName="/xl/media/image21.wmf" ContentType="image/x-wmf"/>
  <Override PartName="/xl/media/image130.wmf" ContentType="image/x-wmf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30.wmf" ContentType="image/x-wmf"/>
  <Override PartName="/xl/media/image25.wmf" ContentType="image/x-wmf"/>
  <Override PartName="/xl/media/image134.wmf" ContentType="image/x-wmf"/>
  <Override PartName="/xl/media/image5.wmf" ContentType="image/x-wmf"/>
  <Override PartName="/xl/media/image86.wmf" ContentType="image/x-wmf"/>
  <Override PartName="/xl/media/image79.wmf" ContentType="image/x-wmf"/>
  <Override PartName="/xl/media/image80.wmf" ContentType="image/x-wmf"/>
  <Override PartName="/xl/media/image81.wmf" ContentType="image/x-wmf"/>
  <Override PartName="/xl/media/image90.wmf" ContentType="image/x-wmf"/>
  <Override PartName="/xl/media/image91.wmf" ContentType="image/x-wmf"/>
  <Override PartName="/xl/media/image6.wmf" ContentType="image/x-wmf"/>
  <Override PartName="/xl/media/image87.wmf" ContentType="image/x-wmf"/>
  <Override PartName="/xl/media/image105.wmf" ContentType="image/x-wmf"/>
  <Override PartName="/xl/media/image92.wmf" ContentType="image/x-wmf"/>
  <Override PartName="/xl/media/image110.wmf" ContentType="image/x-wmf"/>
  <Override PartName="/xl/media/image140.png" ContentType="image/png"/>
  <Override PartName="/xl/media/image26.wmf" ContentType="image/x-wmf"/>
  <Override PartName="/xl/media/image135.wmf" ContentType="image/x-wmf"/>
  <Override PartName="/xl/media/image93.wmf" ContentType="image/x-wmf"/>
  <Override PartName="/xl/media/image111.wmf" ContentType="image/x-wmf"/>
  <Override PartName="/xl/media/image136.wmf" ContentType="image/x-wmf"/>
  <Override PartName="/xl/media/image27.wmf" ContentType="image/x-wmf"/>
  <Override PartName="/xl/media/image94.wmf" ContentType="image/x-wmf"/>
  <Override PartName="/xl/media/image112.wmf" ContentType="image/x-wmf"/>
  <Override PartName="/xl/media/image137.wmf" ContentType="image/x-wmf"/>
  <Override PartName="/xl/media/image28.wmf" ContentType="image/x-wmf"/>
  <Override PartName="/xl/media/image29.wmf" ContentType="image/x-wmf"/>
  <Override PartName="/xl/media/image109.wmf" ContentType="image/x-wmf"/>
  <Override PartName="/xl/media/image98.wmf" ContentType="image/x-wmf"/>
  <Override PartName="/xl/media/image116.wmf" ContentType="image/x-wmf"/>
  <Override PartName="/xl/media/image118.wmf" ContentType="image/x-wmf"/>
  <Override PartName="/xl/media/image119.wmf" ContentType="image/x-wmf"/>
  <Override PartName="/xl/media/image129.wmf" ContentType="image/x-wmf"/>
  <Override PartName="/xl/media/image99.wmf" ContentType="image/x-wmf"/>
  <Override PartName="/xl/media/image117.wmf" ContentType="image/x-wmf"/>
  <Override PartName="/xl/media/image97.wmf" ContentType="image/x-wmf"/>
  <Override PartName="/xl/media/image115.wmf" ContentType="image/x-wmf"/>
  <Override PartName="/xl/media/image96.wmf" ContentType="image/x-wmf"/>
  <Override PartName="/xl/media/image139.png" ContentType="image/png"/>
  <Override PartName="/xl/media/image114.wmf" ContentType="image/x-wmf"/>
  <Override PartName="/xl/media/image61.wmf" ContentType="image/x-wmf"/>
  <Override PartName="/xl/media/image104.png" ContentType="image/png"/>
  <Override PartName="/xl/media/image102.png" ContentType="image/png"/>
  <Override PartName="/xl/media/image95.wmf" ContentType="image/x-wmf"/>
  <Override PartName="/xl/media/image113.wmf" ContentType="image/x-wmf"/>
  <Override PartName="/xl/media/image138.png" ContentType="image/png"/>
  <Override PartName="/xl/media/image60.wmf" ContentType="image/x-wmf"/>
  <Override PartName="/xl/media/image103.png" ContentType="image/png"/>
  <Override PartName="/xl/media/image85.wmf" ContentType="image/x-wmf"/>
  <Override PartName="/xl/media/image4.wmf" ContentType="image/x-wmf"/>
  <Override PartName="/xl/media/image84.wmf" ContentType="image/x-wmf"/>
  <Override PartName="/xl/media/image3.wmf" ContentType="image/x-wmf"/>
  <Override PartName="/xl/media/image1.wmf" ContentType="image/x-wmf"/>
  <Override PartName="/xl/media/image100.wmf" ContentType="image/x-wmf"/>
  <Override PartName="/xl/media/image82.wmf" ContentType="image/x-wmf"/>
  <Override PartName="/xl/media/image83.wmf" ContentType="image/x-wmf"/>
  <Override PartName="/xl/media/image2.wmf" ContentType="image/x-wmf"/>
  <Override PartName="/xl/media/image101.wmf" ContentType="image/x-wmf"/>
  <Override PartName="/xl/media/image7.wmf" ContentType="image/x-wmf"/>
  <Override PartName="/xl/media/image106.wmf" ContentType="image/x-wmf"/>
  <Override PartName="/xl/media/image88.wmf" ContentType="image/x-wmf"/>
  <Override PartName="/xl/media/image8.wmf" ContentType="image/x-wmf"/>
  <Override PartName="/xl/media/image107.wmf" ContentType="image/x-wmf"/>
  <Override PartName="/xl/media/image89.wmf" ContentType="image/x-wmf"/>
  <Override PartName="/xl/media/image108.wmf" ContentType="image/x-wmf"/>
  <Override PartName="/xl/media/image9.wmf" ContentType="image/x-wmf"/>
  <Override PartName="/xl/media/image36.wmf" ContentType="image/x-wmf"/>
  <Override PartName="/xl/media/image120.wmf" ContentType="image/x-wmf"/>
  <Override PartName="/xl/media/image11.wmf" ContentType="image/x-wmf"/>
  <Override PartName="/xl/media/image35.wmf" ContentType="image/x-wmf"/>
  <Override PartName="/xl/media/image10.wmf" ContentType="image/x-wmf"/>
  <Override PartName="/xl/media/image34.wmf" ContentType="image/x-wmf"/>
  <Override PartName="/xl/media/image59.wmf" ContentType="image/x-wmf"/>
  <Override PartName="/xl/media/image64.png" ContentType="image/png"/>
  <Override PartName="/xl/media/image33.wmf" ContentType="image/x-wmf"/>
  <Override PartName="/xl/media/image58.wmf" ContentType="image/x-wmf"/>
  <Override PartName="/xl/media/image63.png" ContentType="image/png"/>
  <Override PartName="/xl/media/image32.wmf" ContentType="image/x-wmf"/>
  <Override PartName="/xl/media/image57.wmf" ContentType="image/x-wmf"/>
  <Override PartName="/xl/media/image62.png" ContentType="image/png"/>
  <Override PartName="/xl/media/image31.wmf" ContentType="image/x-wmf"/>
  <Override PartName="/xl/media/image56.wmf" ContentType="image/x-wmf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3.xml.rels" ContentType="application/vnd.openxmlformats-package.relationship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Расчетный лист" sheetId="1" state="visible" r:id="rId2"/>
    <sheet name="Вывод на печать" sheetId="2" state="visible" r:id="rId3"/>
    <sheet name="Лист Вывод на печать" sheetId="3" state="visible" r:id="rId4"/>
    <sheet name="Таблицы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<sst xmlns="http://schemas.openxmlformats.org/spreadsheetml/2006/main" count="2702" uniqueCount="604">
  <si>
    <t xml:space="preserve">Таблица 6.1 – Исходные данные к однофазному конденсаторному асинхронному двигателю</t>
  </si>
  <si>
    <t xml:space="preserve">Формула</t>
  </si>
  <si>
    <t xml:space="preserve">Таблица 8.1 – Исходные данные к двигателям типа ДПМ</t>
  </si>
  <si>
    <t xml:space="preserve">Таблица 9.1 – Исходные данные к синхронным двигателям типа СДПМ</t>
  </si>
  <si>
    <t xml:space="preserve">Номер варианта</t>
  </si>
  <si>
    <r>
      <rPr>
        <sz val="16"/>
        <color rgb="FF000000"/>
        <rFont val="Times New Roman"/>
        <family val="1"/>
      </rPr>
      <t xml:space="preserve">Р</t>
    </r>
    <r>
      <rPr>
        <vertAlign val="subscript"/>
        <sz val="16"/>
        <color rgb="FF000000"/>
        <rFont val="Times New Roman"/>
        <family val="1"/>
      </rPr>
      <t xml:space="preserve">2Н</t>
    </r>
    <r>
      <rPr>
        <sz val="16"/>
        <color rgb="FF000000"/>
        <rFont val="Times New Roman"/>
        <family val="1"/>
      </rPr>
      <t xml:space="preserve">,Вт</t>
    </r>
  </si>
  <si>
    <t xml:space="preserve">2р,шт.</t>
  </si>
  <si>
    <r>
      <rPr>
        <sz val="16"/>
        <color rgb="FF000000"/>
        <rFont val="Times New Roman"/>
        <family val="1"/>
      </rPr>
      <t xml:space="preserve">n</t>
    </r>
    <r>
      <rPr>
        <vertAlign val="subscript"/>
        <sz val="16"/>
        <color rgb="FF000000"/>
        <rFont val="Times New Roman"/>
        <family val="1"/>
      </rPr>
      <t xml:space="preserve">2Н</t>
    </r>
    <r>
      <rPr>
        <sz val="16"/>
        <color rgb="FF000000"/>
        <rFont val="Times New Roman"/>
        <family val="1"/>
      </rPr>
      <t xml:space="preserve">,мин</t>
    </r>
    <r>
      <rPr>
        <vertAlign val="superscript"/>
        <sz val="16"/>
        <color rgb="FF000000"/>
        <rFont val="Times New Roman"/>
        <family val="1"/>
      </rPr>
      <t xml:space="preserve">-1</t>
    </r>
  </si>
  <si>
    <t xml:space="preserve">сos φ1</t>
  </si>
  <si>
    <t xml:space="preserve">η,%</t>
  </si>
  <si>
    <r>
      <rPr>
        <sz val="16"/>
        <color rgb="FF000000"/>
        <rFont val="Times New Roman"/>
        <family val="1"/>
      </rPr>
      <t xml:space="preserve">D</t>
    </r>
    <r>
      <rPr>
        <vertAlign val="subscript"/>
        <sz val="16"/>
        <color rgb="FF000000"/>
        <rFont val="Times New Roman"/>
        <family val="1"/>
      </rPr>
      <t xml:space="preserve">С</t>
    </r>
    <r>
      <rPr>
        <sz val="16"/>
        <color rgb="FF000000"/>
        <rFont val="Times New Roman"/>
        <family val="1"/>
      </rPr>
      <t xml:space="preserve">,см</t>
    </r>
  </si>
  <si>
    <r>
      <rPr>
        <sz val="16"/>
        <color rgb="FF000000"/>
        <rFont val="Times New Roman"/>
        <family val="1"/>
      </rPr>
      <t xml:space="preserve">Z</t>
    </r>
    <r>
      <rPr>
        <vertAlign val="subscript"/>
        <sz val="16"/>
        <color rgb="FF000000"/>
        <rFont val="Times New Roman"/>
        <family val="1"/>
      </rPr>
      <t xml:space="preserve">1</t>
    </r>
    <r>
      <rPr>
        <sz val="16"/>
        <color rgb="FF000000"/>
        <rFont val="Times New Roman"/>
        <family val="1"/>
      </rPr>
      <t xml:space="preserve">,шт.</t>
    </r>
  </si>
  <si>
    <r>
      <rPr>
        <sz val="16"/>
        <color rgb="FF000000"/>
        <rFont val="Times New Roman"/>
        <family val="1"/>
      </rPr>
      <t xml:space="preserve">q</t>
    </r>
    <r>
      <rPr>
        <vertAlign val="subscript"/>
        <sz val="16"/>
        <color rgb="FF000000"/>
        <rFont val="Times New Roman"/>
        <family val="1"/>
      </rPr>
      <t xml:space="preserve">1</t>
    </r>
    <r>
      <rPr>
        <sz val="16"/>
        <color rgb="FF000000"/>
        <rFont val="Times New Roman"/>
        <family val="1"/>
      </rPr>
      <t xml:space="preserve">, пазов</t>
    </r>
  </si>
  <si>
    <t xml:space="preserve">y, пазов</t>
  </si>
  <si>
    <r>
      <rPr>
        <sz val="16"/>
        <color rgb="FF000000"/>
        <rFont val="Times New Roman"/>
        <family val="1"/>
      </rPr>
      <t xml:space="preserve">l</t>
    </r>
    <r>
      <rPr>
        <vertAlign val="subscript"/>
        <sz val="16"/>
        <color rgb="FF000000"/>
        <rFont val="Times New Roman"/>
        <family val="1"/>
      </rPr>
      <t xml:space="preserve">C</t>
    </r>
    <r>
      <rPr>
        <sz val="16"/>
        <color rgb="FF000000"/>
        <rFont val="Times New Roman"/>
        <family val="1"/>
      </rPr>
      <t xml:space="preserve">, см</t>
    </r>
  </si>
  <si>
    <r>
      <rPr>
        <sz val="16"/>
        <color rgb="FF000000"/>
        <rFont val="Times New Roman"/>
        <family val="1"/>
      </rPr>
      <t xml:space="preserve">Р</t>
    </r>
    <r>
      <rPr>
        <vertAlign val="subscript"/>
        <sz val="16"/>
        <color rgb="FF000000"/>
        <rFont val="Times New Roman"/>
        <family val="1"/>
      </rPr>
      <t xml:space="preserve">2</t>
    </r>
    <r>
      <rPr>
        <sz val="16"/>
        <color rgb="FF000000"/>
        <rFont val="Times New Roman"/>
        <family val="1"/>
      </rPr>
      <t xml:space="preserve">, Вт</t>
    </r>
  </si>
  <si>
    <t xml:space="preserve">U, В</t>
  </si>
  <si>
    <r>
      <rPr>
        <sz val="16"/>
        <color rgb="FF000000"/>
        <rFont val="Times New Roman"/>
        <family val="1"/>
      </rPr>
      <t xml:space="preserve">n, мин</t>
    </r>
    <r>
      <rPr>
        <vertAlign val="superscript"/>
        <sz val="16"/>
        <color rgb="FF000000"/>
        <rFont val="Times New Roman"/>
        <family val="1"/>
      </rPr>
      <t xml:space="preserve">-1</t>
    </r>
  </si>
  <si>
    <t xml:space="preserve">η, %</t>
  </si>
  <si>
    <t xml:space="preserve">Da, см</t>
  </si>
  <si>
    <t xml:space="preserve">la, см</t>
  </si>
  <si>
    <t xml:space="preserve">Z, шт.</t>
  </si>
  <si>
    <r>
      <rPr>
        <sz val="16"/>
        <color rgb="FF000000"/>
        <rFont val="Times New Roman"/>
        <family val="1"/>
      </rPr>
      <t xml:space="preserve">у</t>
    </r>
    <r>
      <rPr>
        <vertAlign val="subscript"/>
        <sz val="16"/>
        <color rgb="FF000000"/>
        <rFont val="Times New Roman"/>
        <family val="1"/>
      </rPr>
      <t xml:space="preserve">1</t>
    </r>
    <r>
      <rPr>
        <sz val="16"/>
        <color rgb="FF000000"/>
        <rFont val="Times New Roman"/>
        <family val="1"/>
      </rPr>
      <t xml:space="preserve">, п.д.</t>
    </r>
  </si>
  <si>
    <r>
      <rPr>
        <sz val="16"/>
        <color rgb="FF000000"/>
        <rFont val="Times New Roman"/>
        <family val="1"/>
      </rPr>
      <t xml:space="preserve">у</t>
    </r>
    <r>
      <rPr>
        <vertAlign val="subscript"/>
        <sz val="16"/>
        <color rgb="FF000000"/>
        <rFont val="Times New Roman"/>
        <family val="1"/>
      </rPr>
      <t xml:space="preserve">2</t>
    </r>
    <r>
      <rPr>
        <sz val="16"/>
        <color rgb="FF000000"/>
        <rFont val="Times New Roman"/>
        <family val="1"/>
      </rPr>
      <t xml:space="preserve">, п.д.</t>
    </r>
  </si>
  <si>
    <r>
      <rPr>
        <sz val="16"/>
        <color rgb="FF000000"/>
        <rFont val="Times New Roman"/>
        <family val="1"/>
      </rPr>
      <t xml:space="preserve">у</t>
    </r>
    <r>
      <rPr>
        <vertAlign val="subscript"/>
        <sz val="16"/>
        <color rgb="FF000000"/>
        <rFont val="Times New Roman"/>
        <family val="1"/>
      </rPr>
      <t xml:space="preserve">К</t>
    </r>
    <r>
      <rPr>
        <sz val="16"/>
        <color rgb="FF000000"/>
        <rFont val="Times New Roman"/>
        <family val="1"/>
      </rPr>
      <t xml:space="preserve">, п.д.</t>
    </r>
  </si>
  <si>
    <t xml:space="preserve">у, п.д.</t>
  </si>
  <si>
    <t xml:space="preserve">2р, шт.</t>
  </si>
  <si>
    <t xml:space="preserve">U, B</t>
  </si>
  <si>
    <r>
      <rPr>
        <sz val="16"/>
        <color rgb="FF000000"/>
        <rFont val="Times New Roman"/>
        <family val="1"/>
      </rPr>
      <t xml:space="preserve">P</t>
    </r>
    <r>
      <rPr>
        <vertAlign val="subscript"/>
        <sz val="12"/>
        <color rgb="FF000000"/>
        <rFont val="Times New Roman"/>
        <family val="1"/>
      </rPr>
      <t xml:space="preserve">2</t>
    </r>
    <r>
      <rPr>
        <sz val="12"/>
        <color rgb="FF000000"/>
        <rFont val="Times New Roman"/>
        <family val="1"/>
      </rPr>
      <t xml:space="preserve">, Вт</t>
    </r>
  </si>
  <si>
    <r>
      <rPr>
        <sz val="16"/>
        <color rgb="FF000000"/>
        <rFont val="Times New Roman"/>
        <family val="1"/>
      </rPr>
      <t xml:space="preserve">n</t>
    </r>
    <r>
      <rPr>
        <vertAlign val="subscript"/>
        <sz val="12"/>
        <color rgb="FF000000"/>
        <rFont val="Times New Roman"/>
        <family val="1"/>
      </rPr>
      <t xml:space="preserve">C</t>
    </r>
    <r>
      <rPr>
        <sz val="12"/>
        <color rgb="FF000000"/>
        <rFont val="Times New Roman"/>
        <family val="1"/>
      </rPr>
      <t xml:space="preserve">, мин</t>
    </r>
    <r>
      <rPr>
        <vertAlign val="superscript"/>
        <sz val="12"/>
        <color rgb="FF000000"/>
        <rFont val="Times New Roman"/>
        <family val="1"/>
      </rPr>
      <t xml:space="preserve">-1</t>
    </r>
  </si>
  <si>
    <r>
      <rPr>
        <sz val="16"/>
        <color rgb="FF000000"/>
        <rFont val="Times New Roman"/>
        <family val="1"/>
      </rPr>
      <t xml:space="preserve">сos φ</t>
    </r>
    <r>
      <rPr>
        <vertAlign val="subscript"/>
        <sz val="12"/>
        <color rgb="FF000000"/>
        <rFont val="Times New Roman"/>
        <family val="1"/>
      </rPr>
      <t xml:space="preserve">1</t>
    </r>
  </si>
  <si>
    <r>
      <rPr>
        <sz val="16"/>
        <color rgb="FF000000"/>
        <rFont val="Times New Roman"/>
        <family val="1"/>
      </rPr>
      <t xml:space="preserve">D</t>
    </r>
    <r>
      <rPr>
        <vertAlign val="subscript"/>
        <sz val="12"/>
        <color rgb="FF000000"/>
        <rFont val="Times New Roman"/>
        <family val="1"/>
      </rPr>
      <t xml:space="preserve">С</t>
    </r>
    <r>
      <rPr>
        <sz val="12"/>
        <color rgb="FF000000"/>
        <rFont val="Times New Roman"/>
        <family val="1"/>
      </rPr>
      <t xml:space="preserve">, см</t>
    </r>
  </si>
  <si>
    <r>
      <rPr>
        <sz val="16"/>
        <color rgb="FF000000"/>
        <rFont val="Times New Roman"/>
        <family val="1"/>
      </rPr>
      <t xml:space="preserve">l</t>
    </r>
    <r>
      <rPr>
        <sz val="12"/>
        <color rgb="FF000000"/>
        <rFont val="Times New Roman"/>
        <family val="1"/>
      </rPr>
      <t xml:space="preserve">c, см</t>
    </r>
  </si>
  <si>
    <r>
      <rPr>
        <sz val="16"/>
        <color rgb="FF000000"/>
        <rFont val="Times New Roman"/>
        <family val="1"/>
      </rPr>
      <t xml:space="preserve">Z</t>
    </r>
    <r>
      <rPr>
        <vertAlign val="subscript"/>
        <sz val="12"/>
        <color rgb="FF000000"/>
        <rFont val="Times New Roman"/>
        <family val="1"/>
      </rPr>
      <t xml:space="preserve">1</t>
    </r>
    <r>
      <rPr>
        <sz val="12"/>
        <color rgb="FF000000"/>
        <rFont val="Times New Roman"/>
        <family val="1"/>
      </rPr>
      <t xml:space="preserve">, шт.</t>
    </r>
  </si>
  <si>
    <r>
      <rPr>
        <sz val="16"/>
        <color rgb="FF000000"/>
        <rFont val="Times New Roman"/>
        <family val="1"/>
      </rPr>
      <t xml:space="preserve">q</t>
    </r>
    <r>
      <rPr>
        <vertAlign val="subscript"/>
        <sz val="12"/>
        <color rgb="FF000000"/>
        <rFont val="Times New Roman"/>
        <family val="1"/>
      </rPr>
      <t xml:space="preserve">1</t>
    </r>
    <r>
      <rPr>
        <sz val="12"/>
        <color rgb="FF000000"/>
        <rFont val="Times New Roman"/>
        <family val="1"/>
      </rPr>
      <t xml:space="preserve">, пазов</t>
    </r>
  </si>
  <si>
    <r>
      <rPr>
        <sz val="16"/>
        <color rgb="FF000000"/>
        <rFont val="Times New Roman"/>
        <family val="1"/>
      </rPr>
      <t xml:space="preserve">у</t>
    </r>
    <r>
      <rPr>
        <vertAlign val="subscript"/>
        <sz val="12"/>
        <color rgb="FF000000"/>
        <rFont val="Times New Roman"/>
        <family val="1"/>
      </rPr>
      <t xml:space="preserve">1</t>
    </r>
    <r>
      <rPr>
        <sz val="12"/>
        <color rgb="FF000000"/>
        <rFont val="Times New Roman"/>
        <family val="1"/>
      </rPr>
      <t xml:space="preserve">, паз.дел.</t>
    </r>
  </si>
  <si>
    <r>
      <rPr>
        <b val="true"/>
        <sz val="18"/>
        <color rgb="FF006600"/>
        <rFont val="Bahnschrift"/>
        <family val="2"/>
      </rPr>
      <t xml:space="preserve">Выборочное  целое число
</t>
    </r>
    <r>
      <rPr>
        <b val="true"/>
        <sz val="48"/>
        <color rgb="FF006600"/>
        <rFont val="Bahnschrift"/>
        <family val="2"/>
      </rPr>
      <t xml:space="preserve">ℤ</t>
    </r>
  </si>
  <si>
    <r>
      <rPr>
        <b val="true"/>
        <sz val="18"/>
        <color rgb="FF006600"/>
        <rFont val="Bahnschrift"/>
        <family val="2"/>
      </rPr>
      <t xml:space="preserve">Выборочное  Дробное число
</t>
    </r>
    <r>
      <rPr>
        <b val="true"/>
        <sz val="48"/>
        <color rgb="FF006600"/>
        <rFont val="Bahnschrift"/>
        <family val="2"/>
      </rPr>
      <t xml:space="preserve">ℝ</t>
    </r>
  </si>
  <si>
    <r>
      <rPr>
        <b val="true"/>
        <sz val="18"/>
        <color rgb="FF006600"/>
        <rFont val="Bahnschrift"/>
        <family val="2"/>
      </rPr>
      <t xml:space="preserve">Выборочное значение по таблице
</t>
    </r>
    <r>
      <rPr>
        <b val="true"/>
        <sz val="36"/>
        <color rgb="FF006600"/>
        <rFont val="fontello"/>
        <family val="0"/>
      </rPr>
      <t xml:space="preserve"></t>
    </r>
  </si>
  <si>
    <r>
      <rPr>
        <b val="true"/>
        <sz val="18"/>
        <color rgb="FF006600"/>
        <rFont val="Bahnschrift"/>
        <family val="2"/>
      </rPr>
      <t xml:space="preserve">Выборочное значение по графику
</t>
    </r>
    <r>
      <rPr>
        <b val="true"/>
        <sz val="36"/>
        <color rgb="FF006600"/>
        <rFont val="fontello"/>
        <family val="0"/>
      </rPr>
      <t xml:space="preserve"></t>
    </r>
  </si>
  <si>
    <t xml:space="preserve">Константа</t>
  </si>
  <si>
    <r>
      <rPr>
        <sz val="28"/>
        <color rgb="FF800080"/>
        <rFont val="fontello"/>
        <family val="0"/>
      </rPr>
      <t xml:space="preserve"></t>
    </r>
    <r>
      <rPr>
        <sz val="28"/>
        <color rgb="FF333333"/>
        <rFont val="Arial"/>
        <family val="2"/>
      </rPr>
      <t xml:space="preserve"> </t>
    </r>
  </si>
  <si>
    <t xml:space="preserve">Выборочное</t>
  </si>
  <si>
    <r>
      <rPr>
        <sz val="48"/>
        <color rgb="FF800080"/>
        <rFont val="fontello"/>
        <family val="0"/>
      </rPr>
      <t xml:space="preserve"></t>
    </r>
    <r>
      <rPr>
        <sz val="48"/>
        <color rgb="FF333333"/>
        <rFont val="Arial"/>
        <family val="2"/>
      </rPr>
      <t xml:space="preserve"> </t>
    </r>
  </si>
  <si>
    <t xml:space="preserve">Таблица 4 - Диаметр и площадь поперечного сечения круглых медных эмалированных проводов марок ПЭТВ и ПЭТ–155</t>
  </si>
  <si>
    <t xml:space="preserve">Номинальный диаметр неизолированного проводника, мм</t>
  </si>
  <si>
    <t xml:space="preserve">Среднее значение диаметра изолированного провода, мм</t>
  </si>
  <si>
    <r>
      <rPr>
        <sz val="16"/>
        <color rgb="FF000000"/>
        <rFont val="Times New Roman"/>
        <family val="1"/>
      </rPr>
      <t xml:space="preserve">Площадь поперечного сечения неизолированного провода, мм </t>
    </r>
    <r>
      <rPr>
        <vertAlign val="superscript"/>
        <sz val="16"/>
        <color rgb="FF000000"/>
        <rFont val="Times New Roman"/>
        <family val="1"/>
      </rPr>
      <t xml:space="preserve">2</t>
    </r>
  </si>
  <si>
    <t xml:space="preserve">Примечания:
1. Провода, размеры  которых  указаны  в  скобках,  следует применять только в отдельных случаях при обосновании технико-экономической целесообразности.
2. Среднее значение диаметра изолированного провода вычислено с учётом расчётной средней двухсторонней толщины эмалевой изоляции, принимаемой как округленное среднее арифметическое из минимальной и</t>
  </si>
  <si>
    <t xml:space="preserve">ρ</t>
  </si>
  <si>
    <t xml:space="preserve">σ</t>
  </si>
  <si>
    <t xml:space="preserve">β</t>
  </si>
  <si>
    <t xml:space="preserve">μ</t>
  </si>
  <si>
    <t xml:space="preserve">ν</t>
  </si>
  <si>
    <t xml:space="preserve">η</t>
  </si>
  <si>
    <t xml:space="preserve">Fontello</t>
  </si>
  <si>
    <r>
      <rPr>
        <b val="true"/>
        <sz val="18"/>
        <color rgb="FF006600"/>
        <rFont val="Bahnschrift"/>
        <family val="2"/>
      </rPr>
      <t xml:space="preserve">Неизвестное
значение
</t>
    </r>
    <r>
      <rPr>
        <b val="true"/>
        <sz val="48"/>
        <color rgb="FF006600"/>
        <rFont val="Bahnschrift"/>
        <family val="2"/>
      </rPr>
      <t xml:space="preserve">?</t>
    </r>
  </si>
  <si>
    <t xml:space="preserve">***</t>
  </si>
  <si>
    <t xml:space="preserve">Значение</t>
  </si>
  <si>
    <t xml:space="preserve">Ед. Изм.</t>
  </si>
  <si>
    <t xml:space="preserve">Обозначение</t>
  </si>
  <si>
    <t xml:space="preserve">ξ</t>
  </si>
  <si>
    <t xml:space="preserve">τ</t>
  </si>
  <si>
    <t xml:space="preserve">Δ</t>
  </si>
  <si>
    <t xml:space="preserve">α</t>
  </si>
  <si>
    <t xml:space="preserve">φ</t>
  </si>
  <si>
    <t xml:space="preserve">λ</t>
  </si>
  <si>
    <t xml:space="preserve"></t>
  </si>
  <si>
    <t xml:space="preserve"></t>
  </si>
  <si>
    <t xml:space="preserve"></t>
  </si>
  <si>
    <t xml:space="preserve"></t>
  </si>
  <si>
    <t xml:space="preserve"></t>
  </si>
  <si>
    <t xml:space="preserve">δ</t>
  </si>
  <si>
    <t xml:space="preserve">ϑ</t>
  </si>
  <si>
    <t xml:space="preserve">γ</t>
  </si>
  <si>
    <t xml:space="preserve">π</t>
  </si>
  <si>
    <t xml:space="preserve">Ω</t>
  </si>
  <si>
    <t xml:space="preserve">ω</t>
  </si>
  <si>
    <t xml:space="preserve"></t>
  </si>
  <si>
    <t xml:space="preserve"></t>
  </si>
  <si>
    <t xml:space="preserve"></t>
  </si>
  <si>
    <r>
      <rPr>
        <sz val="28"/>
        <color rgb="FF800080"/>
        <rFont val="fontello"/>
        <family val="0"/>
      </rPr>
      <t xml:space="preserve"></t>
    </r>
    <r>
      <rPr>
        <sz val="11"/>
        <color rgb="FF333333"/>
        <rFont val="Arial"/>
        <family val="2"/>
      </rPr>
      <t xml:space="preserve"> </t>
    </r>
  </si>
  <si>
    <t xml:space="preserve"></t>
  </si>
  <si>
    <t xml:space="preserve">&lt;</t>
  </si>
  <si>
    <t xml:space="preserve">&gt;</t>
  </si>
  <si>
    <t xml:space="preserve">≤</t>
  </si>
  <si>
    <t xml:space="preserve">≥</t>
  </si>
  <si>
    <t xml:space="preserve">ℤ</t>
  </si>
  <si>
    <t xml:space="preserve">ℝ</t>
  </si>
  <si>
    <r>
      <rPr>
        <sz val="28"/>
        <color rgb="FF800080"/>
        <rFont val="fontello"/>
        <family val="0"/>
      </rPr>
      <t xml:space="preserve"></t>
    </r>
    <r>
      <rPr>
        <sz val="11"/>
        <color rgb="FF333333"/>
        <rFont val="Arial"/>
        <family val="2"/>
      </rPr>
      <t xml:space="preserve"> </t>
    </r>
  </si>
  <si>
    <r>
      <rPr>
        <sz val="28"/>
        <color rgb="FF800080"/>
        <rFont val="fontello"/>
        <family val="0"/>
      </rPr>
      <t xml:space="preserve"></t>
    </r>
    <r>
      <rPr>
        <sz val="11"/>
        <color rgb="FF333333"/>
        <rFont val="Arial"/>
        <family val="2"/>
      </rPr>
      <t xml:space="preserve"> </t>
    </r>
  </si>
  <si>
    <r>
      <rPr>
        <sz val="28"/>
        <color rgb="FF800080"/>
        <rFont val="fontello"/>
        <family val="0"/>
      </rPr>
      <t xml:space="preserve"></t>
    </r>
    <r>
      <rPr>
        <sz val="11"/>
        <color rgb="FF333333"/>
        <rFont val="Arial"/>
        <family val="2"/>
      </rPr>
      <t xml:space="preserve"> </t>
    </r>
  </si>
  <si>
    <r>
      <rPr>
        <sz val="28"/>
        <color rgb="FF800080"/>
        <rFont val="fontello"/>
        <family val="0"/>
      </rPr>
      <t xml:space="preserve"></t>
    </r>
    <r>
      <rPr>
        <sz val="11"/>
        <color rgb="FF333333"/>
        <rFont val="Arial"/>
        <family val="2"/>
      </rPr>
      <t xml:space="preserve"> </t>
    </r>
  </si>
  <si>
    <r>
      <rPr>
        <sz val="28"/>
        <color rgb="FF800080"/>
        <rFont val="fontello"/>
        <family val="0"/>
      </rPr>
      <t xml:space="preserve"></t>
    </r>
    <r>
      <rPr>
        <sz val="28"/>
        <color rgb="FF333333"/>
        <rFont val="Arial"/>
        <family val="2"/>
      </rPr>
      <t xml:space="preserve"> </t>
    </r>
  </si>
  <si>
    <t xml:space="preserve">≈</t>
  </si>
  <si>
    <t xml:space="preserve">÷</t>
  </si>
  <si>
    <t xml:space="preserve">℃</t>
  </si>
  <si>
    <t xml:space="preserve">°</t>
  </si>
  <si>
    <t xml:space="preserve">∙</t>
  </si>
  <si>
    <t xml:space="preserve">Σ</t>
  </si>
  <si>
    <r>
      <rPr>
        <sz val="28"/>
        <color rgb="FF800080"/>
        <rFont val="fontello"/>
        <family val="0"/>
      </rPr>
      <t xml:space="preserve"></t>
    </r>
    <r>
      <rPr>
        <sz val="11"/>
        <color rgb="FF333333"/>
        <rFont val="Arial"/>
        <family val="2"/>
      </rPr>
      <t xml:space="preserve"> </t>
    </r>
  </si>
  <si>
    <r>
      <rPr>
        <sz val="28"/>
        <color rgb="FF800080"/>
        <rFont val="fontello"/>
        <family val="0"/>
      </rPr>
      <t xml:space="preserve"></t>
    </r>
    <r>
      <rPr>
        <sz val="11"/>
        <color rgb="FF333333"/>
        <rFont val="Arial"/>
        <family val="2"/>
      </rPr>
      <t xml:space="preserve"> </t>
    </r>
  </si>
  <si>
    <r>
      <rPr>
        <sz val="28"/>
        <color rgb="FF800080"/>
        <rFont val="fontello"/>
        <family val="0"/>
      </rPr>
      <t xml:space="preserve"></t>
    </r>
    <r>
      <rPr>
        <sz val="11"/>
        <color rgb="FF333333"/>
        <rFont val="Arial"/>
        <family val="2"/>
      </rPr>
      <t xml:space="preserve"> </t>
    </r>
  </si>
  <si>
    <r>
      <rPr>
        <sz val="28"/>
        <color rgb="FF800080"/>
        <rFont val="fontello"/>
        <family val="0"/>
      </rPr>
      <t xml:space="preserve"></t>
    </r>
    <r>
      <rPr>
        <sz val="11"/>
        <color rgb="FF333333"/>
        <rFont val="Arial"/>
        <family val="2"/>
      </rPr>
      <t xml:space="preserve"> </t>
    </r>
  </si>
  <si>
    <t xml:space="preserve"></t>
  </si>
  <si>
    <t xml:space="preserve"></t>
  </si>
  <si>
    <t xml:space="preserve"></t>
  </si>
  <si>
    <r>
      <rPr>
        <sz val="28"/>
        <color rgb="FF800080"/>
        <rFont val="fontello"/>
        <family val="0"/>
      </rPr>
      <t xml:space="preserve"></t>
    </r>
    <r>
      <rPr>
        <sz val="28"/>
        <color rgb="FF333333"/>
        <rFont val="Arial"/>
        <family val="2"/>
      </rPr>
      <t xml:space="preserve"> </t>
    </r>
  </si>
  <si>
    <t xml:space="preserve">i</t>
  </si>
  <si>
    <t xml:space="preserve">2р</t>
  </si>
  <si>
    <t xml:space="preserve">n</t>
  </si>
  <si>
    <t xml:space="preserve">y, пазовых делений</t>
  </si>
  <si>
    <t xml:space="preserve">Папка</t>
  </si>
  <si>
    <t xml:space="preserve">Р</t>
  </si>
  <si>
    <r>
      <rPr>
        <sz val="16"/>
        <color rgb="FF000000"/>
        <rFont val="Times New Roman"/>
        <family val="1"/>
      </rPr>
      <t xml:space="preserve">P</t>
    </r>
    <r>
      <rPr>
        <vertAlign val="subscript"/>
        <sz val="16"/>
        <color rgb="FF000000"/>
        <rFont val="Times New Roman"/>
        <family val="1"/>
      </rPr>
      <t xml:space="preserve">2</t>
    </r>
    <r>
      <rPr>
        <sz val="16"/>
        <color rgb="FF000000"/>
        <rFont val="Times New Roman"/>
        <family val="1"/>
      </rPr>
      <t xml:space="preserve">, Вт</t>
    </r>
  </si>
  <si>
    <r>
      <rPr>
        <sz val="16"/>
        <color rgb="FF000000"/>
        <rFont val="Times New Roman"/>
        <family val="1"/>
      </rPr>
      <t xml:space="preserve">n</t>
    </r>
    <r>
      <rPr>
        <vertAlign val="subscript"/>
        <sz val="16"/>
        <color rgb="FF000000"/>
        <rFont val="Times New Roman"/>
        <family val="1"/>
      </rPr>
      <t xml:space="preserve">C</t>
    </r>
    <r>
      <rPr>
        <sz val="16"/>
        <color rgb="FF000000"/>
        <rFont val="Times New Roman"/>
        <family val="1"/>
      </rPr>
      <t xml:space="preserve">, мин</t>
    </r>
    <r>
      <rPr>
        <vertAlign val="superscript"/>
        <sz val="16"/>
        <color rgb="FF000000"/>
        <rFont val="Times New Roman"/>
        <family val="1"/>
      </rPr>
      <t xml:space="preserve">-1</t>
    </r>
  </si>
  <si>
    <r>
      <rPr>
        <sz val="16"/>
        <color rgb="FF000000"/>
        <rFont val="Times New Roman"/>
        <family val="1"/>
      </rPr>
      <t xml:space="preserve">сos φ</t>
    </r>
    <r>
      <rPr>
        <vertAlign val="subscript"/>
        <sz val="16"/>
        <color rgb="FF000000"/>
        <rFont val="Times New Roman"/>
        <family val="1"/>
      </rPr>
      <t xml:space="preserve">1</t>
    </r>
  </si>
  <si>
    <r>
      <rPr>
        <sz val="16"/>
        <color rgb="FF000000"/>
        <rFont val="Times New Roman"/>
        <family val="1"/>
      </rPr>
      <t xml:space="preserve">D</t>
    </r>
    <r>
      <rPr>
        <vertAlign val="subscript"/>
        <sz val="16"/>
        <color rgb="FF000000"/>
        <rFont val="Times New Roman"/>
        <family val="1"/>
      </rPr>
      <t xml:space="preserve">С</t>
    </r>
    <r>
      <rPr>
        <sz val="16"/>
        <color rgb="FF000000"/>
        <rFont val="Times New Roman"/>
        <family val="1"/>
      </rPr>
      <t xml:space="preserve">, см</t>
    </r>
  </si>
  <si>
    <t xml:space="preserve">lc, см</t>
  </si>
  <si>
    <r>
      <rPr>
        <sz val="16"/>
        <color rgb="FF000000"/>
        <rFont val="Times New Roman"/>
        <family val="1"/>
      </rPr>
      <t xml:space="preserve">Z</t>
    </r>
    <r>
      <rPr>
        <vertAlign val="subscript"/>
        <sz val="16"/>
        <color rgb="FF000000"/>
        <rFont val="Times New Roman"/>
        <family val="1"/>
      </rPr>
      <t xml:space="preserve">1</t>
    </r>
    <r>
      <rPr>
        <sz val="16"/>
        <color rgb="FF000000"/>
        <rFont val="Times New Roman"/>
        <family val="1"/>
      </rPr>
      <t xml:space="preserve">, шт.</t>
    </r>
  </si>
  <si>
    <r>
      <rPr>
        <sz val="16"/>
        <color rgb="FF000000"/>
        <rFont val="Times New Roman"/>
        <family val="1"/>
      </rPr>
      <t xml:space="preserve">у</t>
    </r>
    <r>
      <rPr>
        <vertAlign val="subscript"/>
        <sz val="16"/>
        <color rgb="FF000000"/>
        <rFont val="Times New Roman"/>
        <family val="1"/>
      </rPr>
      <t xml:space="preserve">1</t>
    </r>
    <r>
      <rPr>
        <sz val="16"/>
        <color rgb="FF000000"/>
        <rFont val="Times New Roman"/>
        <family val="1"/>
      </rPr>
      <t xml:space="preserve">, паз.дел.</t>
    </r>
  </si>
  <si>
    <t xml:space="preserve">Для 30 варианта</t>
  </si>
  <si>
    <t xml:space="preserve">Дробное
число</t>
  </si>
  <si>
    <t xml:space="preserve">sinφ</t>
  </si>
  <si>
    <t xml:space="preserve">AMCDV_Formul</t>
  </si>
  <si>
    <t xml:space="preserve">Наименование исходнаых данных однофазного конденсаторного асинхронного микродвигателя</t>
  </si>
  <si>
    <t xml:space="preserve">Framed_Formula_ODG</t>
  </si>
  <si>
    <t xml:space="preserve">Наименование исходнаых данных
двигателя типа ДПМ</t>
  </si>
  <si>
    <t xml:space="preserve">Наименование исходнаых данных двигателям типа СДПМ</t>
  </si>
  <si>
    <t xml:space="preserve">Спец Маш 58 страница</t>
  </si>
  <si>
    <t xml:space="preserve">Номинальная мощность</t>
  </si>
  <si>
    <t xml:space="preserve">Вт</t>
  </si>
  <si>
    <r>
      <rPr>
        <i val="true"/>
        <sz val="26"/>
        <color rgb="FF000000"/>
        <rFont val="Times New Roman"/>
        <family val="1"/>
      </rPr>
      <t xml:space="preserve">P</t>
    </r>
    <r>
      <rPr>
        <i val="true"/>
        <vertAlign val="subscript"/>
        <sz val="26"/>
        <color rgb="FF000000"/>
        <rFont val="Times New Roman"/>
        <family val="1"/>
      </rPr>
      <t xml:space="preserve">2</t>
    </r>
  </si>
  <si>
    <t xml:space="preserve">Таблица брадиса  sin, cos</t>
  </si>
  <si>
    <t xml:space="preserve">Частота тока</t>
  </si>
  <si>
    <t xml:space="preserve">Гц</t>
  </si>
  <si>
    <t xml:space="preserve">f</t>
  </si>
  <si>
    <t xml:space="preserve">Фазное напряжение</t>
  </si>
  <si>
    <t xml:space="preserve">В</t>
  </si>
  <si>
    <r>
      <rPr>
        <i val="true"/>
        <sz val="26"/>
        <color rgb="FF000000"/>
        <rFont val="Times New Roman"/>
        <family val="1"/>
      </rPr>
      <t xml:space="preserve">U</t>
    </r>
    <r>
      <rPr>
        <i val="true"/>
        <vertAlign val="subscript"/>
        <sz val="26"/>
        <color rgb="FF000000"/>
        <rFont val="Times New Roman"/>
        <family val="1"/>
      </rPr>
      <t xml:space="preserve">ф</t>
    </r>
  </si>
  <si>
    <t xml:space="preserve">число пар полюсов</t>
  </si>
  <si>
    <t xml:space="preserve">2p</t>
  </si>
  <si>
    <t xml:space="preserve">значение cosφ из исходного варианта</t>
  </si>
  <si>
    <t xml:space="preserve">Таблица брадиса  tg, ctg</t>
  </si>
  <si>
    <r>
      <rPr>
        <b val="true"/>
        <sz val="24"/>
        <color rgb="FF006600"/>
        <rFont val="Times New Roman"/>
        <family val="1"/>
      </rPr>
      <t xml:space="preserve">γ</t>
    </r>
    <r>
      <rPr>
        <b val="true"/>
        <vertAlign val="subscript"/>
        <sz val="24"/>
        <color rgb="FF006600"/>
        <rFont val="Times New Roman"/>
        <family val="1"/>
      </rPr>
      <t xml:space="preserve">м</t>
    </r>
  </si>
  <si>
    <r>
      <rPr>
        <i val="true"/>
        <sz val="26"/>
        <color rgb="FF000000"/>
        <rFont val="Times New Roman"/>
        <family val="1"/>
      </rPr>
      <t xml:space="preserve">y</t>
    </r>
    <r>
      <rPr>
        <i val="true"/>
        <vertAlign val="subscript"/>
        <sz val="26"/>
        <color rgb="FF000000"/>
        <rFont val="Times New Roman"/>
        <family val="1"/>
      </rPr>
      <t xml:space="preserve">2</t>
    </r>
  </si>
  <si>
    <t xml:space="preserve">Частота вращения</t>
  </si>
  <si>
    <t xml:space="preserve">об/мин</t>
  </si>
  <si>
    <t xml:space="preserve"></t>
  </si>
  <si>
    <t xml:space="preserve">Удельное сопротивление меди</t>
  </si>
  <si>
    <r>
      <rPr>
        <sz val="24"/>
        <color rgb="FF000000"/>
        <rFont val="Times New Roman"/>
        <family val="1"/>
      </rPr>
      <t xml:space="preserve">Ом∙мм</t>
    </r>
    <r>
      <rPr>
        <vertAlign val="superscript"/>
        <sz val="24"/>
        <color rgb="FF000000"/>
        <rFont val="Times New Roman"/>
        <family val="1"/>
      </rPr>
      <t xml:space="preserve">2</t>
    </r>
    <r>
      <rPr>
        <sz val="24"/>
        <color rgb="FF000000"/>
        <rFont val="Times New Roman"/>
        <family val="1"/>
      </rPr>
      <t xml:space="preserve">/м</t>
    </r>
  </si>
  <si>
    <r>
      <rPr>
        <i val="true"/>
        <sz val="36"/>
        <color rgb="FF000000"/>
        <rFont val="Times New Roman"/>
        <family val="1"/>
      </rPr>
      <t xml:space="preserve">ρ</t>
    </r>
    <r>
      <rPr>
        <i val="true"/>
        <vertAlign val="subscript"/>
        <sz val="36"/>
        <color rgb="FF000000"/>
        <rFont val="Times New Roman"/>
        <family val="1"/>
      </rPr>
      <t xml:space="preserve">м</t>
    </r>
  </si>
  <si>
    <t xml:space="preserve">=</t>
  </si>
  <si>
    <r>
      <rPr>
        <i val="true"/>
        <sz val="26"/>
        <color rgb="FF000000"/>
        <rFont val="Times New Roman"/>
        <family val="1"/>
      </rPr>
      <t xml:space="preserve">y</t>
    </r>
    <r>
      <rPr>
        <i val="true"/>
        <vertAlign val="subscript"/>
        <sz val="26"/>
        <color rgb="FF000000"/>
        <rFont val="Times New Roman"/>
        <family val="1"/>
      </rPr>
      <t xml:space="preserve">к</t>
    </r>
  </si>
  <si>
    <t xml:space="preserve">номинальный коэффициент мощности</t>
  </si>
  <si>
    <t xml:space="preserve">cosφ</t>
  </si>
  <si>
    <t xml:space="preserve">Значение cosφ которое берется для
сравнения из таблицы брадиса
Точность градусной меры 1°</t>
  </si>
  <si>
    <t xml:space="preserve">номинальный КПД</t>
  </si>
  <si>
    <t xml:space="preserve">%</t>
  </si>
  <si>
    <t xml:space="preserve">Спец Маш 86 страница</t>
  </si>
  <si>
    <t xml:space="preserve">y</t>
  </si>
  <si>
    <t xml:space="preserve">Диаметр ротора</t>
  </si>
  <si>
    <t xml:space="preserve">м</t>
  </si>
  <si>
    <r>
      <rPr>
        <i val="true"/>
        <sz val="26"/>
        <color rgb="FF000000"/>
        <rFont val="Times New Roman"/>
        <family val="1"/>
      </rPr>
      <t xml:space="preserve">D</t>
    </r>
    <r>
      <rPr>
        <i val="true"/>
        <vertAlign val="subscript"/>
        <sz val="26"/>
        <color rgb="FF000000"/>
        <rFont val="Times New Roman"/>
        <family val="1"/>
      </rPr>
      <t xml:space="preserve">a</t>
    </r>
  </si>
  <si>
    <t xml:space="preserve">Диаметр статора</t>
  </si>
  <si>
    <t xml:space="preserve">см</t>
  </si>
  <si>
    <r>
      <rPr>
        <i val="true"/>
        <sz val="26"/>
        <color rgb="FF000000"/>
        <rFont val="Times New Roman"/>
        <family val="1"/>
      </rPr>
      <t xml:space="preserve">D</t>
    </r>
    <r>
      <rPr>
        <i val="true"/>
        <vertAlign val="subscript"/>
        <sz val="26"/>
        <color rgb="FF000000"/>
        <rFont val="Times New Roman"/>
        <family val="1"/>
      </rPr>
      <t xml:space="preserve">c</t>
    </r>
  </si>
  <si>
    <t xml:space="preserve">Длина паза ротора</t>
  </si>
  <si>
    <r>
      <rPr>
        <i val="true"/>
        <sz val="26"/>
        <color rgb="FF000000"/>
        <rFont val="Times New Roman"/>
        <family val="1"/>
      </rPr>
      <t xml:space="preserve">l</t>
    </r>
    <r>
      <rPr>
        <i val="true"/>
        <vertAlign val="subscript"/>
        <sz val="26"/>
        <color rgb="FF000000"/>
        <rFont val="Times New Roman"/>
        <family val="1"/>
      </rPr>
      <t xml:space="preserve">a</t>
    </r>
  </si>
  <si>
    <t xml:space="preserve">число пар полюсов 2p</t>
  </si>
  <si>
    <t xml:space="preserve">Целое
число</t>
  </si>
  <si>
    <t xml:space="preserve">Чмисло пазов в сердечнике статора</t>
  </si>
  <si>
    <r>
      <rPr>
        <i val="true"/>
        <sz val="26"/>
        <color rgb="FF000000"/>
        <rFont val="Times New Roman"/>
        <family val="1"/>
      </rPr>
      <t xml:space="preserve">Z</t>
    </r>
    <r>
      <rPr>
        <i val="true"/>
        <vertAlign val="subscript"/>
        <sz val="26"/>
        <color rgb="FF000000"/>
        <rFont val="Times New Roman"/>
        <family val="1"/>
      </rPr>
      <t xml:space="preserve">1</t>
    </r>
  </si>
  <si>
    <t xml:space="preserve">Плотность меди</t>
  </si>
  <si>
    <r>
      <rPr>
        <sz val="24"/>
        <color rgb="FF000000"/>
        <rFont val="Times New Roman"/>
        <family val="1"/>
      </rPr>
      <t xml:space="preserve">Кг/м</t>
    </r>
    <r>
      <rPr>
        <vertAlign val="superscript"/>
        <sz val="24"/>
        <color rgb="FF000000"/>
        <rFont val="Times New Roman"/>
        <family val="1"/>
      </rPr>
      <t xml:space="preserve">3</t>
    </r>
  </si>
  <si>
    <r>
      <rPr>
        <i val="true"/>
        <sz val="36"/>
        <color rgb="FF000000"/>
        <rFont val="Times New Roman"/>
        <family val="1"/>
      </rPr>
      <t xml:space="preserve">γ</t>
    </r>
    <r>
      <rPr>
        <i val="true"/>
        <vertAlign val="subscript"/>
        <sz val="36"/>
        <color rgb="FF000000"/>
        <rFont val="Times New Roman"/>
        <family val="1"/>
      </rPr>
      <t xml:space="preserve">м</t>
    </r>
  </si>
  <si>
    <t xml:space="preserve">Спец Маш 76 страница</t>
  </si>
  <si>
    <t xml:space="preserve">Z</t>
  </si>
  <si>
    <t xml:space="preserve">Число пазов</t>
  </si>
  <si>
    <r>
      <rPr>
        <i val="true"/>
        <sz val="26"/>
        <color rgb="FF000000"/>
        <rFont val="Times New Roman"/>
        <family val="1"/>
      </rPr>
      <t xml:space="preserve">q</t>
    </r>
    <r>
      <rPr>
        <i val="true"/>
        <vertAlign val="subscript"/>
        <sz val="26"/>
        <color rgb="FF000000"/>
        <rFont val="Times New Roman"/>
        <family val="1"/>
      </rPr>
      <t xml:space="preserve">1</t>
    </r>
  </si>
  <si>
    <t xml:space="preserve">Значение sinφ которое берется из таблицы брадиса
Точность градусной меры 1°</t>
  </si>
  <si>
    <t xml:space="preserve">Наименование шага y1</t>
  </si>
  <si>
    <r>
      <rPr>
        <i val="true"/>
        <sz val="26"/>
        <color rgb="FF000000"/>
        <rFont val="Times New Roman"/>
        <family val="1"/>
      </rPr>
      <t xml:space="preserve">y</t>
    </r>
    <r>
      <rPr>
        <i val="true"/>
        <vertAlign val="subscript"/>
        <sz val="26"/>
        <color rgb="FF000000"/>
        <rFont val="Times New Roman"/>
        <family val="1"/>
      </rPr>
      <t xml:space="preserve">1</t>
    </r>
  </si>
  <si>
    <t xml:space="preserve">Число пазовых делений - "в два раза больше числа пазов"</t>
  </si>
  <si>
    <t xml:space="preserve">Наименование шага y2</t>
  </si>
  <si>
    <t xml:space="preserve">Диаметр</t>
  </si>
  <si>
    <t xml:space="preserve">Осевая длина сердечника статора</t>
  </si>
  <si>
    <r>
      <rPr>
        <i val="true"/>
        <sz val="26"/>
        <color rgb="FF000000"/>
        <rFont val="Times New Roman"/>
        <family val="1"/>
      </rPr>
      <t xml:space="preserve">l</t>
    </r>
    <r>
      <rPr>
        <i val="true"/>
        <vertAlign val="subscript"/>
        <sz val="26"/>
        <color rgb="FF000000"/>
        <rFont val="Times New Roman"/>
        <family val="1"/>
      </rPr>
      <t xml:space="preserve">c</t>
    </r>
  </si>
  <si>
    <t xml:space="preserve">Наименование шага yk</t>
  </si>
  <si>
    <t xml:space="preserve">Длина</t>
  </si>
  <si>
    <r>
      <rPr>
        <b val="true"/>
        <sz val="24"/>
        <color rgb="FF006600"/>
        <rFont val="Times New Roman"/>
        <family val="1"/>
      </rPr>
      <t xml:space="preserve">Z</t>
    </r>
    <r>
      <rPr>
        <b val="true"/>
        <vertAlign val="subscript"/>
        <sz val="24"/>
        <color rgb="FF006600"/>
        <rFont val="Times New Roman"/>
        <family val="1"/>
      </rPr>
      <t xml:space="preserve">p</t>
    </r>
  </si>
  <si>
    <t xml:space="preserve">Ом</t>
  </si>
  <si>
    <r>
      <rPr>
        <i val="true"/>
        <sz val="28"/>
        <color rgb="FF000000"/>
        <rFont val="Times New Roman"/>
        <family val="1"/>
      </rPr>
      <t xml:space="preserve">R</t>
    </r>
    <r>
      <rPr>
        <i val="true"/>
        <vertAlign val="subscript"/>
        <sz val="28"/>
        <color rgb="FF000000"/>
        <rFont val="Times New Roman"/>
        <family val="1"/>
      </rPr>
      <t xml:space="preserve">p</t>
    </r>
  </si>
  <si>
    <t xml:space="preserve">Наименование шага y</t>
  </si>
  <si>
    <r>
      <rPr>
        <i val="true"/>
        <sz val="26"/>
        <color rgb="FF000000"/>
        <rFont val="Times New Roman"/>
        <family val="1"/>
      </rPr>
      <t xml:space="preserve">f</t>
    </r>
    <r>
      <rPr>
        <i val="true"/>
        <vertAlign val="subscript"/>
        <sz val="26"/>
        <color rgb="FF000000"/>
        <rFont val="Times New Roman"/>
        <family val="1"/>
      </rPr>
      <t xml:space="preserve">1</t>
    </r>
  </si>
  <si>
    <t xml:space="preserve">угол φ который берется из таблицы брадиса
Точность градусной меры 1°</t>
  </si>
  <si>
    <t xml:space="preserve">y1</t>
  </si>
  <si>
    <r>
      <rPr>
        <b val="true"/>
        <i val="true"/>
        <sz val="24"/>
        <color rgb="FF006600"/>
        <rFont val="Times New Roman"/>
        <family val="1"/>
      </rPr>
      <t xml:space="preserve">f</t>
    </r>
    <r>
      <rPr>
        <b val="true"/>
        <i val="true"/>
        <vertAlign val="subscript"/>
        <sz val="24"/>
        <color rgb="FF006600"/>
        <rFont val="Times New Roman"/>
        <family val="1"/>
      </rPr>
      <t xml:space="preserve">1</t>
    </r>
  </si>
  <si>
    <t xml:space="preserve">Раздел 1</t>
  </si>
  <si>
    <t xml:space="preserve">расчет однофазного конденсаторного
асинхронного микродвигателя</t>
  </si>
  <si>
    <t xml:space="preserve">Рад/с</t>
  </si>
  <si>
    <t xml:space="preserve">расчет двигателя постоянного тока ДПМ</t>
  </si>
  <si>
    <t xml:space="preserve">расчет двигателям типа СДПМ</t>
  </si>
  <si>
    <r>
      <rPr>
        <sz val="16"/>
        <color rgb="FF000000"/>
        <rFont val="Times New Roman"/>
        <family val="1"/>
      </rPr>
      <t xml:space="preserve">Обмоточный коэффициент примем K</t>
    </r>
    <r>
      <rPr>
        <vertAlign val="subscript"/>
        <sz val="16"/>
        <color rgb="FF000000"/>
        <rFont val="Times New Roman"/>
        <family val="1"/>
      </rPr>
      <t xml:space="preserve">об</t>
    </r>
    <r>
      <rPr>
        <sz val="16"/>
        <color rgb="FF000000"/>
        <rFont val="Times New Roman"/>
        <family val="1"/>
      </rPr>
      <t xml:space="preserve"> = 0,9</t>
    </r>
  </si>
  <si>
    <r>
      <rPr>
        <i val="true"/>
        <sz val="28"/>
        <color rgb="FF000000"/>
        <rFont val="Times New Roman"/>
        <family val="1"/>
      </rPr>
      <t xml:space="preserve">K</t>
    </r>
    <r>
      <rPr>
        <i val="true"/>
        <vertAlign val="subscript"/>
        <sz val="28"/>
        <color rgb="FF000000"/>
        <rFont val="Times New Roman"/>
        <family val="1"/>
      </rPr>
      <t xml:space="preserve">об</t>
    </r>
  </si>
  <si>
    <r>
      <rPr>
        <b val="true"/>
        <sz val="24"/>
        <color rgb="FF006600"/>
        <rFont val="Times New Roman"/>
        <family val="1"/>
      </rPr>
      <t xml:space="preserve">D</t>
    </r>
    <r>
      <rPr>
        <b val="true"/>
        <vertAlign val="subscript"/>
        <sz val="24"/>
        <color rgb="FF006600"/>
        <rFont val="Times New Roman"/>
        <family val="1"/>
      </rPr>
      <t xml:space="preserve">c</t>
    </r>
  </si>
  <si>
    <r>
      <rPr>
        <b val="true"/>
        <sz val="24"/>
        <color rgb="FF006600"/>
        <rFont val="Times New Roman"/>
        <family val="1"/>
      </rPr>
      <t xml:space="preserve">l</t>
    </r>
    <r>
      <rPr>
        <b val="true"/>
        <vertAlign val="subscript"/>
        <sz val="24"/>
        <color rgb="FF006600"/>
        <rFont val="Times New Roman"/>
        <family val="1"/>
      </rPr>
      <t xml:space="preserve">п</t>
    </r>
  </si>
  <si>
    <r>
      <rPr>
        <b val="true"/>
        <sz val="24"/>
        <color rgb="FF006600"/>
        <rFont val="Times New Roman"/>
        <family val="1"/>
      </rPr>
      <t xml:space="preserve">U</t>
    </r>
    <r>
      <rPr>
        <b val="true"/>
        <vertAlign val="subscript"/>
        <sz val="24"/>
        <color rgb="FF006600"/>
        <rFont val="Times New Roman"/>
        <family val="1"/>
      </rPr>
      <t xml:space="preserve">ф</t>
    </r>
  </si>
  <si>
    <r>
      <rPr>
        <b val="true"/>
        <sz val="24"/>
        <color rgb="FF006600"/>
        <rFont val="Times New Roman"/>
        <family val="1"/>
      </rPr>
      <t xml:space="preserve">I</t>
    </r>
    <r>
      <rPr>
        <b val="true"/>
        <vertAlign val="subscript"/>
        <sz val="24"/>
        <color rgb="FF006600"/>
        <rFont val="Times New Roman"/>
        <family val="1"/>
      </rPr>
      <t xml:space="preserve">п</t>
    </r>
  </si>
  <si>
    <r>
      <rPr>
        <b val="true"/>
        <sz val="24"/>
        <color rgb="FF006600"/>
        <rFont val="Times New Roman"/>
        <family val="1"/>
      </rPr>
      <t xml:space="preserve">Z</t>
    </r>
    <r>
      <rPr>
        <b val="true"/>
        <vertAlign val="subscript"/>
        <sz val="24"/>
        <color rgb="FF006600"/>
        <rFont val="Times New Roman"/>
        <family val="1"/>
      </rPr>
      <t xml:space="preserve">1</t>
    </r>
  </si>
  <si>
    <t xml:space="preserve">Полюсное деление</t>
  </si>
  <si>
    <t xml:space="preserve">Метр</t>
  </si>
  <si>
    <r>
      <rPr>
        <sz val="16"/>
        <color rgb="FF000000"/>
        <rFont val="Times New Roman"/>
        <family val="1"/>
      </rPr>
      <t xml:space="preserve">Длина </t>
    </r>
    <r>
      <rPr>
        <sz val="22"/>
        <color rgb="FF000000"/>
        <rFont val="Times New Roman"/>
        <family val="1"/>
      </rPr>
      <t xml:space="preserve">l</t>
    </r>
    <r>
      <rPr>
        <vertAlign val="subscript"/>
        <sz val="22"/>
        <color rgb="FF000000"/>
        <rFont val="Times New Roman"/>
        <family val="1"/>
      </rPr>
      <t xml:space="preserve">л</t>
    </r>
  </si>
  <si>
    <r>
      <rPr>
        <i val="true"/>
        <sz val="36"/>
        <color rgb="FF000000"/>
        <rFont val="Times New Roman"/>
        <family val="1"/>
      </rPr>
      <t xml:space="preserve">l</t>
    </r>
    <r>
      <rPr>
        <i val="true"/>
        <vertAlign val="subscript"/>
        <sz val="36"/>
        <color rgb="FF000000"/>
        <rFont val="Times New Roman"/>
        <family val="1"/>
      </rPr>
      <t xml:space="preserve">л</t>
    </r>
  </si>
  <si>
    <r>
      <rPr>
        <b val="true"/>
        <sz val="24"/>
        <color rgb="FF006600"/>
        <rFont val="Times New Roman"/>
        <family val="1"/>
      </rPr>
      <t xml:space="preserve">R</t>
    </r>
    <r>
      <rPr>
        <b val="true"/>
        <vertAlign val="subscript"/>
        <sz val="24"/>
        <color rgb="FF006600"/>
        <rFont val="Times New Roman"/>
        <family val="1"/>
      </rPr>
      <t xml:space="preserve">p</t>
    </r>
    <r>
      <rPr>
        <b val="true"/>
        <sz val="24"/>
        <color rgb="FF006600"/>
        <rFont val="Times New Roman"/>
        <family val="1"/>
      </rPr>
      <t xml:space="preserve"> = R</t>
    </r>
    <r>
      <rPr>
        <b val="true"/>
        <vertAlign val="subscript"/>
        <sz val="24"/>
        <color rgb="FF006600"/>
        <rFont val="Times New Roman"/>
        <family val="1"/>
      </rPr>
      <t xml:space="preserve">п</t>
    </r>
  </si>
  <si>
    <t xml:space="preserve">Находится через масштаб
По векторной диагармме</t>
  </si>
  <si>
    <r>
      <rPr>
        <i val="true"/>
        <sz val="26"/>
        <color rgb="FF000000"/>
        <rFont val="Times New Roman"/>
        <family val="1"/>
      </rPr>
      <t xml:space="preserve">U</t>
    </r>
    <r>
      <rPr>
        <i val="true"/>
        <vertAlign val="subscript"/>
        <sz val="26"/>
        <color rgb="FF000000"/>
        <rFont val="Times New Roman"/>
        <family val="1"/>
      </rPr>
      <t xml:space="preserve">c</t>
    </r>
  </si>
  <si>
    <t xml:space="preserve">Число парралельных ветвей в волновой обмотке
равно числу главных полюсов на статоре</t>
  </si>
  <si>
    <t xml:space="preserve">a</t>
  </si>
  <si>
    <r>
      <rPr>
        <i val="true"/>
        <sz val="28"/>
        <color rgb="FF000000"/>
        <rFont val="Times New Roman"/>
        <family val="1"/>
      </rPr>
      <t xml:space="preserve">q</t>
    </r>
    <r>
      <rPr>
        <i val="true"/>
        <vertAlign val="subscript"/>
        <sz val="28"/>
        <color rgb="FF000000"/>
        <rFont val="Times New Roman"/>
        <family val="1"/>
      </rPr>
      <t xml:space="preserve">1</t>
    </r>
  </si>
  <si>
    <r>
      <rPr>
        <b val="true"/>
        <sz val="24"/>
        <color rgb="FF006600"/>
        <rFont val="Times New Roman"/>
        <family val="1"/>
      </rPr>
      <t xml:space="preserve">X</t>
    </r>
    <r>
      <rPr>
        <b val="true"/>
        <vertAlign val="subscript"/>
        <sz val="24"/>
        <color rgb="FF006600"/>
        <rFont val="Times New Roman"/>
        <family val="1"/>
      </rPr>
      <t xml:space="preserve">p </t>
    </r>
    <r>
      <rPr>
        <b val="true"/>
        <sz val="24"/>
        <color rgb="FF006600"/>
        <rFont val="Times New Roman"/>
        <family val="1"/>
      </rPr>
      <t xml:space="preserve">= X</t>
    </r>
    <r>
      <rPr>
        <b val="true"/>
        <vertAlign val="subscript"/>
        <sz val="24"/>
        <color rgb="FF006600"/>
        <rFont val="Times New Roman"/>
        <family val="1"/>
      </rPr>
      <t xml:space="preserve">п</t>
    </r>
  </si>
  <si>
    <r>
      <rPr>
        <b val="true"/>
        <sz val="24"/>
        <color rgb="FF006600"/>
        <rFont val="Times New Roman"/>
        <family val="1"/>
      </rPr>
      <t xml:space="preserve">m</t>
    </r>
    <r>
      <rPr>
        <b val="true"/>
        <vertAlign val="subscript"/>
        <sz val="24"/>
        <color rgb="FF006600"/>
        <rFont val="Times New Roman"/>
        <family val="1"/>
      </rPr>
      <t xml:space="preserve">1</t>
    </r>
  </si>
  <si>
    <r>
      <rPr>
        <b val="true"/>
        <sz val="24"/>
        <color rgb="FF006600"/>
        <rFont val="Times New Roman"/>
        <family val="1"/>
      </rPr>
      <t xml:space="preserve">I</t>
    </r>
    <r>
      <rPr>
        <b val="true"/>
        <vertAlign val="subscript"/>
        <sz val="24"/>
        <color rgb="FF006600"/>
        <rFont val="Times New Roman"/>
        <family val="1"/>
      </rPr>
      <t xml:space="preserve">р</t>
    </r>
  </si>
  <si>
    <t xml:space="preserve">Формула для расчета аналитически</t>
  </si>
  <si>
    <r>
      <rPr>
        <b val="true"/>
        <sz val="24"/>
        <color rgb="FF006600"/>
        <rFont val="Times New Roman"/>
        <family val="1"/>
      </rPr>
      <t xml:space="preserve">l</t>
    </r>
    <r>
      <rPr>
        <b val="true"/>
        <vertAlign val="subscript"/>
        <sz val="24"/>
        <color rgb="FF006600"/>
        <rFont val="Times New Roman"/>
        <family val="1"/>
      </rPr>
      <t xml:space="preserve">a</t>
    </r>
  </si>
  <si>
    <t xml:space="preserve">Число пазов под одну обмотку</t>
  </si>
  <si>
    <r>
      <rPr>
        <i val="true"/>
        <sz val="28"/>
        <color rgb="FF000000"/>
        <rFont val="Times New Roman"/>
        <family val="1"/>
      </rPr>
      <t xml:space="preserve">m</t>
    </r>
    <r>
      <rPr>
        <i val="true"/>
        <vertAlign val="subscript"/>
        <sz val="28"/>
        <color rgb="FF000000"/>
        <rFont val="Times New Roman"/>
        <family val="1"/>
      </rPr>
      <t xml:space="preserve">1</t>
    </r>
  </si>
  <si>
    <r>
      <rPr>
        <b val="true"/>
        <sz val="24"/>
        <color rgb="FF006600"/>
        <rFont val="Times New Roman"/>
        <family val="1"/>
      </rPr>
      <t xml:space="preserve">W</t>
    </r>
    <r>
      <rPr>
        <b val="true"/>
        <vertAlign val="subscript"/>
        <sz val="24"/>
        <color rgb="FF006600"/>
        <rFont val="Times New Roman"/>
        <family val="1"/>
      </rPr>
      <t xml:space="preserve">ф</t>
    </r>
  </si>
  <si>
    <t xml:space="preserve">Длина проводника фазной обмотки</t>
  </si>
  <si>
    <r>
      <rPr>
        <i val="true"/>
        <sz val="28"/>
        <color rgb="FF000000"/>
        <rFont val="Times New Roman"/>
        <family val="1"/>
      </rPr>
      <t xml:space="preserve">l</t>
    </r>
    <r>
      <rPr>
        <i val="true"/>
        <vertAlign val="subscript"/>
        <sz val="28"/>
        <color rgb="FF000000"/>
        <rFont val="Times New Roman"/>
        <family val="1"/>
      </rPr>
      <t xml:space="preserve">ф</t>
    </r>
  </si>
  <si>
    <t xml:space="preserve">Фм = 0,07 - 0,09 Вб</t>
  </si>
  <si>
    <t xml:space="preserve">Вб</t>
  </si>
  <si>
    <r>
      <rPr>
        <i val="true"/>
        <sz val="28"/>
        <color rgb="FF000000"/>
        <rFont val="Times New Roman"/>
        <family val="1"/>
      </rPr>
      <t xml:space="preserve">Ф</t>
    </r>
    <r>
      <rPr>
        <i val="true"/>
        <vertAlign val="subscript"/>
        <sz val="28"/>
        <color rgb="FF000000"/>
        <rFont val="Times New Roman"/>
        <family val="1"/>
      </rPr>
      <t xml:space="preserve">м</t>
    </r>
  </si>
  <si>
    <t xml:space="preserve">длина пазовой части витка lп = lc</t>
  </si>
  <si>
    <r>
      <rPr>
        <i val="true"/>
        <sz val="36"/>
        <color rgb="FF000000"/>
        <rFont val="Times New Roman"/>
        <family val="1"/>
      </rPr>
      <t xml:space="preserve">l</t>
    </r>
    <r>
      <rPr>
        <i val="true"/>
        <vertAlign val="subscript"/>
        <sz val="36"/>
        <color rgb="FF000000"/>
        <rFont val="Times New Roman"/>
        <family val="1"/>
      </rPr>
      <t xml:space="preserve">п</t>
    </r>
  </si>
  <si>
    <r>
      <rPr>
        <b val="true"/>
        <sz val="24"/>
        <color rgb="FF006600"/>
        <rFont val="Times New Roman"/>
        <family val="1"/>
      </rPr>
      <t xml:space="preserve">l</t>
    </r>
    <r>
      <rPr>
        <b val="true"/>
        <vertAlign val="subscript"/>
        <sz val="24"/>
        <color rgb="FF006600"/>
        <rFont val="Times New Roman"/>
        <family val="1"/>
      </rPr>
      <t xml:space="preserve">ср</t>
    </r>
  </si>
  <si>
    <t xml:space="preserve">Число фаз</t>
  </si>
  <si>
    <t xml:space="preserve">m</t>
  </si>
  <si>
    <r>
      <rPr>
        <b val="true"/>
        <sz val="24"/>
        <color rgb="FF006600"/>
        <rFont val="Times New Roman"/>
        <family val="1"/>
      </rPr>
      <t xml:space="preserve">l</t>
    </r>
    <r>
      <rPr>
        <b val="true"/>
        <vertAlign val="subscript"/>
        <sz val="24"/>
        <color rgb="FF006600"/>
        <rFont val="Times New Roman"/>
        <family val="1"/>
      </rPr>
      <t xml:space="preserve">л</t>
    </r>
  </si>
  <si>
    <t xml:space="preserve">j</t>
  </si>
  <si>
    <t xml:space="preserve">I</t>
  </si>
  <si>
    <t xml:space="preserve">число пазов при двух одинаковых обмотках</t>
  </si>
  <si>
    <r>
      <rPr>
        <i val="true"/>
        <sz val="28"/>
        <color rgb="FF000000"/>
        <rFont val="Times New Roman"/>
        <family val="1"/>
      </rPr>
      <t xml:space="preserve">Z</t>
    </r>
    <r>
      <rPr>
        <i val="true"/>
        <vertAlign val="subscript"/>
        <sz val="28"/>
        <color rgb="FF000000"/>
        <rFont val="Times New Roman"/>
        <family val="1"/>
      </rPr>
      <t xml:space="preserve">ф</t>
    </r>
  </si>
  <si>
    <r>
      <rPr>
        <i val="true"/>
        <sz val="28"/>
        <color rgb="FF000000"/>
        <rFont val="Times New Roman"/>
        <family val="1"/>
      </rPr>
      <t xml:space="preserve">l</t>
    </r>
    <r>
      <rPr>
        <i val="true"/>
        <vertAlign val="subscript"/>
        <sz val="28"/>
        <color rgb="FF000000"/>
        <rFont val="Times New Roman"/>
        <family val="1"/>
      </rPr>
      <t xml:space="preserve">ср</t>
    </r>
  </si>
  <si>
    <r>
      <rPr>
        <i val="true"/>
        <sz val="28"/>
        <color rgb="FF000000"/>
        <rFont val="Times New Roman"/>
        <family val="1"/>
      </rPr>
      <t xml:space="preserve">Z</t>
    </r>
    <r>
      <rPr>
        <i val="true"/>
        <vertAlign val="subscript"/>
        <sz val="28"/>
        <color rgb="FF000000"/>
        <rFont val="Times New Roman"/>
        <family val="1"/>
      </rPr>
      <t xml:space="preserve">p</t>
    </r>
  </si>
  <si>
    <t xml:space="preserve">Площадь поперечного сечения токопроводящей жилы</t>
  </si>
  <si>
    <r>
      <rPr>
        <sz val="24"/>
        <color rgb="FF000000"/>
        <rFont val="Times New Roman"/>
        <family val="1"/>
      </rPr>
      <t xml:space="preserve">мм</t>
    </r>
    <r>
      <rPr>
        <vertAlign val="superscript"/>
        <sz val="24"/>
        <color rgb="FF000000"/>
        <rFont val="Times New Roman"/>
        <family val="1"/>
      </rPr>
      <t xml:space="preserve">2</t>
    </r>
  </si>
  <si>
    <r>
      <rPr>
        <i val="true"/>
        <sz val="28"/>
        <color rgb="FF000000"/>
        <rFont val="Times New Roman"/>
        <family val="1"/>
      </rPr>
      <t xml:space="preserve">F</t>
    </r>
    <r>
      <rPr>
        <i val="true"/>
        <vertAlign val="subscript"/>
        <sz val="28"/>
        <color rgb="FF000000"/>
        <rFont val="Times New Roman"/>
        <family val="1"/>
      </rPr>
      <t xml:space="preserve">П</t>
    </r>
  </si>
  <si>
    <t xml:space="preserve">K = Z = S</t>
  </si>
  <si>
    <t xml:space="preserve">K</t>
  </si>
  <si>
    <r>
      <rPr>
        <b val="true"/>
        <sz val="24"/>
        <color rgb="FF006600"/>
        <rFont val="Times New Roman"/>
        <family val="1"/>
      </rPr>
      <t xml:space="preserve">f</t>
    </r>
    <r>
      <rPr>
        <b val="true"/>
        <vertAlign val="subscript"/>
        <sz val="24"/>
        <color rgb="FF006600"/>
        <rFont val="Times New Roman"/>
        <family val="1"/>
      </rPr>
      <t xml:space="preserve">1</t>
    </r>
  </si>
  <si>
    <r>
      <rPr>
        <i val="true"/>
        <sz val="28"/>
        <color rgb="FF000000"/>
        <rFont val="Times New Roman"/>
        <family val="1"/>
      </rPr>
      <t xml:space="preserve">n</t>
    </r>
    <r>
      <rPr>
        <i val="true"/>
        <vertAlign val="subscript"/>
        <sz val="28"/>
        <color rgb="FF000000"/>
        <rFont val="Times New Roman"/>
        <family val="1"/>
      </rPr>
      <t xml:space="preserve">c</t>
    </r>
  </si>
  <si>
    <t xml:space="preserve">p</t>
  </si>
  <si>
    <t xml:space="preserve">Рисунок 8,3 -Устройство петлевой обмотки якоря</t>
  </si>
  <si>
    <r>
      <rPr>
        <b val="true"/>
        <sz val="24"/>
        <color rgb="FF006600"/>
        <rFont val="Times New Roman"/>
        <family val="1"/>
      </rPr>
      <t xml:space="preserve">l</t>
    </r>
    <r>
      <rPr>
        <b val="true"/>
        <vertAlign val="subscript"/>
        <sz val="24"/>
        <color rgb="FF006600"/>
        <rFont val="Times New Roman"/>
        <family val="1"/>
      </rPr>
      <t xml:space="preserve">c</t>
    </r>
  </si>
  <si>
    <r>
      <rPr>
        <b val="true"/>
        <sz val="24"/>
        <color rgb="FF006600"/>
        <rFont val="Times New Roman"/>
        <family val="1"/>
      </rPr>
      <t xml:space="preserve">D</t>
    </r>
    <r>
      <rPr>
        <b val="true"/>
        <vertAlign val="subscript"/>
        <sz val="24"/>
        <color rgb="FF006600"/>
        <rFont val="Times New Roman"/>
        <family val="1"/>
      </rPr>
      <t xml:space="preserve">a</t>
    </r>
  </si>
  <si>
    <t xml:space="preserve">ЭДС двигателя</t>
  </si>
  <si>
    <r>
      <rPr>
        <i val="true"/>
        <sz val="28"/>
        <color rgb="FF000000"/>
        <rFont val="Times New Roman"/>
        <family val="1"/>
      </rPr>
      <t xml:space="preserve">E</t>
    </r>
    <r>
      <rPr>
        <i val="true"/>
        <vertAlign val="subscript"/>
        <sz val="28"/>
        <color rgb="FF000000"/>
        <rFont val="Times New Roman"/>
        <family val="1"/>
      </rPr>
      <t xml:space="preserve">ф</t>
    </r>
  </si>
  <si>
    <r>
      <rPr>
        <i val="true"/>
        <sz val="20"/>
        <color rgb="FF000000"/>
        <rFont val="Times New Roman"/>
        <family val="1"/>
      </rPr>
      <t xml:space="preserve">l</t>
    </r>
    <r>
      <rPr>
        <i val="true"/>
        <vertAlign val="subscript"/>
        <sz val="20"/>
        <color rgb="FF000000"/>
        <rFont val="Times New Roman"/>
        <family val="1"/>
      </rPr>
      <t xml:space="preserve">п</t>
    </r>
    <r>
      <rPr>
        <i val="true"/>
        <sz val="16"/>
        <color rgb="FF000000"/>
        <rFont val="Times New Roman"/>
        <family val="1"/>
      </rPr>
      <t xml:space="preserve"> = </t>
    </r>
    <r>
      <rPr>
        <i val="true"/>
        <sz val="20"/>
        <color rgb="FF000000"/>
        <rFont val="Times New Roman"/>
        <family val="1"/>
      </rPr>
      <t xml:space="preserve">l</t>
    </r>
    <r>
      <rPr>
        <i val="true"/>
        <vertAlign val="subscript"/>
        <sz val="20"/>
        <color rgb="FF000000"/>
        <rFont val="Times New Roman"/>
        <family val="1"/>
      </rPr>
      <t xml:space="preserve">c</t>
    </r>
  </si>
  <si>
    <r>
      <rPr>
        <i val="true"/>
        <sz val="28"/>
        <color rgb="FF000000"/>
        <rFont val="Times New Roman"/>
        <family val="1"/>
      </rPr>
      <t xml:space="preserve">l</t>
    </r>
    <r>
      <rPr>
        <i val="true"/>
        <vertAlign val="subscript"/>
        <sz val="28"/>
        <color rgb="FF000000"/>
        <rFont val="Times New Roman"/>
        <family val="1"/>
      </rPr>
      <t xml:space="preserve">п</t>
    </r>
  </si>
  <si>
    <r>
      <rPr>
        <i val="true"/>
        <sz val="28"/>
        <color rgb="FF000000"/>
        <rFont val="Times New Roman"/>
        <family val="1"/>
      </rPr>
      <t xml:space="preserve">X</t>
    </r>
    <r>
      <rPr>
        <i val="true"/>
        <vertAlign val="subscript"/>
        <sz val="28"/>
        <color rgb="FF000000"/>
        <rFont val="Times New Roman"/>
        <family val="1"/>
      </rPr>
      <t xml:space="preserve">p</t>
    </r>
  </si>
  <si>
    <r>
      <rPr>
        <sz val="16"/>
        <color rgb="FF000000"/>
        <rFont val="Times New Roman"/>
        <family val="1"/>
      </rPr>
      <t xml:space="preserve">Допустимая плотность тока токопроводящей жилы
j = ( 4,5 - 6,5 А/мм</t>
    </r>
    <r>
      <rPr>
        <vertAlign val="superscript"/>
        <sz val="16"/>
        <color rgb="FF000000"/>
        <rFont val="Times New Roman"/>
        <family val="1"/>
      </rPr>
      <t xml:space="preserve">2 </t>
    </r>
    <r>
      <rPr>
        <sz val="16"/>
        <color rgb="FF000000"/>
        <rFont val="Times New Roman"/>
        <family val="1"/>
      </rPr>
      <t xml:space="preserve">)</t>
    </r>
  </si>
  <si>
    <r>
      <rPr>
        <sz val="24"/>
        <color rgb="FF000000"/>
        <rFont val="Times New Roman"/>
        <family val="1"/>
      </rPr>
      <t xml:space="preserve">А/мм</t>
    </r>
    <r>
      <rPr>
        <vertAlign val="superscript"/>
        <sz val="24"/>
        <color rgb="FF000000"/>
        <rFont val="Times New Roman"/>
        <family val="1"/>
      </rPr>
      <t xml:space="preserve">2</t>
    </r>
  </si>
  <si>
    <r>
      <rPr>
        <i val="true"/>
        <sz val="28"/>
        <color rgb="FF000000"/>
        <rFont val="Times New Roman"/>
        <family val="1"/>
      </rPr>
      <t xml:space="preserve">P</t>
    </r>
    <r>
      <rPr>
        <i val="true"/>
        <vertAlign val="subscript"/>
        <sz val="28"/>
        <color rgb="FF000000"/>
        <rFont val="Times New Roman"/>
        <family val="1"/>
      </rPr>
      <t xml:space="preserve">1H</t>
    </r>
  </si>
  <si>
    <r>
      <rPr>
        <b val="true"/>
        <sz val="24"/>
        <color rgb="FF006600"/>
        <rFont val="Times New Roman"/>
        <family val="1"/>
      </rPr>
      <t xml:space="preserve">I</t>
    </r>
    <r>
      <rPr>
        <b val="true"/>
        <vertAlign val="subscript"/>
        <sz val="24"/>
        <color rgb="FF006600"/>
        <rFont val="Times New Roman"/>
        <family val="1"/>
      </rPr>
      <t xml:space="preserve">1</t>
    </r>
  </si>
  <si>
    <r>
      <rPr>
        <b val="true"/>
        <sz val="24"/>
        <color rgb="FF006600"/>
        <rFont val="Times New Roman"/>
        <family val="1"/>
      </rPr>
      <t xml:space="preserve">K</t>
    </r>
    <r>
      <rPr>
        <b val="true"/>
        <vertAlign val="subscript"/>
        <sz val="24"/>
        <color rgb="FF006600"/>
        <rFont val="Times New Roman"/>
        <family val="1"/>
      </rPr>
      <t xml:space="preserve">об</t>
    </r>
  </si>
  <si>
    <r>
      <rPr>
        <b val="true"/>
        <sz val="24"/>
        <color rgb="FF006600"/>
        <rFont val="Times New Roman"/>
        <family val="1"/>
      </rPr>
      <t xml:space="preserve">Ф</t>
    </r>
    <r>
      <rPr>
        <b val="true"/>
        <vertAlign val="subscript"/>
        <sz val="24"/>
        <color rgb="FF006600"/>
        <rFont val="Times New Roman"/>
        <family val="1"/>
      </rPr>
      <t xml:space="preserve">м</t>
    </r>
  </si>
  <si>
    <r>
      <rPr>
        <b val="true"/>
        <sz val="24"/>
        <color rgb="FF006600"/>
        <rFont val="Times New Roman"/>
        <family val="1"/>
      </rPr>
      <t xml:space="preserve">U</t>
    </r>
    <r>
      <rPr>
        <b val="true"/>
        <vertAlign val="subscript"/>
        <sz val="24"/>
        <color rgb="FF006600"/>
        <rFont val="Times New Roman"/>
        <family val="1"/>
      </rPr>
      <t xml:space="preserve">c</t>
    </r>
  </si>
  <si>
    <r>
      <rPr>
        <i val="true"/>
        <sz val="26"/>
        <color rgb="FF000000"/>
        <rFont val="Times New Roman"/>
        <family val="1"/>
      </rPr>
      <t xml:space="preserve">X</t>
    </r>
    <r>
      <rPr>
        <i val="true"/>
        <vertAlign val="subscript"/>
        <sz val="26"/>
        <color rgb="FF000000"/>
        <rFont val="Times New Roman"/>
        <family val="1"/>
      </rPr>
      <t xml:space="preserve">c</t>
    </r>
  </si>
  <si>
    <t xml:space="preserve">Ф</t>
  </si>
  <si>
    <t xml:space="preserve">Число проводников в пазах
сердечника ротора</t>
  </si>
  <si>
    <t xml:space="preserve">N</t>
  </si>
  <si>
    <r>
      <rPr>
        <i val="true"/>
        <sz val="28"/>
        <color rgb="FF000000"/>
        <rFont val="Times New Roman"/>
        <family val="1"/>
      </rPr>
      <t xml:space="preserve">y</t>
    </r>
    <r>
      <rPr>
        <i val="true"/>
        <vertAlign val="subscript"/>
        <sz val="28"/>
        <color rgb="FF000000"/>
        <rFont val="Times New Roman"/>
        <family val="1"/>
      </rPr>
      <t xml:space="preserve">1</t>
    </r>
  </si>
  <si>
    <r>
      <rPr>
        <b val="true"/>
        <sz val="24"/>
        <color rgb="FF006600"/>
        <rFont val="Times New Roman"/>
        <family val="1"/>
      </rPr>
      <t xml:space="preserve">E</t>
    </r>
    <r>
      <rPr>
        <b val="true"/>
        <vertAlign val="subscript"/>
        <sz val="24"/>
        <color rgb="FF006600"/>
        <rFont val="Times New Roman"/>
        <family val="1"/>
      </rPr>
      <t xml:space="preserve">a</t>
    </r>
  </si>
  <si>
    <r>
      <rPr>
        <sz val="16"/>
        <color rgb="FF000000"/>
        <rFont val="Times New Roman"/>
        <family val="1"/>
      </rPr>
      <t xml:space="preserve">Сечение одного проводника </t>
    </r>
    <r>
      <rPr>
        <i val="true"/>
        <sz val="18"/>
        <color rgb="FF000000"/>
        <rFont val="Times New Roman"/>
        <family val="1"/>
      </rPr>
      <t xml:space="preserve">q</t>
    </r>
    <r>
      <rPr>
        <i val="true"/>
        <vertAlign val="subscript"/>
        <sz val="20"/>
        <color rgb="FF000000"/>
        <rFont val="Times New Roman"/>
        <family val="1"/>
      </rPr>
      <t xml:space="preserve">эл</t>
    </r>
    <r>
      <rPr>
        <sz val="16"/>
        <color rgb="FF000000"/>
        <rFont val="Times New Roman"/>
        <family val="1"/>
      </rPr>
      <t xml:space="preserve"> по таблице 4</t>
    </r>
  </si>
  <si>
    <r>
      <rPr>
        <sz val="28"/>
        <color rgb="FF000000"/>
        <rFont val="Times New Roman"/>
        <family val="1"/>
      </rPr>
      <t xml:space="preserve">мм</t>
    </r>
    <r>
      <rPr>
        <vertAlign val="superscript"/>
        <sz val="28"/>
        <color rgb="FF000000"/>
        <rFont val="Times New Roman"/>
        <family val="1"/>
      </rPr>
      <t xml:space="preserve">2</t>
    </r>
  </si>
  <si>
    <r>
      <rPr>
        <i val="true"/>
        <sz val="36"/>
        <color rgb="FF000000"/>
        <rFont val="Times New Roman"/>
        <family val="1"/>
      </rPr>
      <t xml:space="preserve"> q</t>
    </r>
    <r>
      <rPr>
        <i val="true"/>
        <vertAlign val="subscript"/>
        <sz val="36"/>
        <color rgb="FF000000"/>
        <rFont val="Times New Roman"/>
        <family val="1"/>
      </rPr>
      <t xml:space="preserve">эл</t>
    </r>
  </si>
  <si>
    <r>
      <rPr>
        <b val="true"/>
        <sz val="24"/>
        <color rgb="FF006600"/>
        <rFont val="Times New Roman"/>
        <family val="1"/>
      </rPr>
      <t xml:space="preserve">E</t>
    </r>
    <r>
      <rPr>
        <b val="true"/>
        <vertAlign val="subscript"/>
        <sz val="24"/>
        <color rgb="FF006600"/>
        <rFont val="Times New Roman"/>
        <family val="1"/>
      </rPr>
      <t xml:space="preserve">ф</t>
    </r>
  </si>
  <si>
    <t xml:space="preserve">С</t>
  </si>
  <si>
    <r>
      <rPr>
        <b val="true"/>
        <sz val="24"/>
        <color rgb="FF006600"/>
        <rFont val="Times New Roman"/>
        <family val="1"/>
      </rPr>
      <t xml:space="preserve">Ф</t>
    </r>
    <r>
      <rPr>
        <b val="true"/>
        <vertAlign val="subscript"/>
        <sz val="24"/>
        <color rgb="FF006600"/>
        <rFont val="Times New Roman"/>
        <family val="1"/>
      </rPr>
      <t xml:space="preserve">m</t>
    </r>
  </si>
  <si>
    <t xml:space="preserve">ЭДС одного витка</t>
  </si>
  <si>
    <r>
      <rPr>
        <i val="true"/>
        <sz val="28"/>
        <color rgb="FF000000"/>
        <rFont val="Times New Roman"/>
        <family val="1"/>
      </rPr>
      <t xml:space="preserve">E</t>
    </r>
    <r>
      <rPr>
        <i val="true"/>
        <vertAlign val="subscript"/>
        <sz val="28"/>
        <color rgb="FF000000"/>
        <rFont val="Times New Roman"/>
        <family val="1"/>
      </rPr>
      <t xml:space="preserve">b</t>
    </r>
  </si>
  <si>
    <t xml:space="preserve">Емкостное сопротивление</t>
  </si>
  <si>
    <r>
      <rPr>
        <i val="true"/>
        <sz val="28"/>
        <color rgb="FF000000"/>
        <rFont val="Times New Roman"/>
        <family val="1"/>
      </rPr>
      <t xml:space="preserve">X</t>
    </r>
    <r>
      <rPr>
        <i val="true"/>
        <vertAlign val="subscript"/>
        <sz val="28"/>
        <color rgb="FF000000"/>
        <rFont val="Times New Roman"/>
        <family val="1"/>
      </rPr>
      <t xml:space="preserve">c</t>
    </r>
  </si>
  <si>
    <r>
      <rPr>
        <b val="true"/>
        <sz val="24"/>
        <color rgb="FF006600"/>
        <rFont val="Times New Roman"/>
        <family val="1"/>
      </rPr>
      <t xml:space="preserve">l</t>
    </r>
    <r>
      <rPr>
        <b val="true"/>
        <vertAlign val="subscript"/>
        <sz val="24"/>
        <color rgb="FF006600"/>
        <rFont val="Times New Roman"/>
        <family val="1"/>
      </rPr>
      <t xml:space="preserve">c</t>
    </r>
    <r>
      <rPr>
        <b val="true"/>
        <sz val="24"/>
        <color rgb="FF006600"/>
        <rFont val="Times New Roman"/>
        <family val="1"/>
      </rPr>
      <t xml:space="preserve"> = l</t>
    </r>
    <r>
      <rPr>
        <b val="true"/>
        <vertAlign val="subscript"/>
        <sz val="24"/>
        <color rgb="FF006600"/>
        <rFont val="Times New Roman"/>
        <family val="1"/>
      </rPr>
      <t xml:space="preserve">п</t>
    </r>
  </si>
  <si>
    <t xml:space="preserve">ЭДС сердечника якоря</t>
  </si>
  <si>
    <r>
      <rPr>
        <i val="true"/>
        <sz val="28"/>
        <color rgb="FF000000"/>
        <rFont val="Times New Roman"/>
        <family val="1"/>
      </rPr>
      <t xml:space="preserve">E</t>
    </r>
    <r>
      <rPr>
        <i val="true"/>
        <vertAlign val="subscript"/>
        <sz val="28"/>
        <color rgb="FF000000"/>
        <rFont val="Times New Roman"/>
        <family val="1"/>
      </rPr>
      <t xml:space="preserve">a</t>
    </r>
  </si>
  <si>
    <t xml:space="preserve">длина в передней и задней части лобовых обмоток</t>
  </si>
  <si>
    <t xml:space="preserve">мм</t>
  </si>
  <si>
    <r>
      <rPr>
        <i val="true"/>
        <sz val="36"/>
        <color rgb="FF000000"/>
        <rFont val="Times New Roman"/>
        <family val="1"/>
      </rPr>
      <t xml:space="preserve">d</t>
    </r>
    <r>
      <rPr>
        <i val="true"/>
        <vertAlign val="subscript"/>
        <sz val="36"/>
        <color rgb="FF000000"/>
        <rFont val="Times New Roman"/>
        <family val="1"/>
      </rPr>
      <t xml:space="preserve">п</t>
    </r>
  </si>
  <si>
    <t xml:space="preserve">U</t>
  </si>
  <si>
    <r>
      <rPr>
        <b val="true"/>
        <sz val="24"/>
        <color rgb="FF006600"/>
        <rFont val="Times New Roman"/>
        <family val="1"/>
      </rPr>
      <t xml:space="preserve">X</t>
    </r>
    <r>
      <rPr>
        <b val="true"/>
        <vertAlign val="subscript"/>
        <sz val="24"/>
        <color rgb="FF006600"/>
        <rFont val="Times New Roman"/>
        <family val="1"/>
      </rPr>
      <t xml:space="preserve">c</t>
    </r>
  </si>
  <si>
    <t xml:space="preserve">число витков</t>
  </si>
  <si>
    <t xml:space="preserve">Витков</t>
  </si>
  <si>
    <r>
      <rPr>
        <i val="true"/>
        <sz val="28"/>
        <color rgb="FF000000"/>
        <rFont val="Times New Roman"/>
        <family val="1"/>
      </rPr>
      <t xml:space="preserve">W</t>
    </r>
    <r>
      <rPr>
        <i val="true"/>
        <vertAlign val="subscript"/>
        <sz val="28"/>
        <color rgb="FF000000"/>
        <rFont val="Times New Roman"/>
        <family val="1"/>
      </rPr>
      <t xml:space="preserve">ф</t>
    </r>
  </si>
  <si>
    <t xml:space="preserve">емкость конденсатора</t>
  </si>
  <si>
    <t xml:space="preserve">C</t>
  </si>
  <si>
    <t xml:space="preserve">длина пазовой части витка lп = la</t>
  </si>
  <si>
    <r>
      <rPr>
        <sz val="16"/>
        <color rgb="FF000000"/>
        <rFont val="Times New Roman"/>
        <family val="1"/>
      </rPr>
      <t xml:space="preserve">ЭДС двигателя E</t>
    </r>
    <r>
      <rPr>
        <vertAlign val="subscript"/>
        <sz val="16"/>
        <color rgb="FF000000"/>
        <rFont val="Times New Roman"/>
        <family val="1"/>
      </rPr>
      <t xml:space="preserve">ф</t>
    </r>
    <r>
      <rPr>
        <sz val="16"/>
        <color rgb="FF000000"/>
        <rFont val="Times New Roman"/>
        <family val="1"/>
      </rPr>
      <t xml:space="preserve"> = (0.9 – 0.95) Uф</t>
    </r>
  </si>
  <si>
    <r>
      <rPr>
        <i val="true"/>
        <sz val="28"/>
        <color rgb="FF000000"/>
        <rFont val="Times New Roman"/>
        <family val="1"/>
      </rPr>
      <t xml:space="preserve">E</t>
    </r>
    <r>
      <rPr>
        <i val="true"/>
        <vertAlign val="subscript"/>
        <sz val="28"/>
        <color rgb="FF000000"/>
        <rFont val="Times New Roman"/>
        <family val="1"/>
      </rPr>
      <t xml:space="preserve">п</t>
    </r>
  </si>
  <si>
    <r>
      <rPr>
        <i val="true"/>
        <sz val="36"/>
        <color rgb="FF000000"/>
        <rFont val="Times New Roman"/>
        <family val="1"/>
      </rPr>
      <t xml:space="preserve">d</t>
    </r>
    <r>
      <rPr>
        <i val="true"/>
        <vertAlign val="subscript"/>
        <sz val="36"/>
        <color rgb="FF000000"/>
        <rFont val="Times New Roman"/>
        <family val="1"/>
      </rPr>
      <t xml:space="preserve">из</t>
    </r>
  </si>
  <si>
    <t xml:space="preserve">Рисунок 6,2 развернутая схема обмоток статора</t>
  </si>
  <si>
    <t xml:space="preserve">Рисунок 6.3 – Токовые цепи обмотки статора</t>
  </si>
  <si>
    <r>
      <rPr>
        <b val="true"/>
        <sz val="24"/>
        <color rgb="FF006600"/>
        <rFont val="Times New Roman"/>
        <family val="1"/>
      </rPr>
      <t xml:space="preserve">l</t>
    </r>
    <r>
      <rPr>
        <b val="true"/>
        <vertAlign val="subscript"/>
        <sz val="24"/>
        <color rgb="FF006600"/>
        <rFont val="Times New Roman"/>
        <family val="1"/>
      </rPr>
      <t xml:space="preserve">ф</t>
    </r>
  </si>
  <si>
    <r>
      <rPr>
        <sz val="24"/>
        <color rgb="FF000000"/>
        <rFont val="Times New Roman"/>
        <family val="1"/>
      </rPr>
      <t xml:space="preserve">м</t>
    </r>
    <r>
      <rPr>
        <vertAlign val="superscript"/>
        <sz val="24"/>
        <color rgb="FF000000"/>
        <rFont val="Times New Roman"/>
        <family val="1"/>
      </rPr>
      <t xml:space="preserve">3</t>
    </r>
  </si>
  <si>
    <r>
      <rPr>
        <i val="true"/>
        <sz val="36"/>
        <color rgb="FF000000"/>
        <rFont val="Times New Roman"/>
        <family val="1"/>
      </rPr>
      <t xml:space="preserve">V</t>
    </r>
    <r>
      <rPr>
        <i val="true"/>
        <vertAlign val="subscript"/>
        <sz val="36"/>
        <color rgb="FF000000"/>
        <rFont val="Times New Roman"/>
        <family val="1"/>
      </rPr>
      <t xml:space="preserve">м</t>
    </r>
  </si>
  <si>
    <r>
      <rPr>
        <b val="true"/>
        <sz val="24"/>
        <color rgb="FF006600"/>
        <rFont val="Times New Roman"/>
        <family val="1"/>
      </rPr>
      <t xml:space="preserve">d</t>
    </r>
    <r>
      <rPr>
        <b val="true"/>
        <vertAlign val="subscript"/>
        <sz val="24"/>
        <color rgb="FF006600"/>
        <rFont val="Times New Roman"/>
        <family val="1"/>
      </rPr>
      <t xml:space="preserve">п</t>
    </r>
  </si>
  <si>
    <r>
      <rPr>
        <b val="true"/>
        <sz val="24"/>
        <color rgb="FF006600"/>
        <rFont val="Times New Roman"/>
        <family val="1"/>
      </rPr>
      <t xml:space="preserve">E</t>
    </r>
    <r>
      <rPr>
        <b val="true"/>
        <vertAlign val="subscript"/>
        <sz val="24"/>
        <color rgb="FF006600"/>
        <rFont val="Times New Roman"/>
        <family val="1"/>
      </rPr>
      <t xml:space="preserve">п</t>
    </r>
  </si>
  <si>
    <r>
      <rPr>
        <sz val="20"/>
        <color rgb="FF000000"/>
        <rFont val="Times New Roman"/>
        <family val="1"/>
      </rPr>
      <t xml:space="preserve">ЭДС E</t>
    </r>
    <r>
      <rPr>
        <vertAlign val="subscript"/>
        <sz val="20"/>
        <color rgb="FF000000"/>
        <rFont val="Times New Roman"/>
        <family val="1"/>
      </rPr>
      <t xml:space="preserve">s</t>
    </r>
  </si>
  <si>
    <r>
      <rPr>
        <i val="true"/>
        <sz val="28"/>
        <color rgb="FF000000"/>
        <rFont val="Times New Roman"/>
        <family val="1"/>
      </rPr>
      <t xml:space="preserve">E</t>
    </r>
    <r>
      <rPr>
        <i val="true"/>
        <vertAlign val="subscript"/>
        <sz val="28"/>
        <color rgb="FF000000"/>
        <rFont val="Times New Roman"/>
        <family val="1"/>
      </rPr>
      <t xml:space="preserve">s</t>
    </r>
  </si>
  <si>
    <r>
      <rPr>
        <b val="true"/>
        <sz val="24"/>
        <color rgb="FF006600"/>
        <rFont val="Times New Roman"/>
        <family val="1"/>
      </rPr>
      <t xml:space="preserve">W</t>
    </r>
    <r>
      <rPr>
        <b val="true"/>
        <vertAlign val="subscript"/>
        <sz val="24"/>
        <color rgb="FF006600"/>
        <rFont val="Times New Roman"/>
        <family val="1"/>
      </rPr>
      <t xml:space="preserve">s</t>
    </r>
  </si>
  <si>
    <r>
      <rPr>
        <b val="true"/>
        <sz val="24"/>
        <color rgb="FF006600"/>
        <rFont val="Times New Roman"/>
        <family val="1"/>
      </rPr>
      <t xml:space="preserve">N</t>
    </r>
    <r>
      <rPr>
        <b val="true"/>
        <vertAlign val="subscript"/>
        <sz val="24"/>
        <color rgb="FF006600"/>
        <rFont val="Times New Roman"/>
        <family val="1"/>
      </rPr>
      <t xml:space="preserve">ф</t>
    </r>
  </si>
  <si>
    <r>
      <rPr>
        <b val="true"/>
        <sz val="24"/>
        <color rgb="FF006600"/>
        <rFont val="Times New Roman"/>
        <family val="1"/>
      </rPr>
      <t xml:space="preserve">Z</t>
    </r>
    <r>
      <rPr>
        <b val="true"/>
        <vertAlign val="subscript"/>
        <sz val="24"/>
        <color rgb="FF006600"/>
        <rFont val="Times New Roman"/>
        <family val="1"/>
      </rPr>
      <t xml:space="preserve">ф</t>
    </r>
  </si>
  <si>
    <r>
      <rPr>
        <b val="true"/>
        <sz val="24"/>
        <color rgb="FF006600"/>
        <rFont val="Times New Roman"/>
        <family val="1"/>
      </rPr>
      <t xml:space="preserve">V</t>
    </r>
    <r>
      <rPr>
        <b val="true"/>
        <vertAlign val="subscript"/>
        <sz val="24"/>
        <color rgb="FF006600"/>
        <rFont val="Times New Roman"/>
        <family val="1"/>
      </rPr>
      <t xml:space="preserve">м</t>
    </r>
  </si>
  <si>
    <t xml:space="preserve">Число проводников в фазной обмотке на один паз</t>
  </si>
  <si>
    <r>
      <rPr>
        <i val="true"/>
        <sz val="28"/>
        <color rgb="FF000000"/>
        <rFont val="Times New Roman"/>
        <family val="1"/>
      </rPr>
      <t xml:space="preserve">N</t>
    </r>
    <r>
      <rPr>
        <i val="true"/>
        <vertAlign val="subscript"/>
        <sz val="28"/>
        <color rgb="FF000000"/>
        <rFont val="Times New Roman"/>
        <family val="1"/>
      </rPr>
      <t xml:space="preserve">п</t>
    </r>
  </si>
  <si>
    <t xml:space="preserve">Кг</t>
  </si>
  <si>
    <r>
      <rPr>
        <i val="true"/>
        <sz val="28"/>
        <color rgb="FF000000"/>
        <rFont val="Times New Roman"/>
        <family val="1"/>
      </rPr>
      <t xml:space="preserve">m</t>
    </r>
    <r>
      <rPr>
        <i val="true"/>
        <vertAlign val="subscript"/>
        <sz val="28"/>
        <color rgb="FF000000"/>
        <rFont val="Times New Roman"/>
        <family val="1"/>
      </rPr>
      <t xml:space="preserve">м</t>
    </r>
  </si>
  <si>
    <r>
      <rPr>
        <i val="true"/>
        <sz val="36"/>
        <color rgb="FF000000"/>
        <rFont val="Times New Roman"/>
        <family val="1"/>
      </rPr>
      <t xml:space="preserve">l</t>
    </r>
    <r>
      <rPr>
        <i val="true"/>
        <vertAlign val="subscript"/>
        <sz val="36"/>
        <color rgb="FF000000"/>
        <rFont val="Times New Roman"/>
        <family val="1"/>
      </rPr>
      <t xml:space="preserve">o</t>
    </r>
  </si>
  <si>
    <r>
      <rPr>
        <i val="true"/>
        <sz val="28"/>
        <color rgb="FF000000"/>
        <rFont val="Times New Roman"/>
        <family val="1"/>
      </rPr>
      <t xml:space="preserve">С</t>
    </r>
    <r>
      <rPr>
        <i val="true"/>
        <vertAlign val="subscript"/>
        <sz val="28"/>
        <color rgb="FF000000"/>
        <rFont val="Times New Roman"/>
        <family val="1"/>
      </rPr>
      <t xml:space="preserve">E</t>
    </r>
  </si>
  <si>
    <r>
      <rPr>
        <i val="true"/>
        <sz val="28"/>
        <color rgb="FF000000"/>
        <rFont val="Times New Roman"/>
        <family val="1"/>
      </rPr>
      <t xml:space="preserve">W</t>
    </r>
    <r>
      <rPr>
        <i val="true"/>
        <vertAlign val="subscript"/>
        <sz val="28"/>
        <color rgb="FF000000"/>
        <rFont val="Times New Roman"/>
        <family val="1"/>
      </rPr>
      <t xml:space="preserve">s</t>
    </r>
  </si>
  <si>
    <t xml:space="preserve">Число проводников в одной фазе</t>
  </si>
  <si>
    <r>
      <rPr>
        <i val="true"/>
        <sz val="28"/>
        <color rgb="FF000000"/>
        <rFont val="Times New Roman"/>
        <family val="1"/>
      </rPr>
      <t xml:space="preserve">N</t>
    </r>
    <r>
      <rPr>
        <i val="true"/>
        <vertAlign val="subscript"/>
        <sz val="28"/>
        <color rgb="FF000000"/>
        <rFont val="Times New Roman"/>
        <family val="1"/>
      </rPr>
      <t xml:space="preserve">ф</t>
    </r>
  </si>
  <si>
    <r>
      <rPr>
        <b val="true"/>
        <sz val="24"/>
        <color rgb="FF006600"/>
        <rFont val="Times New Roman"/>
        <family val="1"/>
      </rPr>
      <t xml:space="preserve">R</t>
    </r>
    <r>
      <rPr>
        <b val="true"/>
        <vertAlign val="subscript"/>
        <sz val="24"/>
        <color rgb="FF006600"/>
        <rFont val="Times New Roman"/>
        <family val="1"/>
      </rPr>
      <t xml:space="preserve">м</t>
    </r>
  </si>
  <si>
    <t xml:space="preserve">Расчетная мощность</t>
  </si>
  <si>
    <r>
      <rPr>
        <i val="true"/>
        <sz val="28"/>
        <color rgb="FF000000"/>
        <rFont val="Times New Roman"/>
        <family val="1"/>
      </rPr>
      <t xml:space="preserve">P</t>
    </r>
    <r>
      <rPr>
        <i val="true"/>
        <vertAlign val="subscript"/>
        <sz val="28"/>
        <color rgb="FF000000"/>
        <rFont val="Times New Roman"/>
        <family val="1"/>
      </rPr>
      <t xml:space="preserve">1</t>
    </r>
  </si>
  <si>
    <r>
      <rPr>
        <b val="true"/>
        <sz val="24"/>
        <color rgb="FF006600"/>
        <rFont val="Times New Roman"/>
        <family val="1"/>
      </rPr>
      <t xml:space="preserve">q</t>
    </r>
    <r>
      <rPr>
        <b val="true"/>
        <vertAlign val="subscript"/>
        <sz val="24"/>
        <color rgb="FF006600"/>
        <rFont val="Times New Roman"/>
        <family val="1"/>
      </rPr>
      <t xml:space="preserve">1</t>
    </r>
  </si>
  <si>
    <r>
      <rPr>
        <b val="true"/>
        <sz val="24"/>
        <color rgb="FF006600"/>
        <rFont val="Times New Roman"/>
        <family val="1"/>
      </rPr>
      <t xml:space="preserve">P</t>
    </r>
    <r>
      <rPr>
        <b val="true"/>
        <vertAlign val="subscript"/>
        <sz val="24"/>
        <color rgb="FF006600"/>
        <rFont val="Times New Roman"/>
        <family val="1"/>
      </rPr>
      <t xml:space="preserve">2</t>
    </r>
  </si>
  <si>
    <t xml:space="preserve">Общее число проводников в фазной обмотке</t>
  </si>
  <si>
    <r>
      <rPr>
        <b val="true"/>
        <sz val="24"/>
        <color rgb="FF006600"/>
        <rFont val="Times New Roman"/>
        <family val="1"/>
      </rPr>
      <t xml:space="preserve">P</t>
    </r>
    <r>
      <rPr>
        <b val="true"/>
        <vertAlign val="subscript"/>
        <sz val="24"/>
        <color rgb="FF006600"/>
        <rFont val="Times New Roman"/>
        <family val="1"/>
      </rPr>
      <t xml:space="preserve">1H</t>
    </r>
  </si>
  <si>
    <r>
      <rPr>
        <b val="true"/>
        <sz val="24"/>
        <color rgb="FF006600"/>
        <rFont val="Times New Roman"/>
        <family val="1"/>
      </rPr>
      <t xml:space="preserve">P</t>
    </r>
    <r>
      <rPr>
        <b val="true"/>
        <vertAlign val="subscript"/>
        <sz val="24"/>
        <color rgb="FF006600"/>
        <rFont val="Times New Roman"/>
        <family val="1"/>
      </rPr>
      <t xml:space="preserve">1</t>
    </r>
  </si>
  <si>
    <t xml:space="preserve">Величина тока из сети</t>
  </si>
  <si>
    <t xml:space="preserve">А</t>
  </si>
  <si>
    <r>
      <rPr>
        <i val="true"/>
        <sz val="28"/>
        <color rgb="FF000000"/>
        <rFont val="Times New Roman"/>
        <family val="1"/>
      </rPr>
      <t xml:space="preserve">I</t>
    </r>
    <r>
      <rPr>
        <i val="true"/>
        <vertAlign val="subscript"/>
        <sz val="28"/>
        <color rgb="FF000000"/>
        <rFont val="Times New Roman"/>
        <family val="1"/>
      </rPr>
      <t xml:space="preserve">a</t>
    </r>
  </si>
  <si>
    <t xml:space="preserve">A</t>
  </si>
  <si>
    <r>
      <rPr>
        <i val="true"/>
        <sz val="28"/>
        <color rgb="FF000000"/>
        <rFont val="Times New Roman"/>
        <family val="1"/>
      </rPr>
      <t xml:space="preserve">I</t>
    </r>
    <r>
      <rPr>
        <i val="true"/>
        <vertAlign val="subscript"/>
        <sz val="28"/>
        <color rgb="FF000000"/>
        <rFont val="Times New Roman"/>
        <family val="1"/>
      </rPr>
      <t xml:space="preserve">1</t>
    </r>
  </si>
  <si>
    <t xml:space="preserve">Рисунок 8,1 - Схема подключения
двигателя к сети</t>
  </si>
  <si>
    <t xml:space="preserve">Рисунок 8,1 - Схема замещения
цепи обмотки якоря</t>
  </si>
  <si>
    <r>
      <rPr>
        <b val="true"/>
        <sz val="24"/>
        <color rgb="FF006600"/>
        <rFont val="Times New Roman"/>
        <family val="1"/>
      </rPr>
      <t xml:space="preserve">F</t>
    </r>
    <r>
      <rPr>
        <b val="true"/>
        <vertAlign val="subscript"/>
        <sz val="24"/>
        <color rgb="FF006600"/>
        <rFont val="Times New Roman"/>
        <family val="1"/>
      </rPr>
      <t xml:space="preserve">п</t>
    </r>
  </si>
  <si>
    <t xml:space="preserve">Ток рабочий</t>
  </si>
  <si>
    <r>
      <rPr>
        <i val="true"/>
        <sz val="24"/>
        <color rgb="FF000000"/>
        <rFont val="Times New Roman"/>
        <family val="1"/>
      </rPr>
      <t xml:space="preserve">I</t>
    </r>
    <r>
      <rPr>
        <i val="true"/>
        <vertAlign val="subscript"/>
        <sz val="24"/>
        <color rgb="FF000000"/>
        <rFont val="Times New Roman"/>
        <family val="1"/>
      </rPr>
      <t xml:space="preserve">р</t>
    </r>
  </si>
  <si>
    <r>
      <rPr>
        <b val="true"/>
        <sz val="24"/>
        <color rgb="FF006600"/>
        <rFont val="Times New Roman"/>
        <family val="1"/>
      </rPr>
      <t xml:space="preserve">ρ</t>
    </r>
    <r>
      <rPr>
        <b val="true"/>
        <vertAlign val="subscript"/>
        <sz val="24"/>
        <color rgb="FF006600"/>
        <rFont val="Times New Roman"/>
        <family val="1"/>
      </rPr>
      <t xml:space="preserve">м</t>
    </r>
  </si>
  <si>
    <r>
      <rPr>
        <i val="true"/>
        <sz val="36"/>
        <color rgb="FF000000"/>
        <rFont val="Times New Roman"/>
        <family val="1"/>
      </rPr>
      <t xml:space="preserve">R</t>
    </r>
    <r>
      <rPr>
        <i val="true"/>
        <vertAlign val="subscript"/>
        <sz val="36"/>
        <color rgb="FF000000"/>
        <rFont val="Times New Roman"/>
        <family val="1"/>
      </rPr>
      <t xml:space="preserve">ф</t>
    </r>
  </si>
  <si>
    <r>
      <rPr>
        <b val="true"/>
        <sz val="24"/>
        <color rgb="FF006600"/>
        <rFont val="Times New Roman"/>
        <family val="1"/>
      </rPr>
      <t xml:space="preserve">I</t>
    </r>
    <r>
      <rPr>
        <b val="true"/>
        <vertAlign val="subscript"/>
        <sz val="24"/>
        <color rgb="FF006600"/>
        <rFont val="Times New Roman"/>
        <family val="1"/>
      </rPr>
      <t xml:space="preserve">p</t>
    </r>
  </si>
  <si>
    <t xml:space="preserve">Формула первая</t>
  </si>
  <si>
    <t xml:space="preserve">Формула вторая</t>
  </si>
  <si>
    <r>
      <rPr>
        <sz val="24"/>
        <color rgb="FF000000"/>
        <rFont val="Times New Roman"/>
        <family val="1"/>
      </rPr>
      <t xml:space="preserve">м</t>
    </r>
    <r>
      <rPr>
        <vertAlign val="superscript"/>
        <sz val="24"/>
        <color rgb="FF000000"/>
        <rFont val="Times New Roman"/>
        <family val="1"/>
      </rPr>
      <t xml:space="preserve">2</t>
    </r>
  </si>
  <si>
    <r>
      <rPr>
        <b val="true"/>
        <sz val="24"/>
        <color rgb="FF006600"/>
        <rFont val="Times New Roman"/>
        <family val="1"/>
      </rPr>
      <t xml:space="preserve">R</t>
    </r>
    <r>
      <rPr>
        <b val="true"/>
        <vertAlign val="subscript"/>
        <sz val="24"/>
        <color rgb="FF006600"/>
        <rFont val="Times New Roman"/>
        <family val="1"/>
      </rPr>
      <t xml:space="preserve">ф</t>
    </r>
  </si>
  <si>
    <r>
      <rPr>
        <i val="true"/>
        <sz val="26"/>
        <color rgb="FF000000"/>
        <rFont val="Times New Roman"/>
        <family val="1"/>
      </rPr>
      <t xml:space="preserve">P</t>
    </r>
    <r>
      <rPr>
        <i val="true"/>
        <vertAlign val="subscript"/>
        <sz val="26"/>
        <color rgb="FF000000"/>
        <rFont val="Times New Roman"/>
        <family val="1"/>
      </rPr>
      <t xml:space="preserve">1|РАСЧ</t>
    </r>
  </si>
  <si>
    <r>
      <rPr>
        <i val="true"/>
        <sz val="36"/>
        <color rgb="FF000000"/>
        <rFont val="Times New Roman"/>
        <family val="1"/>
      </rPr>
      <t xml:space="preserve">X</t>
    </r>
    <r>
      <rPr>
        <i val="true"/>
        <vertAlign val="subscript"/>
        <sz val="36"/>
        <color rgb="FF000000"/>
        <rFont val="Times New Roman"/>
        <family val="1"/>
      </rPr>
      <t xml:space="preserve">ф</t>
    </r>
  </si>
  <si>
    <r>
      <rPr>
        <i val="true"/>
        <sz val="28"/>
        <color rgb="FF000000"/>
        <rFont val="Times New Roman"/>
        <family val="1"/>
      </rPr>
      <t xml:space="preserve">I</t>
    </r>
    <r>
      <rPr>
        <i val="true"/>
        <vertAlign val="subscript"/>
        <sz val="28"/>
        <color rgb="FF000000"/>
        <rFont val="Times New Roman"/>
        <family val="1"/>
      </rPr>
      <t xml:space="preserve">П</t>
    </r>
  </si>
  <si>
    <r>
      <rPr>
        <b val="true"/>
        <sz val="24"/>
        <color rgb="FF006600"/>
        <rFont val="Times New Roman"/>
        <family val="1"/>
      </rPr>
      <t xml:space="preserve">P</t>
    </r>
    <r>
      <rPr>
        <b val="true"/>
        <vertAlign val="subscript"/>
        <sz val="24"/>
        <color rgb="FF006600"/>
        <rFont val="Times New Roman"/>
        <family val="1"/>
      </rPr>
      <t xml:space="preserve">1|РАСЧ</t>
    </r>
  </si>
  <si>
    <t xml:space="preserve">Ток обычный</t>
  </si>
  <si>
    <r>
      <rPr>
        <b val="true"/>
        <sz val="24"/>
        <color rgb="FF006600"/>
        <rFont val="Times New Roman"/>
        <family val="1"/>
      </rPr>
      <t xml:space="preserve">Z</t>
    </r>
    <r>
      <rPr>
        <b val="true"/>
        <vertAlign val="subscript"/>
        <sz val="24"/>
        <color rgb="FF006600"/>
        <rFont val="Times New Roman"/>
        <family val="1"/>
      </rPr>
      <t xml:space="preserve">p</t>
    </r>
    <r>
      <rPr>
        <b val="true"/>
        <sz val="24"/>
        <color rgb="FF006600"/>
        <rFont val="Times New Roman"/>
        <family val="1"/>
      </rPr>
      <t xml:space="preserve"> = Z</t>
    </r>
    <r>
      <rPr>
        <b val="true"/>
        <vertAlign val="subscript"/>
        <sz val="24"/>
        <color rgb="FF006600"/>
        <rFont val="Times New Roman"/>
        <family val="1"/>
      </rPr>
      <t xml:space="preserve">п</t>
    </r>
  </si>
  <si>
    <t xml:space="preserve">Рисунок 6.4 – Векторная диаграмма
для цепей обмотки статора</t>
  </si>
  <si>
    <r>
      <rPr>
        <b val="true"/>
        <sz val="24"/>
        <color rgb="FF006600"/>
        <rFont val="Times New Roman"/>
        <family val="1"/>
      </rPr>
      <t xml:space="preserve">I</t>
    </r>
    <r>
      <rPr>
        <b val="true"/>
        <vertAlign val="subscript"/>
        <sz val="24"/>
        <color rgb="FF006600"/>
        <rFont val="Times New Roman"/>
        <family val="1"/>
      </rPr>
      <t xml:space="preserve">a</t>
    </r>
  </si>
  <si>
    <r>
      <rPr>
        <i val="true"/>
        <sz val="28"/>
        <color rgb="FF000000"/>
        <rFont val="Times New Roman"/>
        <family val="1"/>
      </rPr>
      <t xml:space="preserve">i</t>
    </r>
    <r>
      <rPr>
        <i val="true"/>
        <vertAlign val="subscript"/>
        <sz val="28"/>
        <color rgb="FF000000"/>
        <rFont val="Times New Roman"/>
        <family val="1"/>
      </rPr>
      <t xml:space="preserve">a</t>
    </r>
  </si>
  <si>
    <r>
      <rPr>
        <i val="true"/>
        <sz val="28"/>
        <color rgb="FF000000"/>
        <rFont val="Times New Roman"/>
        <family val="1"/>
      </rPr>
      <t xml:space="preserve">I</t>
    </r>
    <r>
      <rPr>
        <i val="true"/>
        <vertAlign val="subscript"/>
        <sz val="28"/>
        <color rgb="FF000000"/>
        <rFont val="Times New Roman"/>
        <family val="1"/>
      </rPr>
      <t xml:space="preserve">p</t>
    </r>
  </si>
  <si>
    <t xml:space="preserve">Проверочное значение обычного тока</t>
  </si>
  <si>
    <r>
      <rPr>
        <sz val="22"/>
        <color rgb="FF000000"/>
        <rFont val="Times New Roman"/>
        <family val="1"/>
      </rPr>
      <t xml:space="preserve">A/мм</t>
    </r>
    <r>
      <rPr>
        <vertAlign val="superscript"/>
        <sz val="22"/>
        <color rgb="FF000000"/>
        <rFont val="Times New Roman"/>
        <family val="1"/>
      </rPr>
      <t xml:space="preserve">2</t>
    </r>
  </si>
  <si>
    <t xml:space="preserve">В расчете используется
величина активного сопротивления рассчитанная
по данной формуле</t>
  </si>
  <si>
    <r>
      <rPr>
        <i val="true"/>
        <sz val="28"/>
        <color rgb="FF000000"/>
        <rFont val="Times New Roman"/>
        <family val="1"/>
      </rPr>
      <t xml:space="preserve">I</t>
    </r>
    <r>
      <rPr>
        <i val="true"/>
        <vertAlign val="subscript"/>
        <sz val="28"/>
        <color rgb="FF000000"/>
        <rFont val="Times New Roman"/>
        <family val="1"/>
      </rPr>
      <t xml:space="preserve">п</t>
    </r>
  </si>
  <si>
    <r>
      <rPr>
        <b val="true"/>
        <sz val="24"/>
        <color rgb="FF006600"/>
        <rFont val="Times New Roman"/>
        <family val="1"/>
      </rPr>
      <t xml:space="preserve">l</t>
    </r>
    <r>
      <rPr>
        <b val="true"/>
        <vertAlign val="subscript"/>
        <sz val="24"/>
        <color rgb="FF006600"/>
        <rFont val="Times New Roman"/>
        <family val="1"/>
      </rPr>
      <t xml:space="preserve">o</t>
    </r>
  </si>
  <si>
    <r>
      <rPr>
        <i val="true"/>
        <sz val="28"/>
        <color rgb="FF000000"/>
        <rFont val="Times New Roman"/>
        <family val="1"/>
      </rPr>
      <t xml:space="preserve">R</t>
    </r>
    <r>
      <rPr>
        <i val="true"/>
        <vertAlign val="subscript"/>
        <sz val="28"/>
        <color rgb="FF000000"/>
        <rFont val="Times New Roman"/>
        <family val="1"/>
      </rPr>
      <t xml:space="preserve">a</t>
    </r>
  </si>
  <si>
    <t xml:space="preserve">?</t>
  </si>
  <si>
    <t xml:space="preserve">Неизвесная
величина</t>
  </si>
  <si>
    <t xml:space="preserve">Эти величины одинаково обозначаются, но по факту они не равны</t>
  </si>
  <si>
    <t xml:space="preserve">Данная формула расчета активного
сопротивления которая выводится
из уровнения она не задествована</t>
  </si>
  <si>
    <r>
      <rPr>
        <i val="true"/>
        <sz val="24"/>
        <color rgb="FF000000"/>
        <rFont val="Times New Roman"/>
        <family val="1"/>
      </rPr>
      <t xml:space="preserve">R</t>
    </r>
    <r>
      <rPr>
        <i val="true"/>
        <vertAlign val="subscript"/>
        <sz val="24"/>
        <color rgb="FF000000"/>
        <rFont val="Times New Roman"/>
        <family val="1"/>
      </rPr>
      <t xml:space="preserve">a</t>
    </r>
  </si>
  <si>
    <r>
      <rPr>
        <b val="true"/>
        <sz val="24"/>
        <color rgb="FF006600"/>
        <rFont val="Times New Roman"/>
        <family val="1"/>
      </rPr>
      <t xml:space="preserve">R</t>
    </r>
    <r>
      <rPr>
        <b val="true"/>
        <vertAlign val="subscript"/>
        <sz val="24"/>
        <color rgb="FF006600"/>
        <rFont val="Times New Roman"/>
        <family val="1"/>
      </rPr>
      <t xml:space="preserve">a</t>
    </r>
  </si>
  <si>
    <r>
      <rPr>
        <i val="true"/>
        <sz val="24"/>
        <color rgb="FF000000"/>
        <rFont val="Times New Roman"/>
        <family val="1"/>
      </rPr>
      <t xml:space="preserve">I</t>
    </r>
    <r>
      <rPr>
        <i val="true"/>
        <vertAlign val="subscript"/>
        <sz val="24"/>
        <color rgb="FF000000"/>
        <rFont val="Times New Roman"/>
        <family val="1"/>
      </rPr>
      <t xml:space="preserve">ап</t>
    </r>
  </si>
  <si>
    <r>
      <rPr>
        <b val="true"/>
        <sz val="24"/>
        <color rgb="FF006600"/>
        <rFont val="Times New Roman"/>
        <family val="1"/>
      </rPr>
      <t xml:space="preserve">n</t>
    </r>
    <r>
      <rPr>
        <b val="true"/>
        <vertAlign val="subscript"/>
        <sz val="24"/>
        <color rgb="FF006600"/>
        <rFont val="Times New Roman"/>
        <family val="1"/>
      </rPr>
      <t xml:space="preserve">н </t>
    </r>
    <r>
      <rPr>
        <b val="true"/>
        <sz val="24"/>
        <color rgb="FF006600"/>
        <rFont val="Times New Roman"/>
        <family val="1"/>
      </rPr>
      <t xml:space="preserve">= n</t>
    </r>
  </si>
  <si>
    <t xml:space="preserve">угловая скорость</t>
  </si>
  <si>
    <r>
      <rPr>
        <i val="true"/>
        <sz val="28"/>
        <color rgb="FF000000"/>
        <rFont val="Times New Roman"/>
        <family val="1"/>
      </rPr>
      <t xml:space="preserve">ω</t>
    </r>
    <r>
      <rPr>
        <i val="true"/>
        <vertAlign val="subscript"/>
        <sz val="28"/>
        <color rgb="FF000000"/>
        <rFont val="Times New Roman"/>
        <family val="1"/>
      </rPr>
      <t xml:space="preserve">Н</t>
    </r>
  </si>
  <si>
    <t xml:space="preserve">поперечное сечение
токопроводящей жилы</t>
  </si>
  <si>
    <r>
      <rPr>
        <i val="true"/>
        <sz val="28"/>
        <color rgb="FF000000"/>
        <rFont val="Times New Roman"/>
        <family val="1"/>
      </rPr>
      <t xml:space="preserve">F</t>
    </r>
    <r>
      <rPr>
        <i val="true"/>
        <vertAlign val="subscript"/>
        <sz val="28"/>
        <color rgb="FF000000"/>
        <rFont val="Times New Roman"/>
        <family val="1"/>
      </rPr>
      <t xml:space="preserve">п</t>
    </r>
  </si>
  <si>
    <r>
      <rPr>
        <b val="true"/>
        <sz val="24"/>
        <color rgb="FF006600"/>
        <rFont val="Times New Roman"/>
        <family val="1"/>
      </rPr>
      <t xml:space="preserve">i</t>
    </r>
    <r>
      <rPr>
        <b val="true"/>
        <vertAlign val="subscript"/>
        <sz val="24"/>
        <color rgb="FF006600"/>
        <rFont val="Times New Roman"/>
        <family val="1"/>
      </rPr>
      <t xml:space="preserve">a</t>
    </r>
  </si>
  <si>
    <t xml:space="preserve">V</t>
  </si>
  <si>
    <r>
      <rPr>
        <b val="true"/>
        <sz val="24"/>
        <color rgb="FF006600"/>
        <rFont val="Times New Roman"/>
        <family val="1"/>
      </rPr>
      <t xml:space="preserve">F</t>
    </r>
    <r>
      <rPr>
        <b val="true"/>
        <vertAlign val="subscript"/>
        <sz val="24"/>
        <color rgb="FF006600"/>
        <rFont val="Times New Roman"/>
        <family val="1"/>
      </rPr>
      <t xml:space="preserve">a</t>
    </r>
  </si>
  <si>
    <t xml:space="preserve">Масса меди в двигателе</t>
  </si>
  <si>
    <r>
      <rPr>
        <i val="true"/>
        <sz val="24"/>
        <color rgb="FF000000"/>
        <rFont val="Times New Roman"/>
        <family val="1"/>
      </rPr>
      <t xml:space="preserve">m</t>
    </r>
    <r>
      <rPr>
        <i val="true"/>
        <vertAlign val="subscript"/>
        <sz val="24"/>
        <color rgb="FF000000"/>
        <rFont val="Times New Roman"/>
        <family val="1"/>
      </rPr>
      <t xml:space="preserve">м</t>
    </r>
  </si>
  <si>
    <t xml:space="preserve">Температура нагрева обмотки</t>
  </si>
  <si>
    <t xml:space="preserve">°C</t>
  </si>
  <si>
    <t xml:space="preserve">Секунды</t>
  </si>
  <si>
    <t xml:space="preserve">Δt</t>
  </si>
  <si>
    <t xml:space="preserve">Номинальнй момент</t>
  </si>
  <si>
    <t xml:space="preserve">Н ∙ м</t>
  </si>
  <si>
    <r>
      <rPr>
        <i val="true"/>
        <sz val="24"/>
        <color rgb="FF000000"/>
        <rFont val="Times New Roman"/>
        <family val="1"/>
      </rPr>
      <t xml:space="preserve">M</t>
    </r>
    <r>
      <rPr>
        <i val="true"/>
        <vertAlign val="subscript"/>
        <sz val="24"/>
        <color rgb="FF000000"/>
        <rFont val="Times New Roman"/>
        <family val="1"/>
      </rPr>
      <t xml:space="preserve">н</t>
    </r>
  </si>
  <si>
    <r>
      <rPr>
        <i val="true"/>
        <sz val="28"/>
        <color rgb="FF000000"/>
        <rFont val="Times New Roman"/>
        <family val="1"/>
      </rPr>
      <t xml:space="preserve">R</t>
    </r>
    <r>
      <rPr>
        <i val="true"/>
        <vertAlign val="subscript"/>
        <sz val="28"/>
        <color rgb="FF000000"/>
        <rFont val="Times New Roman"/>
        <family val="1"/>
      </rPr>
      <t xml:space="preserve">ф</t>
    </r>
  </si>
  <si>
    <r>
      <rPr>
        <i val="true"/>
        <sz val="24"/>
        <color rgb="FF000000"/>
        <rFont val="Times New Roman"/>
        <family val="1"/>
      </rPr>
      <t xml:space="preserve">J</t>
    </r>
    <r>
      <rPr>
        <i val="true"/>
        <vertAlign val="subscript"/>
        <sz val="24"/>
        <color rgb="FF000000"/>
        <rFont val="Times New Roman"/>
        <family val="1"/>
      </rPr>
      <t xml:space="preserve">П</t>
    </r>
  </si>
  <si>
    <r>
      <rPr>
        <b val="true"/>
        <sz val="24"/>
        <color rgb="FF006600"/>
        <rFont val="Times New Roman"/>
        <family val="1"/>
      </rPr>
      <t xml:space="preserve">I</t>
    </r>
    <r>
      <rPr>
        <b val="true"/>
        <vertAlign val="subscript"/>
        <sz val="24"/>
        <color rgb="FF006600"/>
        <rFont val="Times New Roman"/>
        <family val="1"/>
      </rPr>
      <t xml:space="preserve">aп</t>
    </r>
  </si>
  <si>
    <t xml:space="preserve">Пусковой момент</t>
  </si>
  <si>
    <r>
      <rPr>
        <i val="true"/>
        <sz val="24"/>
        <color rgb="FF000000"/>
        <rFont val="Times New Roman"/>
        <family val="1"/>
      </rPr>
      <t xml:space="preserve">M</t>
    </r>
    <r>
      <rPr>
        <i val="true"/>
        <vertAlign val="subscript"/>
        <sz val="24"/>
        <color rgb="FF000000"/>
        <rFont val="Times New Roman"/>
        <family val="1"/>
      </rPr>
      <t xml:space="preserve">п</t>
    </r>
  </si>
  <si>
    <r>
      <rPr>
        <b val="true"/>
        <sz val="24"/>
        <color rgb="FF006600"/>
        <rFont val="Times New Roman"/>
        <family val="1"/>
      </rPr>
      <t xml:space="preserve">M</t>
    </r>
    <r>
      <rPr>
        <b val="true"/>
        <vertAlign val="subscript"/>
        <sz val="24"/>
        <color rgb="FF006600"/>
        <rFont val="Times New Roman"/>
        <family val="1"/>
      </rPr>
      <t xml:space="preserve">н</t>
    </r>
  </si>
  <si>
    <r>
      <rPr>
        <i val="true"/>
        <sz val="24"/>
        <color rgb="FF000000"/>
        <rFont val="Times New Roman"/>
        <family val="1"/>
      </rPr>
      <t xml:space="preserve">M</t>
    </r>
    <r>
      <rPr>
        <i val="true"/>
        <vertAlign val="subscript"/>
        <sz val="24"/>
        <color rgb="FF000000"/>
        <rFont val="Times New Roman"/>
        <family val="1"/>
      </rPr>
      <t xml:space="preserve">КРАТ</t>
    </r>
  </si>
  <si>
    <r>
      <rPr>
        <b val="true"/>
        <sz val="24"/>
        <color rgb="FF006600"/>
        <rFont val="Times New Roman"/>
        <family val="1"/>
      </rPr>
      <t xml:space="preserve">M</t>
    </r>
    <r>
      <rPr>
        <b val="true"/>
        <vertAlign val="subscript"/>
        <sz val="24"/>
        <color rgb="FF006600"/>
        <rFont val="Times New Roman"/>
        <family val="1"/>
      </rPr>
      <t xml:space="preserve">п</t>
    </r>
  </si>
  <si>
    <t xml:space="preserve">Наименование исходнаых данных однофазного
конденсаторного асинхронного микродвигателя</t>
  </si>
  <si>
    <t xml:space="preserve">Рисунок 6.4 – Векторная диаграмма для цепей обмотки статора в примере для 30 варианта</t>
  </si>
  <si>
    <r>
      <rPr>
        <i val="true"/>
        <sz val="18"/>
        <color rgb="FF000000"/>
        <rFont val="Times New Roman"/>
        <family val="1"/>
      </rPr>
      <t xml:space="preserve">R</t>
    </r>
    <r>
      <rPr>
        <i val="true"/>
        <vertAlign val="subscript"/>
        <sz val="18"/>
        <color rgb="FF000000"/>
        <rFont val="Times New Roman"/>
        <family val="1"/>
      </rPr>
      <t xml:space="preserve">p</t>
    </r>
  </si>
  <si>
    <r>
      <rPr>
        <i val="true"/>
        <sz val="16"/>
        <color rgb="FF000000"/>
        <rFont val="Times New Roman"/>
        <family val="1"/>
      </rPr>
      <t xml:space="preserve">P</t>
    </r>
    <r>
      <rPr>
        <i val="true"/>
        <vertAlign val="subscript"/>
        <sz val="16"/>
        <color rgb="FF000000"/>
        <rFont val="Times New Roman"/>
        <family val="1"/>
      </rPr>
      <t xml:space="preserve">2</t>
    </r>
  </si>
  <si>
    <r>
      <rPr>
        <i val="true"/>
        <sz val="16"/>
        <color rgb="FF000000"/>
        <rFont val="Times New Roman"/>
        <family val="1"/>
      </rPr>
      <t xml:space="preserve">D</t>
    </r>
    <r>
      <rPr>
        <i val="true"/>
        <vertAlign val="subscript"/>
        <sz val="16"/>
        <color rgb="FF000000"/>
        <rFont val="Times New Roman"/>
        <family val="1"/>
      </rPr>
      <t xml:space="preserve">c</t>
    </r>
  </si>
  <si>
    <r>
      <rPr>
        <i val="true"/>
        <sz val="18"/>
        <color rgb="FF000000"/>
        <rFont val="Times New Roman"/>
        <family val="1"/>
      </rPr>
      <t xml:space="preserve">Z</t>
    </r>
    <r>
      <rPr>
        <i val="true"/>
        <vertAlign val="subscript"/>
        <sz val="18"/>
        <color rgb="FF000000"/>
        <rFont val="Times New Roman"/>
        <family val="1"/>
      </rPr>
      <t xml:space="preserve">p</t>
    </r>
  </si>
  <si>
    <r>
      <rPr>
        <i val="true"/>
        <sz val="16"/>
        <color rgb="FF000000"/>
        <rFont val="Times New Roman"/>
        <family val="1"/>
      </rPr>
      <t xml:space="preserve">Z</t>
    </r>
    <r>
      <rPr>
        <i val="true"/>
        <vertAlign val="subscript"/>
        <sz val="16"/>
        <color rgb="FF000000"/>
        <rFont val="Times New Roman"/>
        <family val="1"/>
      </rPr>
      <t xml:space="preserve">1</t>
    </r>
  </si>
  <si>
    <r>
      <rPr>
        <i val="true"/>
        <sz val="16"/>
        <color rgb="FF000000"/>
        <rFont val="Times New Roman"/>
        <family val="1"/>
      </rPr>
      <t xml:space="preserve">q</t>
    </r>
    <r>
      <rPr>
        <i val="true"/>
        <vertAlign val="subscript"/>
        <sz val="16"/>
        <color rgb="FF000000"/>
        <rFont val="Times New Roman"/>
        <family val="1"/>
      </rPr>
      <t xml:space="preserve">1</t>
    </r>
  </si>
  <si>
    <r>
      <rPr>
        <b val="true"/>
        <sz val="12"/>
        <color rgb="FF006600"/>
        <rFont val="Bahnschrift"/>
        <family val="2"/>
      </rPr>
      <t xml:space="preserve">Выборочное  Дробное число
</t>
    </r>
    <r>
      <rPr>
        <b val="true"/>
        <sz val="28"/>
        <color rgb="FF006600"/>
        <rFont val="Bahnschrift"/>
        <family val="2"/>
      </rPr>
      <t xml:space="preserve">ℝ</t>
    </r>
  </si>
  <si>
    <r>
      <rPr>
        <sz val="16"/>
        <color rgb="FF800080"/>
        <rFont val="fontello"/>
        <family val="0"/>
      </rPr>
      <t xml:space="preserve"></t>
    </r>
    <r>
      <rPr>
        <sz val="16"/>
        <color rgb="FF333333"/>
        <rFont val="Arial"/>
        <family val="2"/>
      </rPr>
      <t xml:space="preserve"> </t>
    </r>
  </si>
  <si>
    <r>
      <rPr>
        <i val="true"/>
        <sz val="16"/>
        <color rgb="FF000000"/>
        <rFont val="Times New Roman"/>
        <family val="1"/>
      </rPr>
      <t xml:space="preserve">l</t>
    </r>
    <r>
      <rPr>
        <i val="true"/>
        <vertAlign val="subscript"/>
        <sz val="16"/>
        <color rgb="FF000000"/>
        <rFont val="Times New Roman"/>
        <family val="1"/>
      </rPr>
      <t xml:space="preserve">c</t>
    </r>
  </si>
  <si>
    <t xml:space="preserve">Находится через масштаб по векторной диагармме</t>
  </si>
  <si>
    <r>
      <rPr>
        <i val="true"/>
        <sz val="18"/>
        <color rgb="FF000000"/>
        <rFont val="Times New Roman"/>
        <family val="1"/>
      </rPr>
      <t xml:space="preserve">U</t>
    </r>
    <r>
      <rPr>
        <i val="true"/>
        <vertAlign val="subscript"/>
        <sz val="18"/>
        <color rgb="FF000000"/>
        <rFont val="Times New Roman"/>
        <family val="1"/>
      </rPr>
      <t xml:space="preserve">c</t>
    </r>
  </si>
  <si>
    <r>
      <rPr>
        <i val="true"/>
        <sz val="16"/>
        <color rgb="FF000000"/>
        <rFont val="Times New Roman"/>
        <family val="1"/>
      </rPr>
      <t xml:space="preserve">U</t>
    </r>
    <r>
      <rPr>
        <i val="true"/>
        <vertAlign val="subscript"/>
        <sz val="16"/>
        <color rgb="FF000000"/>
        <rFont val="Times New Roman"/>
        <family val="1"/>
      </rPr>
      <t xml:space="preserve">ф</t>
    </r>
  </si>
  <si>
    <r>
      <rPr>
        <i val="true"/>
        <sz val="16"/>
        <color rgb="FF000000"/>
        <rFont val="Times New Roman"/>
        <family val="1"/>
      </rPr>
      <t xml:space="preserve">f</t>
    </r>
    <r>
      <rPr>
        <i val="true"/>
        <vertAlign val="subscript"/>
        <sz val="16"/>
        <color rgb="FF000000"/>
        <rFont val="Times New Roman"/>
        <family val="1"/>
      </rPr>
      <t xml:space="preserve">1</t>
    </r>
  </si>
  <si>
    <r>
      <rPr>
        <sz val="16"/>
        <color rgb="FF800080"/>
        <rFont val="fontello"/>
        <family val="0"/>
      </rPr>
      <t xml:space="preserve"></t>
    </r>
    <r>
      <rPr>
        <sz val="16"/>
        <color rgb="FF333333"/>
        <rFont val="Arial"/>
        <family val="2"/>
      </rPr>
      <t xml:space="preserve"> </t>
    </r>
  </si>
  <si>
    <t xml:space="preserve">Расчет однофазного конденсаторного асинхронного микродвигателя</t>
  </si>
  <si>
    <t xml:space="preserve">Страница </t>
  </si>
  <si>
    <r>
      <rPr>
        <b val="true"/>
        <sz val="12"/>
        <color rgb="FF006600"/>
        <rFont val="Bahnschrift"/>
        <family val="2"/>
      </rPr>
      <t xml:space="preserve">Выборочное значение по таблице
</t>
    </r>
    <r>
      <rPr>
        <b val="true"/>
        <sz val="22"/>
        <color rgb="FF006600"/>
        <rFont val="fontello"/>
        <family val="0"/>
      </rPr>
      <t xml:space="preserve"></t>
    </r>
  </si>
  <si>
    <r>
      <rPr>
        <sz val="12"/>
        <color rgb="FF000000"/>
        <rFont val="Times New Roman"/>
        <family val="1"/>
      </rPr>
      <t xml:space="preserve">Сечение одного проводника </t>
    </r>
    <r>
      <rPr>
        <i val="true"/>
        <sz val="12"/>
        <color rgb="FF000000"/>
        <rFont val="Times New Roman"/>
        <family val="1"/>
      </rPr>
      <t xml:space="preserve">q</t>
    </r>
    <r>
      <rPr>
        <i val="true"/>
        <vertAlign val="subscript"/>
        <sz val="12"/>
        <color rgb="FF000000"/>
        <rFont val="Times New Roman"/>
        <family val="1"/>
      </rPr>
      <t xml:space="preserve">эл</t>
    </r>
    <r>
      <rPr>
        <sz val="12"/>
        <color rgb="FF000000"/>
        <rFont val="Times New Roman"/>
        <family val="1"/>
      </rPr>
      <t xml:space="preserve"> по таблице 4
равен площади сечения токопроводящей жилы</t>
    </r>
  </si>
  <si>
    <r>
      <rPr>
        <sz val="16"/>
        <color rgb="FF000000"/>
        <rFont val="Times New Roman"/>
        <family val="1"/>
      </rPr>
      <t xml:space="preserve">мм</t>
    </r>
    <r>
      <rPr>
        <vertAlign val="superscript"/>
        <sz val="16"/>
        <color rgb="FF000000"/>
        <rFont val="Times New Roman"/>
        <family val="1"/>
      </rPr>
      <t xml:space="preserve">2</t>
    </r>
  </si>
  <si>
    <r>
      <rPr>
        <i val="true"/>
        <sz val="18"/>
        <color rgb="FF000000"/>
        <rFont val="Times New Roman"/>
        <family val="1"/>
      </rPr>
      <t xml:space="preserve"> q</t>
    </r>
    <r>
      <rPr>
        <i val="true"/>
        <vertAlign val="subscript"/>
        <sz val="18"/>
        <color rgb="FF000000"/>
        <rFont val="Times New Roman"/>
        <family val="1"/>
      </rPr>
      <t xml:space="preserve">эл</t>
    </r>
  </si>
  <si>
    <r>
      <rPr>
        <i val="true"/>
        <sz val="18"/>
        <color rgb="FF000000"/>
        <rFont val="Times New Roman"/>
        <family val="1"/>
      </rPr>
      <t xml:space="preserve">Z</t>
    </r>
    <r>
      <rPr>
        <i val="true"/>
        <vertAlign val="subscript"/>
        <sz val="28"/>
        <color rgb="FF000000"/>
        <rFont val="Times New Roman"/>
        <family val="1"/>
      </rPr>
      <t xml:space="preserve">p</t>
    </r>
  </si>
  <si>
    <t xml:space="preserve">Номинальный диаметр неизолированного
проводника, мм</t>
  </si>
  <si>
    <r>
      <rPr>
        <i val="true"/>
        <sz val="18"/>
        <color rgb="FF000000"/>
        <rFont val="Times New Roman"/>
        <family val="1"/>
      </rPr>
      <t xml:space="preserve">d</t>
    </r>
    <r>
      <rPr>
        <i val="true"/>
        <vertAlign val="subscript"/>
        <sz val="18"/>
        <color rgb="FF000000"/>
        <rFont val="Times New Roman"/>
        <family val="1"/>
      </rPr>
      <t xml:space="preserve">п</t>
    </r>
  </si>
  <si>
    <r>
      <rPr>
        <i val="true"/>
        <sz val="18"/>
        <color rgb="FF000000"/>
        <rFont val="Times New Roman"/>
        <family val="1"/>
      </rPr>
      <t xml:space="preserve">X</t>
    </r>
    <r>
      <rPr>
        <i val="true"/>
        <vertAlign val="subscript"/>
        <sz val="18"/>
        <color rgb="FF000000"/>
        <rFont val="Times New Roman"/>
        <family val="1"/>
      </rPr>
      <t xml:space="preserve">p</t>
    </r>
  </si>
  <si>
    <t xml:space="preserve">Среднее значение диаметра
изолированного провода, мм</t>
  </si>
  <si>
    <r>
      <rPr>
        <i val="true"/>
        <sz val="18"/>
        <color rgb="FF000000"/>
        <rFont val="Times New Roman"/>
        <family val="1"/>
      </rPr>
      <t xml:space="preserve">d</t>
    </r>
    <r>
      <rPr>
        <i val="true"/>
        <vertAlign val="subscript"/>
        <sz val="18"/>
        <color rgb="FF000000"/>
        <rFont val="Times New Roman"/>
        <family val="1"/>
      </rPr>
      <t xml:space="preserve">из</t>
    </r>
  </si>
  <si>
    <r>
      <rPr>
        <i val="true"/>
        <sz val="18"/>
        <color rgb="FF000000"/>
        <rFont val="Times New Roman"/>
        <family val="1"/>
      </rPr>
      <t xml:space="preserve">X</t>
    </r>
    <r>
      <rPr>
        <i val="true"/>
        <vertAlign val="subscript"/>
        <sz val="18"/>
        <color rgb="FF000000"/>
        <rFont val="Times New Roman"/>
        <family val="1"/>
      </rPr>
      <t xml:space="preserve">c</t>
    </r>
  </si>
  <si>
    <r>
      <rPr>
        <b val="true"/>
        <sz val="12"/>
        <color rgb="FF006600"/>
        <rFont val="Bahnschrift"/>
        <family val="2"/>
      </rPr>
      <t xml:space="preserve">Выборочное значение по таблице</t>
    </r>
    <r>
      <rPr>
        <b val="true"/>
        <sz val="14"/>
        <color rgb="FF006600"/>
        <rFont val="Bahnschrift"/>
        <family val="2"/>
      </rPr>
      <t xml:space="preserve"> </t>
    </r>
    <r>
      <rPr>
        <b val="true"/>
        <sz val="22"/>
        <color rgb="FF006600"/>
        <rFont val="fontello"/>
        <family val="0"/>
      </rPr>
      <t xml:space="preserve"></t>
    </r>
  </si>
  <si>
    <t xml:space="preserve">cosφ от исходных данных</t>
  </si>
  <si>
    <t xml:space="preserve">Дробное число</t>
  </si>
  <si>
    <r>
      <rPr>
        <sz val="18"/>
        <color rgb="FF800080"/>
        <rFont val="fontello"/>
        <family val="0"/>
      </rPr>
      <t xml:space="preserve"></t>
    </r>
    <r>
      <rPr>
        <sz val="18"/>
        <color rgb="FF333333"/>
        <rFont val="Arial"/>
        <family val="2"/>
      </rPr>
      <t xml:space="preserve"> </t>
    </r>
  </si>
  <si>
    <t xml:space="preserve">sinφ выводится из cosφ или таблицы брадиса</t>
  </si>
  <si>
    <t xml:space="preserve">угол φ берется из таблицы брадиса</t>
  </si>
  <si>
    <t xml:space="preserve"> градусы радианы</t>
  </si>
  <si>
    <r>
      <rPr>
        <i val="true"/>
        <sz val="18"/>
        <color rgb="FF000000"/>
        <rFont val="Times New Roman"/>
        <family val="1"/>
      </rPr>
      <t xml:space="preserve">m</t>
    </r>
    <r>
      <rPr>
        <i val="true"/>
        <vertAlign val="subscript"/>
        <sz val="18"/>
        <color rgb="FF000000"/>
        <rFont val="Times New Roman"/>
        <family val="1"/>
      </rPr>
      <t xml:space="preserve">1</t>
    </r>
  </si>
  <si>
    <r>
      <rPr>
        <sz val="16"/>
        <color rgb="FF000000"/>
        <rFont val="Times New Roman"/>
        <family val="1"/>
      </rPr>
      <t xml:space="preserve">м</t>
    </r>
    <r>
      <rPr>
        <vertAlign val="superscript"/>
        <sz val="16"/>
        <color rgb="FF000000"/>
        <rFont val="Times New Roman"/>
        <family val="1"/>
      </rPr>
      <t xml:space="preserve">3</t>
    </r>
  </si>
  <si>
    <r>
      <rPr>
        <i val="true"/>
        <sz val="18"/>
        <color rgb="FF000000"/>
        <rFont val="Times New Roman"/>
        <family val="1"/>
      </rPr>
      <t xml:space="preserve">V</t>
    </r>
    <r>
      <rPr>
        <i val="true"/>
        <vertAlign val="subscript"/>
        <sz val="18"/>
        <color rgb="FF000000"/>
        <rFont val="Times New Roman"/>
        <family val="1"/>
      </rPr>
      <t xml:space="preserve">м</t>
    </r>
  </si>
  <si>
    <r>
      <rPr>
        <i val="true"/>
        <sz val="18"/>
        <color rgb="FF000000"/>
        <rFont val="Times New Roman"/>
        <family val="1"/>
      </rPr>
      <t xml:space="preserve">Z</t>
    </r>
    <r>
      <rPr>
        <i val="true"/>
        <vertAlign val="subscript"/>
        <sz val="18"/>
        <color rgb="FF000000"/>
        <rFont val="Times New Roman"/>
        <family val="1"/>
      </rPr>
      <t xml:space="preserve">ф</t>
    </r>
  </si>
  <si>
    <r>
      <rPr>
        <i val="true"/>
        <sz val="18"/>
        <color rgb="FF000000"/>
        <rFont val="Times New Roman"/>
        <family val="1"/>
      </rPr>
      <t xml:space="preserve">m</t>
    </r>
    <r>
      <rPr>
        <i val="true"/>
        <vertAlign val="subscript"/>
        <sz val="18"/>
        <color rgb="FF000000"/>
        <rFont val="Times New Roman"/>
        <family val="1"/>
      </rPr>
      <t xml:space="preserve">м</t>
    </r>
  </si>
  <si>
    <r>
      <rPr>
        <i val="true"/>
        <sz val="18"/>
        <color rgb="FF000000"/>
        <rFont val="Times New Roman"/>
        <family val="1"/>
      </rPr>
      <t xml:space="preserve">E</t>
    </r>
    <r>
      <rPr>
        <i val="true"/>
        <vertAlign val="subscript"/>
        <sz val="18"/>
        <color rgb="FF000000"/>
        <rFont val="Times New Roman"/>
        <family val="1"/>
      </rPr>
      <t xml:space="preserve">ф</t>
    </r>
  </si>
  <si>
    <r>
      <rPr>
        <sz val="14"/>
        <color rgb="FF000000"/>
        <rFont val="Times New Roman"/>
        <family val="1"/>
      </rPr>
      <t xml:space="preserve">Кг/м</t>
    </r>
    <r>
      <rPr>
        <vertAlign val="superscript"/>
        <sz val="14"/>
        <color rgb="FF000000"/>
        <rFont val="Times New Roman"/>
        <family val="1"/>
      </rPr>
      <t xml:space="preserve">3</t>
    </r>
  </si>
  <si>
    <r>
      <rPr>
        <i val="true"/>
        <sz val="18"/>
        <color rgb="FF000000"/>
        <rFont val="Times New Roman"/>
        <family val="1"/>
      </rPr>
      <t xml:space="preserve">γ</t>
    </r>
    <r>
      <rPr>
        <i val="true"/>
        <vertAlign val="subscript"/>
        <sz val="18"/>
        <color rgb="FF000000"/>
        <rFont val="Times New Roman"/>
        <family val="1"/>
      </rPr>
      <t xml:space="preserve">м</t>
    </r>
  </si>
  <si>
    <r>
      <rPr>
        <sz val="14"/>
        <color rgb="FF000000"/>
        <rFont val="Times New Roman"/>
        <family val="1"/>
      </rPr>
      <t xml:space="preserve">Ом∙мм</t>
    </r>
    <r>
      <rPr>
        <vertAlign val="superscript"/>
        <sz val="14"/>
        <color rgb="FF000000"/>
        <rFont val="Times New Roman"/>
        <family val="1"/>
      </rPr>
      <t xml:space="preserve">2</t>
    </r>
    <r>
      <rPr>
        <sz val="14"/>
        <color rgb="FF000000"/>
        <rFont val="Times New Roman"/>
        <family val="1"/>
      </rPr>
      <t xml:space="preserve">/м</t>
    </r>
  </si>
  <si>
    <r>
      <rPr>
        <i val="true"/>
        <sz val="18"/>
        <color rgb="FF000000"/>
        <rFont val="Times New Roman"/>
        <family val="1"/>
      </rPr>
      <t xml:space="preserve">ρ</t>
    </r>
    <r>
      <rPr>
        <i val="true"/>
        <vertAlign val="subscript"/>
        <sz val="18"/>
        <color rgb="FF000000"/>
        <rFont val="Times New Roman"/>
        <family val="1"/>
      </rPr>
      <t xml:space="preserve">м</t>
    </r>
  </si>
  <si>
    <r>
      <rPr>
        <i val="true"/>
        <sz val="18"/>
        <color rgb="FF000000"/>
        <rFont val="Times New Roman"/>
        <family val="1"/>
      </rPr>
      <t xml:space="preserve">E</t>
    </r>
    <r>
      <rPr>
        <i val="true"/>
        <vertAlign val="subscript"/>
        <sz val="18"/>
        <color rgb="FF000000"/>
        <rFont val="Times New Roman"/>
        <family val="1"/>
      </rPr>
      <t xml:space="preserve">b</t>
    </r>
  </si>
  <si>
    <r>
      <rPr>
        <i val="true"/>
        <sz val="18"/>
        <color rgb="FF000000"/>
        <rFont val="Times New Roman"/>
        <family val="1"/>
      </rPr>
      <t xml:space="preserve">R</t>
    </r>
    <r>
      <rPr>
        <i val="true"/>
        <vertAlign val="subscript"/>
        <sz val="18"/>
        <color rgb="FF000000"/>
        <rFont val="Times New Roman"/>
        <family val="1"/>
      </rPr>
      <t xml:space="preserve">ф</t>
    </r>
  </si>
  <si>
    <r>
      <rPr>
        <i val="true"/>
        <sz val="18"/>
        <color rgb="FF000000"/>
        <rFont val="Times New Roman"/>
        <family val="1"/>
      </rPr>
      <t xml:space="preserve">W</t>
    </r>
    <r>
      <rPr>
        <i val="true"/>
        <vertAlign val="subscript"/>
        <sz val="18"/>
        <color rgb="FF000000"/>
        <rFont val="Times New Roman"/>
        <family val="1"/>
      </rPr>
      <t xml:space="preserve">ф</t>
    </r>
  </si>
  <si>
    <r>
      <rPr>
        <i val="true"/>
        <sz val="18"/>
        <color rgb="FF000000"/>
        <rFont val="Times New Roman"/>
        <family val="1"/>
      </rPr>
      <t xml:space="preserve">X</t>
    </r>
    <r>
      <rPr>
        <i val="true"/>
        <vertAlign val="subscript"/>
        <sz val="18"/>
        <color rgb="FF000000"/>
        <rFont val="Times New Roman"/>
        <family val="1"/>
      </rPr>
      <t xml:space="preserve">ф</t>
    </r>
  </si>
  <si>
    <r>
      <rPr>
        <i val="true"/>
        <sz val="18"/>
        <color rgb="FF000000"/>
        <rFont val="Times New Roman"/>
        <family val="1"/>
      </rPr>
      <t xml:space="preserve">F</t>
    </r>
    <r>
      <rPr>
        <i val="true"/>
        <vertAlign val="subscript"/>
        <sz val="18"/>
        <color rgb="FF000000"/>
        <rFont val="Times New Roman"/>
        <family val="1"/>
      </rPr>
      <t xml:space="preserve">П</t>
    </r>
  </si>
  <si>
    <r>
      <rPr>
        <sz val="12"/>
        <color rgb="FF000000"/>
        <rFont val="Times New Roman"/>
        <family val="1"/>
      </rPr>
      <t xml:space="preserve">Обмоточный коэффициент примем K</t>
    </r>
    <r>
      <rPr>
        <vertAlign val="subscript"/>
        <sz val="12"/>
        <color rgb="FF000000"/>
        <rFont val="Times New Roman"/>
        <family val="1"/>
      </rPr>
      <t xml:space="preserve">об</t>
    </r>
    <r>
      <rPr>
        <sz val="12"/>
        <color rgb="FF000000"/>
        <rFont val="Times New Roman"/>
        <family val="1"/>
      </rPr>
      <t xml:space="preserve"> = 0,9</t>
    </r>
  </si>
  <si>
    <r>
      <rPr>
        <i val="true"/>
        <sz val="18"/>
        <color rgb="FF000000"/>
        <rFont val="Times New Roman"/>
        <family val="1"/>
      </rPr>
      <t xml:space="preserve">N</t>
    </r>
    <r>
      <rPr>
        <i val="true"/>
        <vertAlign val="subscript"/>
        <sz val="18"/>
        <color rgb="FF000000"/>
        <rFont val="Times New Roman"/>
        <family val="1"/>
      </rPr>
      <t xml:space="preserve">п</t>
    </r>
  </si>
  <si>
    <r>
      <rPr>
        <i val="true"/>
        <sz val="18"/>
        <color rgb="FF000000"/>
        <rFont val="Times New Roman"/>
        <family val="1"/>
      </rPr>
      <t xml:space="preserve">Ф</t>
    </r>
    <r>
      <rPr>
        <i val="true"/>
        <vertAlign val="subscript"/>
        <sz val="18"/>
        <color rgb="FF000000"/>
        <rFont val="Times New Roman"/>
        <family val="1"/>
      </rPr>
      <t xml:space="preserve">м</t>
    </r>
  </si>
  <si>
    <r>
      <rPr>
        <i val="true"/>
        <sz val="18"/>
        <color rgb="FF000000"/>
        <rFont val="Times New Roman"/>
        <family val="1"/>
      </rPr>
      <t xml:space="preserve">N</t>
    </r>
    <r>
      <rPr>
        <i val="true"/>
        <vertAlign val="subscript"/>
        <sz val="18"/>
        <color rgb="FF000000"/>
        <rFont val="Times New Roman"/>
        <family val="1"/>
      </rPr>
      <t xml:space="preserve">ф</t>
    </r>
  </si>
  <si>
    <r>
      <rPr>
        <i val="true"/>
        <sz val="18"/>
        <color rgb="FF000000"/>
        <rFont val="Times New Roman"/>
        <family val="1"/>
      </rPr>
      <t xml:space="preserve">I</t>
    </r>
    <r>
      <rPr>
        <i val="true"/>
        <vertAlign val="subscript"/>
        <sz val="18"/>
        <color rgb="FF000000"/>
        <rFont val="Times New Roman"/>
        <family val="1"/>
      </rPr>
      <t xml:space="preserve">р</t>
    </r>
  </si>
  <si>
    <r>
      <rPr>
        <i val="true"/>
        <sz val="18"/>
        <color rgb="FF000000"/>
        <rFont val="Times New Roman"/>
        <family val="1"/>
      </rPr>
      <t xml:space="preserve">P</t>
    </r>
    <r>
      <rPr>
        <i val="true"/>
        <vertAlign val="subscript"/>
        <sz val="18"/>
        <color rgb="FF000000"/>
        <rFont val="Times New Roman"/>
        <family val="1"/>
      </rPr>
      <t xml:space="preserve">1|РАСЧ</t>
    </r>
  </si>
  <si>
    <t xml:space="preserve">Рисунок 6,2 развернутая схема обмоток статора
пример 30 варианта</t>
  </si>
  <si>
    <r>
      <rPr>
        <i val="true"/>
        <sz val="18"/>
        <color rgb="FF000000"/>
        <rFont val="Times New Roman"/>
        <family val="1"/>
      </rPr>
      <t xml:space="preserve">I</t>
    </r>
    <r>
      <rPr>
        <i val="true"/>
        <vertAlign val="subscript"/>
        <sz val="18"/>
        <color rgb="FF000000"/>
        <rFont val="Times New Roman"/>
        <family val="1"/>
      </rPr>
      <t xml:space="preserve">п</t>
    </r>
  </si>
  <si>
    <r>
      <rPr>
        <i val="true"/>
        <sz val="16"/>
        <color rgb="FF000000"/>
        <rFont val="Times New Roman"/>
        <family val="1"/>
      </rPr>
      <t xml:space="preserve">l</t>
    </r>
    <r>
      <rPr>
        <i val="true"/>
        <vertAlign val="subscript"/>
        <sz val="16"/>
        <color rgb="FF000000"/>
        <rFont val="Times New Roman"/>
        <family val="1"/>
      </rPr>
      <t xml:space="preserve">п</t>
    </r>
    <r>
      <rPr>
        <i val="true"/>
        <sz val="16"/>
        <color rgb="FF000000"/>
        <rFont val="Times New Roman"/>
        <family val="1"/>
      </rPr>
      <t xml:space="preserve"> = l</t>
    </r>
    <r>
      <rPr>
        <i val="true"/>
        <vertAlign val="subscript"/>
        <sz val="16"/>
        <color rgb="FF000000"/>
        <rFont val="Times New Roman"/>
        <family val="1"/>
      </rPr>
      <t xml:space="preserve">c</t>
    </r>
  </si>
  <si>
    <r>
      <rPr>
        <i val="true"/>
        <sz val="18"/>
        <color rgb="FF000000"/>
        <rFont val="Times New Roman"/>
        <family val="1"/>
      </rPr>
      <t xml:space="preserve">l</t>
    </r>
    <r>
      <rPr>
        <i val="true"/>
        <vertAlign val="subscript"/>
        <sz val="18"/>
        <color rgb="FF000000"/>
        <rFont val="Times New Roman"/>
        <family val="1"/>
      </rPr>
      <t xml:space="preserve">п</t>
    </r>
  </si>
  <si>
    <r>
      <rPr>
        <sz val="12"/>
        <color rgb="FF000000"/>
        <rFont val="Times New Roman"/>
        <family val="1"/>
      </rPr>
      <t xml:space="preserve">Длина </t>
    </r>
    <r>
      <rPr>
        <i val="true"/>
        <sz val="16"/>
        <color rgb="FF000000"/>
        <rFont val="Times New Roman"/>
        <family val="1"/>
      </rPr>
      <t xml:space="preserve">l</t>
    </r>
    <r>
      <rPr>
        <i val="true"/>
        <vertAlign val="subscript"/>
        <sz val="16"/>
        <color rgb="FF000000"/>
        <rFont val="Times New Roman"/>
        <family val="1"/>
      </rPr>
      <t xml:space="preserve">л</t>
    </r>
  </si>
  <si>
    <r>
      <rPr>
        <i val="true"/>
        <sz val="18"/>
        <color rgb="FF000000"/>
        <rFont val="Times New Roman"/>
        <family val="1"/>
      </rPr>
      <t xml:space="preserve">l</t>
    </r>
    <r>
      <rPr>
        <i val="true"/>
        <vertAlign val="subscript"/>
        <sz val="18"/>
        <color rgb="FF000000"/>
        <rFont val="Times New Roman"/>
        <family val="1"/>
      </rPr>
      <t xml:space="preserve">л</t>
    </r>
  </si>
  <si>
    <r>
      <rPr>
        <i val="true"/>
        <sz val="18"/>
        <color rgb="FF000000"/>
        <rFont val="Times New Roman"/>
        <family val="1"/>
      </rPr>
      <t xml:space="preserve">l</t>
    </r>
    <r>
      <rPr>
        <i val="true"/>
        <vertAlign val="subscript"/>
        <sz val="18"/>
        <color rgb="FF000000"/>
        <rFont val="Times New Roman"/>
        <family val="1"/>
      </rPr>
      <t xml:space="preserve">ф</t>
    </r>
  </si>
  <si>
    <r>
      <rPr>
        <i val="true"/>
        <sz val="18"/>
        <color rgb="FF000000"/>
        <rFont val="Times New Roman"/>
        <family val="1"/>
      </rPr>
      <t xml:space="preserve">l</t>
    </r>
    <r>
      <rPr>
        <i val="true"/>
        <vertAlign val="subscript"/>
        <sz val="18"/>
        <color rgb="FF000000"/>
        <rFont val="Times New Roman"/>
        <family val="1"/>
      </rPr>
      <t xml:space="preserve">ср</t>
    </r>
  </si>
  <si>
    <r>
      <rPr>
        <b val="true"/>
        <sz val="11"/>
        <color rgb="FF006600"/>
        <rFont val="Bahnschrift"/>
        <family val="2"/>
      </rPr>
      <t xml:space="preserve">Выборочное  Дробное число
</t>
    </r>
    <r>
      <rPr>
        <b val="true"/>
        <sz val="16"/>
        <color rgb="FF006600"/>
        <rFont val="Bahnschrift"/>
        <family val="2"/>
      </rPr>
      <t xml:space="preserve">ℝ</t>
    </r>
  </si>
  <si>
    <t xml:space="preserve">Целое число</t>
  </si>
  <si>
    <t xml:space="preserve">Константы и табличные значения для расчета</t>
  </si>
  <si>
    <r>
      <rPr>
        <b val="true"/>
        <sz val="11"/>
        <color rgb="FF006600"/>
        <rFont val="Bahnschrift"/>
        <family val="2"/>
      </rPr>
      <t xml:space="preserve">Выборочное значение по таблице
</t>
    </r>
    <r>
      <rPr>
        <b val="true"/>
        <sz val="16"/>
        <color rgb="FF006600"/>
        <rFont val="fontello"/>
        <family val="0"/>
      </rPr>
      <t xml:space="preserve"></t>
    </r>
  </si>
  <si>
    <r>
      <rPr>
        <sz val="14"/>
        <color rgb="FF000000"/>
        <rFont val="Times New Roman"/>
        <family val="1"/>
      </rPr>
      <t xml:space="preserve">мм</t>
    </r>
    <r>
      <rPr>
        <vertAlign val="superscript"/>
        <sz val="16"/>
        <color rgb="FF000000"/>
        <rFont val="Times New Roman"/>
        <family val="1"/>
      </rPr>
      <t xml:space="preserve">2</t>
    </r>
  </si>
  <si>
    <r>
      <rPr>
        <sz val="14"/>
        <color rgb="FF000000"/>
        <rFont val="Times New Roman"/>
        <family val="1"/>
      </rPr>
      <t xml:space="preserve">м</t>
    </r>
    <r>
      <rPr>
        <vertAlign val="superscript"/>
        <sz val="16"/>
        <color rgb="FF000000"/>
        <rFont val="Times New Roman"/>
        <family val="1"/>
      </rPr>
      <t xml:space="preserve">3</t>
    </r>
  </si>
  <si>
    <t xml:space="preserve">Исходные данные</t>
  </si>
  <si>
    <r>
      <rPr>
        <sz val="28"/>
        <color rgb="FF800080"/>
        <rFont val="fontello"/>
        <family val="0"/>
      </rPr>
      <t xml:space="preserve"></t>
    </r>
    <r>
      <rPr>
        <sz val="18"/>
        <color rgb="FF333333"/>
        <rFont val="Arial"/>
        <family val="2"/>
      </rPr>
      <t xml:space="preserve"> </t>
    </r>
  </si>
  <si>
    <t xml:space="preserve">sinφ выводится из cosφ</t>
  </si>
  <si>
    <t xml:space="preserve"> градусы</t>
  </si>
  <si>
    <r>
      <rPr>
        <i val="true"/>
        <sz val="18"/>
        <color rgb="FF000000"/>
        <rFont val="Times New Roman"/>
        <family val="1"/>
      </rPr>
      <t xml:space="preserve">K</t>
    </r>
    <r>
      <rPr>
        <i val="true"/>
        <vertAlign val="subscript"/>
        <sz val="18"/>
        <color rgb="FF000000"/>
        <rFont val="Times New Roman"/>
        <family val="1"/>
      </rPr>
      <t xml:space="preserve">об</t>
    </r>
  </si>
  <si>
    <t xml:space="preserve">Таблица Брадиса для синуса и косинуса</t>
  </si>
  <si>
    <t xml:space="preserve">Таблица Брадиса для тангенса и котангенса</t>
  </si>
  <si>
    <t xml:space="preserve">tg</t>
  </si>
  <si>
    <t xml:space="preserve">ctg</t>
  </si>
  <si>
    <t xml:space="preserve">sin</t>
  </si>
  <si>
    <t xml:space="preserve">0'</t>
  </si>
  <si>
    <t xml:space="preserve">6'</t>
  </si>
  <si>
    <t xml:space="preserve">12'</t>
  </si>
  <si>
    <t xml:space="preserve">18'</t>
  </si>
  <si>
    <t xml:space="preserve">24'</t>
  </si>
  <si>
    <t xml:space="preserve">30'</t>
  </si>
  <si>
    <t xml:space="preserve">36'</t>
  </si>
  <si>
    <t xml:space="preserve">42'</t>
  </si>
  <si>
    <t xml:space="preserve">48'</t>
  </si>
  <si>
    <t xml:space="preserve">54'</t>
  </si>
  <si>
    <t xml:space="preserve">60'</t>
  </si>
  <si>
    <t xml:space="preserve">cos</t>
  </si>
  <si>
    <t xml:space="preserve">1'</t>
  </si>
  <si>
    <t xml:space="preserve">2'</t>
  </si>
  <si>
    <t xml:space="preserve">3'</t>
  </si>
  <si>
    <t xml:space="preserve">0.0000</t>
  </si>
  <si>
    <t xml:space="preserve">0°</t>
  </si>
  <si>
    <t xml:space="preserve">1°</t>
  </si>
  <si>
    <t xml:space="preserve">2°</t>
  </si>
  <si>
    <t xml:space="preserve">3°</t>
  </si>
  <si>
    <t xml:space="preserve">4°</t>
  </si>
  <si>
    <t xml:space="preserve">0.0872</t>
  </si>
  <si>
    <t xml:space="preserve">5°</t>
  </si>
  <si>
    <t xml:space="preserve">6°</t>
  </si>
  <si>
    <t xml:space="preserve">7°</t>
  </si>
  <si>
    <t xml:space="preserve">8°</t>
  </si>
  <si>
    <t xml:space="preserve">9°</t>
  </si>
  <si>
    <t xml:space="preserve">0.1736</t>
  </si>
  <si>
    <t xml:space="preserve">10°</t>
  </si>
  <si>
    <t xml:space="preserve">11°</t>
  </si>
  <si>
    <t xml:space="preserve">12°</t>
  </si>
  <si>
    <t xml:space="preserve">13°</t>
  </si>
  <si>
    <t xml:space="preserve">14°</t>
  </si>
  <si>
    <t xml:space="preserve">0.2588</t>
  </si>
  <si>
    <t xml:space="preserve">15°</t>
  </si>
  <si>
    <t xml:space="preserve">16°</t>
  </si>
  <si>
    <t xml:space="preserve">17°</t>
  </si>
  <si>
    <t xml:space="preserve">18°</t>
  </si>
  <si>
    <t xml:space="preserve">19°</t>
  </si>
  <si>
    <t xml:space="preserve">0.3420</t>
  </si>
  <si>
    <t xml:space="preserve">20°</t>
  </si>
  <si>
    <t xml:space="preserve">21°</t>
  </si>
  <si>
    <t xml:space="preserve">22°</t>
  </si>
  <si>
    <t xml:space="preserve">23°</t>
  </si>
  <si>
    <t xml:space="preserve">24°</t>
  </si>
  <si>
    <t xml:space="preserve">0.4226</t>
  </si>
  <si>
    <t xml:space="preserve">25°</t>
  </si>
  <si>
    <t xml:space="preserve">26°</t>
  </si>
  <si>
    <t xml:space="preserve">27°</t>
  </si>
  <si>
    <t xml:space="preserve">28°</t>
  </si>
  <si>
    <t xml:space="preserve">29°</t>
  </si>
  <si>
    <t xml:space="preserve">0.5000</t>
  </si>
  <si>
    <t xml:space="preserve">30°</t>
  </si>
  <si>
    <t xml:space="preserve">31°</t>
  </si>
  <si>
    <t xml:space="preserve">32°</t>
  </si>
  <si>
    <t xml:space="preserve">33°</t>
  </si>
  <si>
    <t xml:space="preserve">34°</t>
  </si>
  <si>
    <t xml:space="preserve">0.5736</t>
  </si>
  <si>
    <t xml:space="preserve">35°</t>
  </si>
  <si>
    <t xml:space="preserve">0.5878</t>
  </si>
  <si>
    <t xml:space="preserve">36°</t>
  </si>
  <si>
    <t xml:space="preserve">37°</t>
  </si>
  <si>
    <t xml:space="preserve">38°</t>
  </si>
  <si>
    <t xml:space="preserve">39°</t>
  </si>
  <si>
    <t xml:space="preserve">0.6428</t>
  </si>
  <si>
    <t xml:space="preserve">40°</t>
  </si>
  <si>
    <t xml:space="preserve">41°</t>
  </si>
  <si>
    <t xml:space="preserve">42°</t>
  </si>
  <si>
    <t xml:space="preserve">43°</t>
  </si>
  <si>
    <t xml:space="preserve">44°</t>
  </si>
  <si>
    <t xml:space="preserve">0.7071</t>
  </si>
  <si>
    <t xml:space="preserve">45°</t>
  </si>
  <si>
    <t xml:space="preserve">46°</t>
  </si>
  <si>
    <t xml:space="preserve">47°</t>
  </si>
  <si>
    <t xml:space="preserve">48°</t>
  </si>
  <si>
    <t xml:space="preserve">49°</t>
  </si>
  <si>
    <t xml:space="preserve">0.7660</t>
  </si>
  <si>
    <t xml:space="preserve">50°</t>
  </si>
  <si>
    <t xml:space="preserve">51°</t>
  </si>
  <si>
    <t xml:space="preserve">52°</t>
  </si>
  <si>
    <t xml:space="preserve">53°</t>
  </si>
  <si>
    <t xml:space="preserve">54°</t>
  </si>
  <si>
    <t xml:space="preserve">0.8192</t>
  </si>
  <si>
    <t xml:space="preserve">55°</t>
  </si>
  <si>
    <t xml:space="preserve">56°</t>
  </si>
  <si>
    <t xml:space="preserve">57°</t>
  </si>
  <si>
    <t xml:space="preserve">58°</t>
  </si>
  <si>
    <t xml:space="preserve">59°</t>
  </si>
  <si>
    <t xml:space="preserve">0.8660</t>
  </si>
  <si>
    <t xml:space="preserve">60°</t>
  </si>
  <si>
    <t xml:space="preserve">61°</t>
  </si>
  <si>
    <t xml:space="preserve">62°</t>
  </si>
  <si>
    <t xml:space="preserve">63°</t>
  </si>
  <si>
    <t xml:space="preserve">64°</t>
  </si>
  <si>
    <t xml:space="preserve">0.9063</t>
  </si>
  <si>
    <t xml:space="preserve">65°</t>
  </si>
  <si>
    <t xml:space="preserve">66°</t>
  </si>
  <si>
    <t xml:space="preserve">67°</t>
  </si>
  <si>
    <t xml:space="preserve">68°</t>
  </si>
  <si>
    <t xml:space="preserve">69°</t>
  </si>
  <si>
    <t xml:space="preserve">0.9397</t>
  </si>
  <si>
    <t xml:space="preserve">70°</t>
  </si>
  <si>
    <t xml:space="preserve">0.9455</t>
  </si>
  <si>
    <t xml:space="preserve">71°</t>
  </si>
  <si>
    <t xml:space="preserve">72°</t>
  </si>
  <si>
    <t xml:space="preserve">73°</t>
  </si>
  <si>
    <t xml:space="preserve">74°</t>
  </si>
  <si>
    <t xml:space="preserve">0.9659</t>
  </si>
  <si>
    <t xml:space="preserve">75°</t>
  </si>
  <si>
    <t xml:space="preserve">76°</t>
  </si>
  <si>
    <t xml:space="preserve">77°</t>
  </si>
  <si>
    <t xml:space="preserve">78°</t>
  </si>
  <si>
    <t xml:space="preserve">79°</t>
  </si>
  <si>
    <t xml:space="preserve">0.9848</t>
  </si>
  <si>
    <t xml:space="preserve">80°</t>
  </si>
  <si>
    <t xml:space="preserve">81°</t>
  </si>
  <si>
    <t xml:space="preserve">82°</t>
  </si>
  <si>
    <t xml:space="preserve">83°</t>
  </si>
  <si>
    <t xml:space="preserve">84°</t>
  </si>
  <si>
    <t xml:space="preserve">85°</t>
  </si>
  <si>
    <t xml:space="preserve">86°</t>
  </si>
  <si>
    <t xml:space="preserve">87°</t>
  </si>
  <si>
    <t xml:space="preserve">88°</t>
  </si>
  <si>
    <t xml:space="preserve">0.9998</t>
  </si>
  <si>
    <t xml:space="preserve">89°</t>
  </si>
  <si>
    <t xml:space="preserve">1.0000</t>
  </si>
  <si>
    <t xml:space="preserve">90°</t>
  </si>
</sst>
</file>

<file path=xl/styles.xml><?xml version="1.0" encoding="utf-8"?>
<styleSheet xmlns="http://schemas.openxmlformats.org/spreadsheetml/2006/main">
  <numFmts count="16">
    <numFmt numFmtId="164" formatCode="General"/>
    <numFmt numFmtId="165" formatCode="0.00000"/>
    <numFmt numFmtId="166" formatCode="0"/>
    <numFmt numFmtId="167" formatCode="@"/>
    <numFmt numFmtId="168" formatCode="[$$-409]#,##0.00;[RED]\-[$$-409]#,##0.00"/>
    <numFmt numFmtId="169" formatCode="0.00"/>
    <numFmt numFmtId="170" formatCode="0.0"/>
    <numFmt numFmtId="171" formatCode="0.000"/>
    <numFmt numFmtId="172" formatCode="0.0000"/>
    <numFmt numFmtId="173" formatCode="0.0000000000"/>
    <numFmt numFmtId="174" formatCode="#,##0.00000000000"/>
    <numFmt numFmtId="175" formatCode="0.000000"/>
    <numFmt numFmtId="176" formatCode="0.000000000"/>
    <numFmt numFmtId="177" formatCode="0.00000000"/>
    <numFmt numFmtId="178" formatCode="General"/>
    <numFmt numFmtId="179" formatCode="#,##0.000000000"/>
  </numFmts>
  <fonts count="82">
    <font>
      <sz val="11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6"/>
      <color rgb="FF000000"/>
      <name val="Times New Roman"/>
      <family val="1"/>
    </font>
    <font>
      <sz val="11"/>
      <color rgb="FF000000"/>
      <name val="Times New Roman"/>
      <family val="1"/>
    </font>
    <font>
      <sz val="18"/>
      <color rgb="FF000000"/>
      <name val="Bahnschrift"/>
      <family val="2"/>
    </font>
    <font>
      <sz val="14"/>
      <color rgb="FF000000"/>
      <name val="Times New Roman"/>
      <family val="1"/>
    </font>
    <font>
      <vertAlign val="subscript"/>
      <sz val="16"/>
      <color rgb="FF000000"/>
      <name val="Times New Roman"/>
      <family val="1"/>
    </font>
    <font>
      <vertAlign val="superscript"/>
      <sz val="16"/>
      <color rgb="FF000000"/>
      <name val="Times New Roman"/>
      <family val="1"/>
    </font>
    <font>
      <vertAlign val="subscript"/>
      <sz val="12"/>
      <color rgb="FF000000"/>
      <name val="Times New Roman"/>
      <family val="1"/>
    </font>
    <font>
      <sz val="12"/>
      <color rgb="FF000000"/>
      <name val="Times New Roman"/>
      <family val="1"/>
    </font>
    <font>
      <vertAlign val="superscript"/>
      <sz val="12"/>
      <color rgb="FF000000"/>
      <name val="Times New Roman"/>
      <family val="1"/>
    </font>
    <font>
      <b val="true"/>
      <sz val="18"/>
      <color rgb="FF006600"/>
      <name val="Bahnschrift"/>
      <family val="2"/>
    </font>
    <font>
      <b val="true"/>
      <sz val="48"/>
      <color rgb="FF006600"/>
      <name val="Bahnschrift"/>
      <family val="2"/>
    </font>
    <font>
      <b val="true"/>
      <sz val="36"/>
      <color rgb="FF006600"/>
      <name val="fontello"/>
      <family val="0"/>
    </font>
    <font>
      <b val="true"/>
      <sz val="22"/>
      <color rgb="FF006600"/>
      <name val="Bahnschrift"/>
      <family val="2"/>
    </font>
    <font>
      <sz val="28"/>
      <color rgb="FF800080"/>
      <name val="fontello"/>
      <family val="0"/>
    </font>
    <font>
      <sz val="28"/>
      <color rgb="FF333333"/>
      <name val="Arial"/>
      <family val="2"/>
    </font>
    <font>
      <sz val="48"/>
      <color rgb="FF800080"/>
      <name val="fontello"/>
      <family val="0"/>
    </font>
    <font>
      <sz val="48"/>
      <color rgb="FF333333"/>
      <name val="Arial"/>
      <family val="2"/>
    </font>
    <font>
      <b val="true"/>
      <u val="single"/>
      <sz val="16"/>
      <color rgb="FF006600"/>
      <name val="Calibri"/>
      <family val="2"/>
    </font>
    <font>
      <sz val="30"/>
      <color rgb="FF000000"/>
      <name val="Times New Roman"/>
      <family val="1"/>
    </font>
    <font>
      <sz val="16"/>
      <color rgb="FF000000"/>
      <name val="Bahnschrift"/>
      <family val="2"/>
    </font>
    <font>
      <i val="true"/>
      <sz val="16"/>
      <color rgb="FF000000"/>
      <name val="Times New Roman"/>
      <family val="1"/>
    </font>
    <font>
      <sz val="11"/>
      <color rgb="FF333333"/>
      <name val="Arial"/>
      <family val="2"/>
    </font>
    <font>
      <b val="true"/>
      <sz val="11"/>
      <name val="Calibri"/>
      <family val="2"/>
    </font>
    <font>
      <sz val="36"/>
      <color rgb="FF000000"/>
      <name val="Times New Roman"/>
      <family val="1"/>
    </font>
    <font>
      <i val="true"/>
      <sz val="28"/>
      <color rgb="FF000000"/>
      <name val="Times New Roman"/>
      <family val="1"/>
    </font>
    <font>
      <sz val="18"/>
      <color rgb="FF000000"/>
      <name val="Ubuntu"/>
      <family val="0"/>
    </font>
    <font>
      <b val="true"/>
      <u val="single"/>
      <sz val="11"/>
      <color rgb="FF006600"/>
      <name val="Calibri"/>
      <family val="2"/>
    </font>
    <font>
      <i val="true"/>
      <sz val="26"/>
      <color rgb="FF000000"/>
      <name val="Times New Roman"/>
      <family val="1"/>
    </font>
    <font>
      <i val="true"/>
      <vertAlign val="subscript"/>
      <sz val="26"/>
      <color rgb="FF000000"/>
      <name val="Times New Roman"/>
      <family val="1"/>
    </font>
    <font>
      <b val="true"/>
      <sz val="24"/>
      <color rgb="FF006600"/>
      <name val="Times New Roman"/>
      <family val="1"/>
    </font>
    <font>
      <b val="true"/>
      <vertAlign val="subscript"/>
      <sz val="24"/>
      <color rgb="FF006600"/>
      <name val="Times New Roman"/>
      <family val="1"/>
    </font>
    <font>
      <sz val="24"/>
      <color rgb="FF000000"/>
      <name val="Times New Roman"/>
      <family val="1"/>
    </font>
    <font>
      <vertAlign val="superscript"/>
      <sz val="24"/>
      <color rgb="FF000000"/>
      <name val="Times New Roman"/>
      <family val="1"/>
    </font>
    <font>
      <i val="true"/>
      <sz val="36"/>
      <color rgb="FF000000"/>
      <name val="Times New Roman"/>
      <family val="1"/>
    </font>
    <font>
      <i val="true"/>
      <vertAlign val="subscript"/>
      <sz val="36"/>
      <color rgb="FF000000"/>
      <name val="Times New Roman"/>
      <family val="1"/>
    </font>
    <font>
      <sz val="36"/>
      <color rgb="FF000000"/>
      <name val="Bahnschrift"/>
      <family val="2"/>
    </font>
    <font>
      <i val="true"/>
      <vertAlign val="subscript"/>
      <sz val="28"/>
      <color rgb="FF000000"/>
      <name val="Times New Roman"/>
      <family val="1"/>
    </font>
    <font>
      <b val="true"/>
      <i val="true"/>
      <sz val="24"/>
      <color rgb="FF006600"/>
      <name val="Times New Roman"/>
      <family val="1"/>
    </font>
    <font>
      <b val="true"/>
      <i val="true"/>
      <vertAlign val="subscript"/>
      <sz val="24"/>
      <color rgb="FF006600"/>
      <name val="Times New Roman"/>
      <family val="1"/>
    </font>
    <font>
      <sz val="22"/>
      <color rgb="FF000000"/>
      <name val="Times New Roman"/>
      <family val="1"/>
    </font>
    <font>
      <sz val="18"/>
      <color rgb="FF000000"/>
      <name val="Times New Roman"/>
      <family val="1"/>
    </font>
    <font>
      <sz val="18"/>
      <color rgb="FF000000"/>
      <name val="Ubuntu"/>
      <family val="0"/>
      <charset val="1"/>
    </font>
    <font>
      <vertAlign val="subscript"/>
      <sz val="22"/>
      <color rgb="FF000000"/>
      <name val="Times New Roman"/>
      <family val="1"/>
    </font>
    <font>
      <sz val="20"/>
      <color rgb="FF000000"/>
      <name val="Times New Roman"/>
      <family val="1"/>
    </font>
    <font>
      <sz val="26"/>
      <color rgb="FF000000"/>
      <name val="Times New Roman"/>
      <family val="1"/>
    </font>
    <font>
      <i val="true"/>
      <sz val="20"/>
      <color rgb="FF000000"/>
      <name val="Times New Roman"/>
      <family val="1"/>
    </font>
    <font>
      <i val="true"/>
      <vertAlign val="subscript"/>
      <sz val="20"/>
      <color rgb="FF000000"/>
      <name val="Times New Roman"/>
      <family val="1"/>
    </font>
    <font>
      <i val="true"/>
      <sz val="18"/>
      <color rgb="FF000000"/>
      <name val="Times New Roman"/>
      <family val="1"/>
    </font>
    <font>
      <sz val="28"/>
      <color rgb="FF000000"/>
      <name val="Times New Roman"/>
      <family val="1"/>
    </font>
    <font>
      <vertAlign val="superscript"/>
      <sz val="28"/>
      <color rgb="FF000000"/>
      <name val="Times New Roman"/>
      <family val="1"/>
    </font>
    <font>
      <b val="true"/>
      <sz val="20"/>
      <color rgb="FF006600"/>
      <name val="Bahnschrift"/>
      <family val="2"/>
    </font>
    <font>
      <vertAlign val="subscript"/>
      <sz val="20"/>
      <color rgb="FF000000"/>
      <name val="Times New Roman"/>
      <family val="1"/>
    </font>
    <font>
      <i val="true"/>
      <sz val="24"/>
      <color rgb="FF000000"/>
      <name val="Times New Roman"/>
      <family val="1"/>
    </font>
    <font>
      <i val="true"/>
      <vertAlign val="subscript"/>
      <sz val="24"/>
      <color rgb="FF000000"/>
      <name val="Times New Roman"/>
      <family val="1"/>
    </font>
    <font>
      <vertAlign val="superscript"/>
      <sz val="22"/>
      <color rgb="FF000000"/>
      <name val="Times New Roman"/>
      <family val="1"/>
    </font>
    <font>
      <sz val="11"/>
      <color rgb="FF000000"/>
      <name val="Bahnschrift"/>
      <family val="2"/>
    </font>
    <font>
      <b val="true"/>
      <u val="single"/>
      <sz val="12"/>
      <color rgb="FF006600"/>
      <name val="Calibri"/>
      <family val="2"/>
    </font>
    <font>
      <sz val="14"/>
      <color rgb="FF000000"/>
      <name val="Bahnschrift"/>
      <family val="2"/>
    </font>
    <font>
      <i val="true"/>
      <vertAlign val="subscript"/>
      <sz val="18"/>
      <color rgb="FF000000"/>
      <name val="Times New Roman"/>
      <family val="1"/>
    </font>
    <font>
      <i val="true"/>
      <vertAlign val="subscript"/>
      <sz val="16"/>
      <color rgb="FF000000"/>
      <name val="Times New Roman"/>
      <family val="1"/>
    </font>
    <font>
      <b val="true"/>
      <sz val="12"/>
      <name val="Times New Roman"/>
      <family val="1"/>
    </font>
    <font>
      <b val="true"/>
      <sz val="12"/>
      <color rgb="FF006600"/>
      <name val="Bahnschrift"/>
      <family val="2"/>
    </font>
    <font>
      <b val="true"/>
      <sz val="28"/>
      <color rgb="FF006600"/>
      <name val="Bahnschrift"/>
      <family val="2"/>
    </font>
    <font>
      <sz val="16"/>
      <color rgb="FF800080"/>
      <name val="fontello"/>
      <family val="0"/>
    </font>
    <font>
      <sz val="16"/>
      <color rgb="FF333333"/>
      <name val="Arial"/>
      <family val="2"/>
    </font>
    <font>
      <b val="true"/>
      <sz val="11"/>
      <color rgb="FF006600"/>
      <name val="Bahnschrift"/>
      <family val="2"/>
    </font>
    <font>
      <b val="true"/>
      <sz val="22"/>
      <color rgb="FF006600"/>
      <name val="fontello"/>
      <family val="0"/>
    </font>
    <font>
      <i val="true"/>
      <sz val="12"/>
      <color rgb="FF000000"/>
      <name val="Times New Roman"/>
      <family val="1"/>
    </font>
    <font>
      <i val="true"/>
      <vertAlign val="subscript"/>
      <sz val="12"/>
      <color rgb="FF000000"/>
      <name val="Times New Roman"/>
      <family val="1"/>
    </font>
    <font>
      <b val="true"/>
      <sz val="14"/>
      <color rgb="FF006600"/>
      <name val="Bahnschrift"/>
      <family val="2"/>
    </font>
    <font>
      <sz val="18"/>
      <color rgb="FF800080"/>
      <name val="fontello"/>
      <family val="0"/>
    </font>
    <font>
      <sz val="18"/>
      <color rgb="FF333333"/>
      <name val="Arial"/>
      <family val="2"/>
    </font>
    <font>
      <vertAlign val="superscript"/>
      <sz val="14"/>
      <color rgb="FF000000"/>
      <name val="Times New Roman"/>
      <family val="1"/>
    </font>
    <font>
      <b val="true"/>
      <sz val="16"/>
      <color rgb="FF006600"/>
      <name val="Bahnschrift"/>
      <family val="2"/>
    </font>
    <font>
      <sz val="12"/>
      <color rgb="FF000000"/>
      <name val="Bahnschrift"/>
      <family val="2"/>
    </font>
    <font>
      <b val="true"/>
      <sz val="16"/>
      <color rgb="FF006600"/>
      <name val="fontello"/>
      <family val="0"/>
    </font>
    <font>
      <sz val="16"/>
      <name val="Times New Roman"/>
      <family val="1"/>
    </font>
    <font>
      <b val="true"/>
      <sz val="16"/>
      <color rgb="FF000000"/>
      <name val="Times New Roman"/>
      <family val="1"/>
    </font>
  </fonts>
  <fills count="15">
    <fill>
      <patternFill patternType="none"/>
    </fill>
    <fill>
      <patternFill patternType="gray125"/>
    </fill>
    <fill>
      <patternFill patternType="solid">
        <fgColor rgb="FFC0C000"/>
        <bgColor rgb="FF92D050"/>
      </patternFill>
    </fill>
    <fill>
      <patternFill patternType="solid">
        <fgColor rgb="FF00FFCC"/>
        <bgColor rgb="FF00FFFF"/>
      </patternFill>
    </fill>
    <fill>
      <patternFill patternType="solid">
        <fgColor rgb="FF95E774"/>
        <bgColor rgb="FF92D050"/>
      </patternFill>
    </fill>
    <fill>
      <patternFill patternType="solid">
        <fgColor rgb="FFFFFF00"/>
        <bgColor rgb="FFF0F000"/>
      </patternFill>
    </fill>
    <fill>
      <patternFill patternType="solid">
        <fgColor rgb="FFFF6000"/>
        <bgColor rgb="FFFF9900"/>
      </patternFill>
    </fill>
    <fill>
      <patternFill patternType="solid">
        <fgColor rgb="FFCCCCCC"/>
        <bgColor rgb="FFCAC9C4"/>
      </patternFill>
    </fill>
    <fill>
      <patternFill patternType="solid">
        <fgColor rgb="FFFFDF00"/>
        <bgColor rgb="FFF0F000"/>
      </patternFill>
    </fill>
    <fill>
      <patternFill patternType="solid">
        <fgColor rgb="FF00D8DE"/>
        <bgColor rgb="FF00FFCC"/>
      </patternFill>
    </fill>
    <fill>
      <patternFill patternType="solid">
        <fgColor rgb="FFCAC9C4"/>
        <bgColor rgb="FFCCCCCC"/>
      </patternFill>
    </fill>
    <fill>
      <patternFill patternType="solid">
        <fgColor rgb="FF7BF1EE"/>
        <bgColor rgb="FF95E774"/>
      </patternFill>
    </fill>
    <fill>
      <patternFill patternType="solid">
        <fgColor rgb="FF92D050"/>
        <bgColor rgb="FF95E774"/>
      </patternFill>
    </fill>
    <fill>
      <patternFill patternType="solid">
        <fgColor rgb="FF4DC099"/>
        <bgColor rgb="FF339966"/>
      </patternFill>
    </fill>
    <fill>
      <patternFill patternType="solid">
        <fgColor rgb="FFF0F000"/>
        <bgColor rgb="FFFFFF00"/>
      </patternFill>
    </fill>
  </fills>
  <borders count="76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 style="medium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/>
      <top style="thin"/>
      <bottom style="medium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/>
      <right style="thin"/>
      <top style="thin"/>
      <bottom style="medium"/>
      <diagonal/>
    </border>
    <border diagonalUp="false" diagonalDown="false">
      <left style="thin"/>
      <right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medium"/>
      <top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medium"/>
      <right style="medium"/>
      <top style="thin"/>
      <bottom style="medium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hair"/>
      <right/>
      <top style="hair"/>
      <bottom/>
      <diagonal/>
    </border>
    <border diagonalUp="false" diagonalDown="false">
      <left/>
      <right style="hair"/>
      <top style="hair"/>
      <bottom/>
      <diagonal/>
    </border>
    <border diagonalUp="false" diagonalDown="false">
      <left/>
      <right/>
      <top/>
      <bottom style="hair"/>
      <diagonal/>
    </border>
    <border diagonalUp="false" diagonalDown="false">
      <left style="thin"/>
      <right style="thin"/>
      <top style="thin"/>
      <bottom style="hair"/>
      <diagonal/>
    </border>
    <border diagonalUp="false" diagonalDown="false">
      <left style="hair"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 style="thin"/>
      <top style="medium"/>
      <bottom style="medium"/>
      <diagonal/>
    </border>
    <border diagonalUp="false" diagonalDown="false">
      <left/>
      <right style="medium"/>
      <top style="thin"/>
      <bottom style="medium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/>
      <right/>
      <top style="thin"/>
      <bottom style="medium"/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/>
      <top style="medium"/>
      <bottom style="thin"/>
      <diagonal/>
    </border>
    <border diagonalUp="false" diagonalDown="false">
      <left style="thin"/>
      <right style="medium"/>
      <top style="medium"/>
      <bottom/>
      <diagonal/>
    </border>
    <border diagonalUp="false" diagonalDown="false">
      <left/>
      <right style="thin"/>
      <top/>
      <bottom style="medium"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medium"/>
      <top/>
      <bottom style="thin"/>
      <diagonal/>
    </border>
    <border diagonalUp="false" diagonalDown="false">
      <left style="medium"/>
      <right style="medium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medium"/>
      <bottom style="thin"/>
      <diagonal/>
    </border>
    <border diagonalUp="false" diagonalDown="false">
      <left style="medium"/>
      <right style="thin"/>
      <top style="medium"/>
      <bottom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/>
      <top style="medium"/>
      <bottom style="thin"/>
      <diagonal/>
    </border>
    <border diagonalUp="false" diagonalDown="false">
      <left/>
      <right style="medium"/>
      <top style="thin"/>
      <bottom/>
      <diagonal/>
    </border>
    <border diagonalUp="false" diagonalDown="false">
      <left style="thin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 style="thin"/>
      <top/>
      <bottom style="medium"/>
      <diagonal/>
    </border>
    <border diagonalUp="false" diagonalDown="false">
      <left style="thin"/>
      <right style="medium"/>
      <top/>
      <bottom/>
      <diagonal/>
    </border>
    <border diagonalUp="false" diagonalDown="false">
      <left style="thin"/>
      <right/>
      <top style="medium"/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/>
      <top/>
      <bottom style="medium"/>
      <diagonal/>
    </border>
    <border diagonalUp="false" diagonalDown="false">
      <left style="thin"/>
      <right style="thin"/>
      <top style="medium"/>
      <bottom/>
      <diagonal/>
    </border>
    <border diagonalUp="false" diagonalDown="false">
      <left/>
      <right style="medium"/>
      <top style="medium"/>
      <bottom style="thin"/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48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13" fillId="4" borderId="2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16" fillId="4" borderId="2" xfId="20" applyFont="true" applyBorder="true" applyAlignment="true" applyProtection="true">
      <alignment horizontal="center" vertical="center" textRotation="90" wrapText="true" indent="0" shrinkToFit="false"/>
      <protection locked="true" hidden="false"/>
    </xf>
    <xf numFmtId="164" fontId="5" fillId="2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5" borderId="1" xfId="20" applyFont="true" applyBorder="true" applyAlignment="true" applyProtection="true">
      <alignment horizontal="left" vertical="top" textRotation="0" wrapText="false" indent="0" shrinkToFit="false"/>
      <protection locked="true" hidden="false"/>
    </xf>
    <xf numFmtId="164" fontId="19" fillId="5" borderId="2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21" fillId="6" borderId="6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21" fillId="7" borderId="7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1" fillId="7" borderId="8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1" fillId="7" borderId="9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1" fillId="7" borderId="6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1" fillId="7" borderId="0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1" fillId="7" borderId="10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22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8" borderId="1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4" fillId="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4" borderId="11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1" fillId="6" borderId="12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21" fillId="9" borderId="2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3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5" borderId="1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4" fillId="0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10" borderId="16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24" fillId="0" borderId="2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21" fillId="10" borderId="2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26" fillId="7" borderId="7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6" fillId="7" borderId="8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6" fillId="7" borderId="9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6" fillId="7" borderId="6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6" fillId="7" borderId="0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6" fillId="7" borderId="10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7" fillId="11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26" fillId="7" borderId="17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6" fillId="7" borderId="18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6" fillId="7" borderId="19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1" fillId="7" borderId="17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1" fillId="7" borderId="18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1" fillId="7" borderId="19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28" fillId="0" borderId="2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7" fillId="5" borderId="1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4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21" fillId="6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21" fillId="9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8" fontId="29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4" fillId="1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4" fillId="1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0" fillId="10" borderId="3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31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0" fillId="10" borderId="1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31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6" fillId="7" borderId="23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6" fillId="7" borderId="11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6" fillId="7" borderId="24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9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4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33" fillId="4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4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25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21" fillId="9" borderId="26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30" fillId="10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7" fillId="5" borderId="1" xfId="2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4" fillId="2" borderId="2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4" fillId="0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5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7" fillId="0" borderId="2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39" fillId="8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9" fontId="4" fillId="1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1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4" fillId="0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5" fontId="26" fillId="7" borderId="20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6" fontId="4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5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4" fillId="1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33" fillId="4" borderId="20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4" fillId="5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6" fillId="4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33" fillId="4" borderId="4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4" fillId="5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6" fillId="7" borderId="30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6" fillId="7" borderId="31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9" fontId="41" fillId="4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26" fillId="7" borderId="32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" fillId="8" borderId="33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26" fillId="7" borderId="34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6" fillId="7" borderId="35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43" fillId="0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4" borderId="2" xfId="20" applyFont="true" applyBorder="true" applyAlignment="true" applyProtection="true">
      <alignment horizontal="center" vertical="center" textRotation="90" wrapText="true" indent="0" shrinkToFit="false"/>
      <protection locked="true" hidden="false"/>
    </xf>
    <xf numFmtId="164" fontId="4" fillId="0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4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4" fillId="0" borderId="1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1" fontId="4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33" fillId="4" borderId="2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1" fontId="4" fillId="5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9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31" fillId="0" borderId="2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47" fillId="0" borderId="2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47" fillId="0" borderId="1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4" fillId="0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6" fillId="7" borderId="29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6" fillId="7" borderId="36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6" fillId="7" borderId="37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1" fillId="6" borderId="26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4" fillId="0" borderId="3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21" fillId="10" borderId="26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9" fontId="4" fillId="5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4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4" fillId="5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4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6" fillId="7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48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9" fillId="0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3" fillId="4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" fillId="0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6" fillId="7" borderId="3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5" fillId="2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7" fillId="0" borderId="3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43" fillId="0" borderId="1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30" fillId="4" borderId="11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70" fontId="4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12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52" fillId="0" borderId="1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30" fillId="10" borderId="40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6" fontId="37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30" fillId="10" borderId="16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21" fillId="6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9" fontId="33" fillId="4" borderId="24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3" fontId="4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4" fillId="0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20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21" fillId="9" borderId="20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29" fillId="0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5" fillId="0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0" fontId="4" fillId="5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10" borderId="20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28" fillId="0" borderId="20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13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7" fillId="0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4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12" borderId="1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4" fillId="5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9" borderId="16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4" fontId="4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5" fillId="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3" fillId="4" borderId="2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54" fillId="7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26" fillId="7" borderId="5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4" fillId="0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5" fontId="4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7" fillId="0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5" fontId="4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4" fillId="0" borderId="1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2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7" fillId="0" borderId="2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4" fillId="0" borderId="1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6" fillId="0" borderId="2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4" fillId="5" borderId="2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6" fontId="4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33" fillId="4" borderId="3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4" fillId="0" borderId="4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10" borderId="9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28" fillId="0" borderId="3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21" fillId="10" borderId="3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1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4" fillId="5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4" fillId="5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33" fillId="4" borderId="2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77" fontId="4" fillId="5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4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4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5" fillId="0" borderId="2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8" fontId="11" fillId="0" borderId="1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5" fillId="2" borderId="4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1" fillId="0" borderId="4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30" fillId="6" borderId="43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30" fillId="9" borderId="43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9" fillId="0" borderId="4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45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4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2" borderId="4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0" fillId="6" borderId="48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60" fillId="9" borderId="4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1" fillId="0" borderId="4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1" fillId="0" borderId="5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4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9" fontId="11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1" fillId="0" borderId="2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21" fillId="10" borderId="28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2" borderId="5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1" fillId="1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11" fillId="1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0" fillId="10" borderId="52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1" fillId="14" borderId="53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2" borderId="3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4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0" fillId="6" borderId="12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60" fillId="9" borderId="2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1" fillId="0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1" fillId="0" borderId="5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2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1" fillId="1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11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4" fillId="7" borderId="14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65" fillId="4" borderId="42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7" fillId="5" borderId="43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5" borderId="4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4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4" borderId="55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60" fillId="6" borderId="56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60" fillId="9" borderId="57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1" fillId="0" borderId="4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1" fillId="0" borderId="2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69" fillId="4" borderId="2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11" fillId="12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11" fillId="12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5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0" fillId="10" borderId="2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4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0" fillId="10" borderId="28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23" fillId="0" borderId="5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3" fillId="0" borderId="4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7" fillId="5" borderId="59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1" fillId="0" borderId="6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2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2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1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1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21" fillId="10" borderId="13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2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2" borderId="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2" borderId="6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2" borderId="6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2" borderId="6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2" borderId="6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2" borderId="6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2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2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2" borderId="4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5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2" borderId="5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2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5" fillId="4" borderId="26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1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1" fillId="0" borderId="4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9" fontId="11" fillId="0" borderId="2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1" fontId="11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7" fillId="5" borderId="28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7" fillId="5" borderId="1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2" borderId="4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4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6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4" borderId="18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61" fillId="0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1" fillId="0" borderId="6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5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4" fillId="5" borderId="4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0" fillId="9" borderId="67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2" borderId="6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61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1" fillId="0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10" borderId="16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1" fillId="10" borderId="28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74" fillId="5" borderId="28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11" fillId="0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5" fillId="4" borderId="65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7" fillId="5" borderId="5" xfId="2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7" fontId="4" fillId="5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0" fillId="9" borderId="6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2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11" fillId="0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4" fillId="7" borderId="42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60" fillId="6" borderId="42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60" fillId="9" borderId="37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1" fillId="0" borderId="6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9" fontId="11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4" fillId="7" borderId="68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64" fillId="7" borderId="69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64" fillId="7" borderId="70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64" fillId="7" borderId="71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64" fillId="7" borderId="63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64" fillId="7" borderId="64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65" fillId="4" borderId="42" xfId="20" applyFont="true" applyBorder="true" applyAlignment="true" applyProtection="true">
      <alignment horizontal="center" vertical="center" textRotation="90" wrapText="true" indent="0" shrinkToFit="false"/>
      <protection locked="true" hidden="false"/>
    </xf>
    <xf numFmtId="164" fontId="4" fillId="2" borderId="5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0" fillId="6" borderId="72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1" fillId="0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6" fontId="11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1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4" borderId="60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11" fillId="0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7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6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3" fillId="4" borderId="43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" fillId="2" borderId="2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10" borderId="26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73" fillId="4" borderId="60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60" fillId="6" borderId="14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60" fillId="9" borderId="42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7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4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21" fillId="4" borderId="17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11" fillId="0" borderId="5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0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1" fillId="0" borderId="7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1" fillId="0" borderId="5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0" fontId="11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10" borderId="52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64" fillId="7" borderId="74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64" fillId="7" borderId="0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64" fillId="7" borderId="75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11" fillId="0" borderId="3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1" fillId="0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4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6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74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2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14" borderId="14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65" fillId="4" borderId="29" xfId="20" applyFont="true" applyBorder="true" applyAlignment="true" applyProtection="true">
      <alignment horizontal="center" vertical="center" textRotation="90" wrapText="true" indent="0" shrinkToFit="false"/>
      <protection locked="true" hidden="false"/>
    </xf>
    <xf numFmtId="164" fontId="67" fillId="5" borderId="43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24" fillId="0" borderId="2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2" fontId="11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8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30" fillId="6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30" fillId="9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59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4" fillId="7" borderId="7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64" fillId="7" borderId="8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69" fillId="4" borderId="3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60" fillId="6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60" fillId="9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8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4" fillId="7" borderId="6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1" fillId="0" borderId="7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11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21" fillId="10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51" fillId="0" borderId="1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2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14" borderId="7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1" fillId="14" borderId="8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1" fillId="14" borderId="9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1" fillId="14" borderId="6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1" fillId="14" borderId="0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1" fillId="14" borderId="10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78" fillId="0" borderId="2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2" borderId="1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64" fillId="7" borderId="3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21" fillId="14" borderId="17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1" fillId="14" borderId="18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1" fillId="14" borderId="19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69" fillId="4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2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8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7" fillId="5" borderId="1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21" fillId="4" borderId="23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21" fillId="4" borderId="24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0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4" fillId="7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65" fillId="4" borderId="1" xfId="20" applyFont="true" applyBorder="true" applyAlignment="true" applyProtection="true">
      <alignment horizontal="center" vertical="center" textRotation="90" wrapText="true" indent="0" shrinkToFit="false"/>
      <protection locked="true" hidden="false"/>
    </xf>
    <xf numFmtId="164" fontId="11" fillId="0" borderId="2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1" fillId="0" borderId="2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4" fillId="7" borderId="17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64" fillId="7" borderId="18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64" fillId="7" borderId="19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11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2" borderId="2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2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4" fillId="7" borderId="10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60" fillId="6" borderId="5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60" fillId="9" borderId="5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8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30" fillId="4" borderId="23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30" fillId="4" borderId="24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9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0" borderId="2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73" fontId="11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7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51" fillId="0" borderId="3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5" fontId="65" fillId="4" borderId="27" xfId="20" applyFont="true" applyBorder="true" applyAlignment="true" applyProtection="true">
      <alignment horizontal="center" vertical="center" textRotation="90" wrapText="true" indent="0" shrinkToFit="false"/>
      <protection locked="true" hidden="false"/>
    </xf>
    <xf numFmtId="167" fontId="4" fillId="5" borderId="1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2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1" fillId="0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1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5" fillId="4" borderId="3" xfId="20" applyFont="true" applyBorder="true" applyAlignment="true" applyProtection="true">
      <alignment horizontal="center" vertical="center" textRotation="90" wrapText="true" indent="0" shrinkToFit="false"/>
      <protection locked="true" hidden="false"/>
    </xf>
    <xf numFmtId="165" fontId="11" fillId="0" borderId="2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8" fontId="11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8" fillId="0" borderId="2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10" borderId="23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5" fontId="60" fillId="6" borderId="24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7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1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4" fillId="7" borderId="9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21" fillId="14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4" fillId="2" borderId="2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4" borderId="19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2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11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4" fillId="7" borderId="23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64" fillId="7" borderId="11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5" fontId="64" fillId="7" borderId="24" xfId="2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8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1" fillId="0" borderId="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1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" fillId="2" borderId="2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4" fillId="0" borderId="24" xfId="0" applyFont="true" applyBorder="true" applyAlignment="true" applyProtection="false">
      <alignment horizontal="center" vertical="center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CC"/>
      <rgbColor rgb="FF800000"/>
      <rgbColor rgb="FF006600"/>
      <rgbColor rgb="FF000080"/>
      <rgbColor rgb="FF808000"/>
      <rgbColor rgb="FF800080"/>
      <rgbColor rgb="FF008080"/>
      <rgbColor rgb="FFCAC9C4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CC"/>
      <rgbColor rgb="FF000080"/>
      <rgbColor rgb="FFFF00FF"/>
      <rgbColor rgb="FFF0F000"/>
      <rgbColor rgb="FF00FFFF"/>
      <rgbColor rgb="FF800080"/>
      <rgbColor rgb="FF800000"/>
      <rgbColor rgb="FF008080"/>
      <rgbColor rgb="FF0000FF"/>
      <rgbColor rgb="FF00D8DE"/>
      <rgbColor rgb="FFCCFFFF"/>
      <rgbColor rgb="FF95E774"/>
      <rgbColor rgb="FFFFFF99"/>
      <rgbColor rgb="FF7BF1EE"/>
      <rgbColor rgb="FFFF99CC"/>
      <rgbColor rgb="FFCC99FF"/>
      <rgbColor rgb="FFFFCC99"/>
      <rgbColor rgb="FF3366FF"/>
      <rgbColor rgb="FF4DC099"/>
      <rgbColor rgb="FFC0C000"/>
      <rgbColor rgb="FFFFDF00"/>
      <rgbColor rgb="FFFF9900"/>
      <rgbColor rgb="FFFF6000"/>
      <rgbColor rgb="FF666699"/>
      <rgbColor rgb="FF92D050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wmf"/><Relationship Id="rId2" Type="http://schemas.openxmlformats.org/officeDocument/2006/relationships/image" Target="../media/image2.wmf"/><Relationship Id="rId3" Type="http://schemas.openxmlformats.org/officeDocument/2006/relationships/image" Target="../media/image3.wmf"/><Relationship Id="rId4" Type="http://schemas.openxmlformats.org/officeDocument/2006/relationships/image" Target="../media/image4.wmf"/><Relationship Id="rId5" Type="http://schemas.openxmlformats.org/officeDocument/2006/relationships/image" Target="../media/image5.wmf"/><Relationship Id="rId6" Type="http://schemas.openxmlformats.org/officeDocument/2006/relationships/image" Target="../media/image6.wmf"/><Relationship Id="rId7" Type="http://schemas.openxmlformats.org/officeDocument/2006/relationships/image" Target="../media/image7.wmf"/><Relationship Id="rId8" Type="http://schemas.openxmlformats.org/officeDocument/2006/relationships/image" Target="../media/image8.wmf"/><Relationship Id="rId9" Type="http://schemas.openxmlformats.org/officeDocument/2006/relationships/image" Target="../media/image9.wmf"/><Relationship Id="rId10" Type="http://schemas.openxmlformats.org/officeDocument/2006/relationships/image" Target="../media/image10.wmf"/><Relationship Id="rId11" Type="http://schemas.openxmlformats.org/officeDocument/2006/relationships/image" Target="../media/image11.wmf"/><Relationship Id="rId12" Type="http://schemas.openxmlformats.org/officeDocument/2006/relationships/image" Target="../media/image12.wmf"/><Relationship Id="rId13" Type="http://schemas.openxmlformats.org/officeDocument/2006/relationships/image" Target="../media/image13.wmf"/><Relationship Id="rId14" Type="http://schemas.openxmlformats.org/officeDocument/2006/relationships/image" Target="../media/image14.wmf"/><Relationship Id="rId15" Type="http://schemas.openxmlformats.org/officeDocument/2006/relationships/image" Target="../media/image15.wmf"/><Relationship Id="rId16" Type="http://schemas.openxmlformats.org/officeDocument/2006/relationships/image" Target="../media/image16.wmf"/><Relationship Id="rId17" Type="http://schemas.openxmlformats.org/officeDocument/2006/relationships/image" Target="../media/image17.wmf"/><Relationship Id="rId18" Type="http://schemas.openxmlformats.org/officeDocument/2006/relationships/image" Target="../media/image18.wmf"/><Relationship Id="rId19" Type="http://schemas.openxmlformats.org/officeDocument/2006/relationships/image" Target="../media/image19.wmf"/><Relationship Id="rId20" Type="http://schemas.openxmlformats.org/officeDocument/2006/relationships/image" Target="../media/image20.wmf"/><Relationship Id="rId21" Type="http://schemas.openxmlformats.org/officeDocument/2006/relationships/image" Target="../media/image21.wmf"/><Relationship Id="rId22" Type="http://schemas.openxmlformats.org/officeDocument/2006/relationships/image" Target="../media/image22.wmf"/><Relationship Id="rId23" Type="http://schemas.openxmlformats.org/officeDocument/2006/relationships/image" Target="../media/image23.wmf"/><Relationship Id="rId24" Type="http://schemas.openxmlformats.org/officeDocument/2006/relationships/image" Target="../media/image24.wmf"/><Relationship Id="rId25" Type="http://schemas.openxmlformats.org/officeDocument/2006/relationships/image" Target="../media/image25.wmf"/><Relationship Id="rId26" Type="http://schemas.openxmlformats.org/officeDocument/2006/relationships/image" Target="../media/image26.wmf"/><Relationship Id="rId27" Type="http://schemas.openxmlformats.org/officeDocument/2006/relationships/image" Target="../media/image27.wmf"/><Relationship Id="rId28" Type="http://schemas.openxmlformats.org/officeDocument/2006/relationships/image" Target="../media/image28.wmf"/><Relationship Id="rId29" Type="http://schemas.openxmlformats.org/officeDocument/2006/relationships/image" Target="../media/image29.wmf"/><Relationship Id="rId30" Type="http://schemas.openxmlformats.org/officeDocument/2006/relationships/image" Target="../media/image30.wmf"/><Relationship Id="rId31" Type="http://schemas.openxmlformats.org/officeDocument/2006/relationships/image" Target="../media/image31.wmf"/><Relationship Id="rId32" Type="http://schemas.openxmlformats.org/officeDocument/2006/relationships/image" Target="../media/image32.wmf"/><Relationship Id="rId33" Type="http://schemas.openxmlformats.org/officeDocument/2006/relationships/image" Target="../media/image33.wmf"/><Relationship Id="rId34" Type="http://schemas.openxmlformats.org/officeDocument/2006/relationships/image" Target="../media/image34.wmf"/><Relationship Id="rId35" Type="http://schemas.openxmlformats.org/officeDocument/2006/relationships/image" Target="../media/image35.wmf"/><Relationship Id="rId36" Type="http://schemas.openxmlformats.org/officeDocument/2006/relationships/image" Target="../media/image36.wmf"/><Relationship Id="rId37" Type="http://schemas.openxmlformats.org/officeDocument/2006/relationships/image" Target="../media/image37.wmf"/><Relationship Id="rId38" Type="http://schemas.openxmlformats.org/officeDocument/2006/relationships/image" Target="../media/image38.wmf"/><Relationship Id="rId39" Type="http://schemas.openxmlformats.org/officeDocument/2006/relationships/image" Target="../media/image39.wmf"/><Relationship Id="rId40" Type="http://schemas.openxmlformats.org/officeDocument/2006/relationships/image" Target="../media/image40.wmf"/><Relationship Id="rId41" Type="http://schemas.openxmlformats.org/officeDocument/2006/relationships/image" Target="../media/image41.wmf"/><Relationship Id="rId42" Type="http://schemas.openxmlformats.org/officeDocument/2006/relationships/image" Target="../media/image42.wmf"/><Relationship Id="rId43" Type="http://schemas.openxmlformats.org/officeDocument/2006/relationships/image" Target="../media/image43.wmf"/><Relationship Id="rId44" Type="http://schemas.openxmlformats.org/officeDocument/2006/relationships/image" Target="../media/image44.wmf"/><Relationship Id="rId45" Type="http://schemas.openxmlformats.org/officeDocument/2006/relationships/image" Target="../media/image45.wmf"/><Relationship Id="rId46" Type="http://schemas.openxmlformats.org/officeDocument/2006/relationships/image" Target="../media/image46.wmf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wmf"/><Relationship Id="rId57" Type="http://schemas.openxmlformats.org/officeDocument/2006/relationships/image" Target="../media/image57.wmf"/><Relationship Id="rId58" Type="http://schemas.openxmlformats.org/officeDocument/2006/relationships/image" Target="../media/image58.wmf"/><Relationship Id="rId59" Type="http://schemas.openxmlformats.org/officeDocument/2006/relationships/image" Target="../media/image59.wmf"/><Relationship Id="rId60" Type="http://schemas.openxmlformats.org/officeDocument/2006/relationships/image" Target="../media/image60.wmf"/><Relationship Id="rId61" Type="http://schemas.openxmlformats.org/officeDocument/2006/relationships/image" Target="../media/image61.wmf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wmf"/><Relationship Id="rId66" Type="http://schemas.openxmlformats.org/officeDocument/2006/relationships/image" Target="../media/image66.wmf"/><Relationship Id="rId67" Type="http://schemas.openxmlformats.org/officeDocument/2006/relationships/image" Target="../media/image67.wmf"/><Relationship Id="rId68" Type="http://schemas.openxmlformats.org/officeDocument/2006/relationships/image" Target="../media/image68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69.wmf"/><Relationship Id="rId2" Type="http://schemas.openxmlformats.org/officeDocument/2006/relationships/image" Target="../media/image70.wmf"/><Relationship Id="rId3" Type="http://schemas.openxmlformats.org/officeDocument/2006/relationships/image" Target="../media/image71.wmf"/><Relationship Id="rId4" Type="http://schemas.openxmlformats.org/officeDocument/2006/relationships/image" Target="../media/image72.wmf"/><Relationship Id="rId5" Type="http://schemas.openxmlformats.org/officeDocument/2006/relationships/image" Target="../media/image73.wmf"/><Relationship Id="rId6" Type="http://schemas.openxmlformats.org/officeDocument/2006/relationships/image" Target="../media/image74.wmf"/><Relationship Id="rId7" Type="http://schemas.openxmlformats.org/officeDocument/2006/relationships/image" Target="../media/image75.wmf"/><Relationship Id="rId8" Type="http://schemas.openxmlformats.org/officeDocument/2006/relationships/image" Target="../media/image76.wmf"/><Relationship Id="rId9" Type="http://schemas.openxmlformats.org/officeDocument/2006/relationships/image" Target="../media/image77.wmf"/><Relationship Id="rId10" Type="http://schemas.openxmlformats.org/officeDocument/2006/relationships/image" Target="../media/image78.wmf"/><Relationship Id="rId11" Type="http://schemas.openxmlformats.org/officeDocument/2006/relationships/image" Target="../media/image79.wmf"/><Relationship Id="rId12" Type="http://schemas.openxmlformats.org/officeDocument/2006/relationships/image" Target="../media/image80.wmf"/><Relationship Id="rId13" Type="http://schemas.openxmlformats.org/officeDocument/2006/relationships/image" Target="../media/image81.wmf"/><Relationship Id="rId14" Type="http://schemas.openxmlformats.org/officeDocument/2006/relationships/image" Target="../media/image82.wmf"/><Relationship Id="rId15" Type="http://schemas.openxmlformats.org/officeDocument/2006/relationships/image" Target="../media/image83.wmf"/><Relationship Id="rId16" Type="http://schemas.openxmlformats.org/officeDocument/2006/relationships/image" Target="../media/image84.wmf"/><Relationship Id="rId17" Type="http://schemas.openxmlformats.org/officeDocument/2006/relationships/image" Target="../media/image85.wmf"/><Relationship Id="rId18" Type="http://schemas.openxmlformats.org/officeDocument/2006/relationships/image" Target="../media/image86.wmf"/><Relationship Id="rId19" Type="http://schemas.openxmlformats.org/officeDocument/2006/relationships/image" Target="../media/image87.wmf"/><Relationship Id="rId20" Type="http://schemas.openxmlformats.org/officeDocument/2006/relationships/image" Target="../media/image88.wmf"/><Relationship Id="rId21" Type="http://schemas.openxmlformats.org/officeDocument/2006/relationships/image" Target="../media/image89.wmf"/><Relationship Id="rId22" Type="http://schemas.openxmlformats.org/officeDocument/2006/relationships/image" Target="../media/image90.wmf"/><Relationship Id="rId23" Type="http://schemas.openxmlformats.org/officeDocument/2006/relationships/image" Target="../media/image91.wmf"/><Relationship Id="rId24" Type="http://schemas.openxmlformats.org/officeDocument/2006/relationships/image" Target="../media/image92.wmf"/><Relationship Id="rId25" Type="http://schemas.openxmlformats.org/officeDocument/2006/relationships/image" Target="../media/image93.wmf"/><Relationship Id="rId26" Type="http://schemas.openxmlformats.org/officeDocument/2006/relationships/image" Target="../media/image94.wmf"/><Relationship Id="rId27" Type="http://schemas.openxmlformats.org/officeDocument/2006/relationships/image" Target="../media/image95.wmf"/><Relationship Id="rId28" Type="http://schemas.openxmlformats.org/officeDocument/2006/relationships/image" Target="../media/image96.wmf"/><Relationship Id="rId29" Type="http://schemas.openxmlformats.org/officeDocument/2006/relationships/image" Target="../media/image97.wmf"/><Relationship Id="rId30" Type="http://schemas.openxmlformats.org/officeDocument/2006/relationships/image" Target="../media/image98.wmf"/><Relationship Id="rId31" Type="http://schemas.openxmlformats.org/officeDocument/2006/relationships/image" Target="../media/image99.wmf"/><Relationship Id="rId32" Type="http://schemas.openxmlformats.org/officeDocument/2006/relationships/image" Target="../media/image100.wmf"/><Relationship Id="rId33" Type="http://schemas.openxmlformats.org/officeDocument/2006/relationships/image" Target="../media/image101.wmf"/><Relationship Id="rId34" Type="http://schemas.openxmlformats.org/officeDocument/2006/relationships/image" Target="../media/image102.png"/><Relationship Id="rId35" Type="http://schemas.openxmlformats.org/officeDocument/2006/relationships/image" Target="../media/image103.png"/><Relationship Id="rId36" Type="http://schemas.openxmlformats.org/officeDocument/2006/relationships/image" Target="../media/image104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105.wmf"/><Relationship Id="rId2" Type="http://schemas.openxmlformats.org/officeDocument/2006/relationships/image" Target="../media/image106.wmf"/><Relationship Id="rId3" Type="http://schemas.openxmlformats.org/officeDocument/2006/relationships/image" Target="../media/image107.wmf"/><Relationship Id="rId4" Type="http://schemas.openxmlformats.org/officeDocument/2006/relationships/image" Target="../media/image108.wmf"/><Relationship Id="rId5" Type="http://schemas.openxmlformats.org/officeDocument/2006/relationships/image" Target="../media/image109.wmf"/><Relationship Id="rId6" Type="http://schemas.openxmlformats.org/officeDocument/2006/relationships/image" Target="../media/image110.wmf"/><Relationship Id="rId7" Type="http://schemas.openxmlformats.org/officeDocument/2006/relationships/image" Target="../media/image111.wmf"/><Relationship Id="rId8" Type="http://schemas.openxmlformats.org/officeDocument/2006/relationships/image" Target="../media/image112.wmf"/><Relationship Id="rId9" Type="http://schemas.openxmlformats.org/officeDocument/2006/relationships/image" Target="../media/image113.wmf"/><Relationship Id="rId10" Type="http://schemas.openxmlformats.org/officeDocument/2006/relationships/image" Target="../media/image114.wmf"/><Relationship Id="rId11" Type="http://schemas.openxmlformats.org/officeDocument/2006/relationships/image" Target="../media/image115.wmf"/><Relationship Id="rId12" Type="http://schemas.openxmlformats.org/officeDocument/2006/relationships/image" Target="../media/image116.wmf"/><Relationship Id="rId13" Type="http://schemas.openxmlformats.org/officeDocument/2006/relationships/image" Target="../media/image117.wmf"/><Relationship Id="rId14" Type="http://schemas.openxmlformats.org/officeDocument/2006/relationships/image" Target="../media/image118.wmf"/><Relationship Id="rId15" Type="http://schemas.openxmlformats.org/officeDocument/2006/relationships/image" Target="../media/image119.wmf"/><Relationship Id="rId16" Type="http://schemas.openxmlformats.org/officeDocument/2006/relationships/image" Target="../media/image120.wmf"/><Relationship Id="rId17" Type="http://schemas.openxmlformats.org/officeDocument/2006/relationships/image" Target="../media/image121.wmf"/><Relationship Id="rId18" Type="http://schemas.openxmlformats.org/officeDocument/2006/relationships/image" Target="../media/image122.wmf"/><Relationship Id="rId19" Type="http://schemas.openxmlformats.org/officeDocument/2006/relationships/image" Target="../media/image123.wmf"/><Relationship Id="rId20" Type="http://schemas.openxmlformats.org/officeDocument/2006/relationships/image" Target="../media/image124.wmf"/><Relationship Id="rId21" Type="http://schemas.openxmlformats.org/officeDocument/2006/relationships/image" Target="../media/image125.wmf"/><Relationship Id="rId22" Type="http://schemas.openxmlformats.org/officeDocument/2006/relationships/image" Target="../media/image126.wmf"/><Relationship Id="rId23" Type="http://schemas.openxmlformats.org/officeDocument/2006/relationships/image" Target="../media/image127.wmf"/><Relationship Id="rId24" Type="http://schemas.openxmlformats.org/officeDocument/2006/relationships/image" Target="../media/image128.wmf"/><Relationship Id="rId25" Type="http://schemas.openxmlformats.org/officeDocument/2006/relationships/image" Target="../media/image129.wmf"/><Relationship Id="rId26" Type="http://schemas.openxmlformats.org/officeDocument/2006/relationships/image" Target="../media/image130.wmf"/><Relationship Id="rId27" Type="http://schemas.openxmlformats.org/officeDocument/2006/relationships/image" Target="../media/image131.wmf"/><Relationship Id="rId28" Type="http://schemas.openxmlformats.org/officeDocument/2006/relationships/image" Target="../media/image132.wmf"/><Relationship Id="rId29" Type="http://schemas.openxmlformats.org/officeDocument/2006/relationships/image" Target="../media/image133.wmf"/><Relationship Id="rId30" Type="http://schemas.openxmlformats.org/officeDocument/2006/relationships/image" Target="../media/image134.wmf"/><Relationship Id="rId31" Type="http://schemas.openxmlformats.org/officeDocument/2006/relationships/image" Target="../media/image135.wmf"/><Relationship Id="rId32" Type="http://schemas.openxmlformats.org/officeDocument/2006/relationships/image" Target="../media/image136.wmf"/><Relationship Id="rId33" Type="http://schemas.openxmlformats.org/officeDocument/2006/relationships/image" Target="../media/image137.wmf"/><Relationship Id="rId34" Type="http://schemas.openxmlformats.org/officeDocument/2006/relationships/image" Target="../media/image138.png"/><Relationship Id="rId35" Type="http://schemas.openxmlformats.org/officeDocument/2006/relationships/image" Target="../media/image139.png"/><Relationship Id="rId36" Type="http://schemas.openxmlformats.org/officeDocument/2006/relationships/image" Target="../media/image140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27</xdr:col>
      <xdr:colOff>457200</xdr:colOff>
      <xdr:row>68</xdr:row>
      <xdr:rowOff>352440</xdr:rowOff>
    </xdr:from>
    <xdr:to>
      <xdr:col>31</xdr:col>
      <xdr:colOff>276120</xdr:colOff>
      <xdr:row>69</xdr:row>
      <xdr:rowOff>324000</xdr:rowOff>
    </xdr:to>
    <xdr:pic>
      <xdr:nvPicPr>
        <xdr:cNvPr id="0" name="Picture 10" descr=""/>
        <xdr:cNvPicPr/>
      </xdr:nvPicPr>
      <xdr:blipFill>
        <a:blip r:embed="rId1"/>
        <a:stretch/>
      </xdr:blipFill>
      <xdr:spPr>
        <a:xfrm>
          <a:off x="22059720" y="41805000"/>
          <a:ext cx="3019320" cy="58140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27</xdr:col>
      <xdr:colOff>649440</xdr:colOff>
      <xdr:row>64</xdr:row>
      <xdr:rowOff>158760</xdr:rowOff>
    </xdr:from>
    <xdr:to>
      <xdr:col>29</xdr:col>
      <xdr:colOff>109800</xdr:colOff>
      <xdr:row>65</xdr:row>
      <xdr:rowOff>390600</xdr:rowOff>
    </xdr:to>
    <xdr:pic>
      <xdr:nvPicPr>
        <xdr:cNvPr id="1" name="Picture 9" descr=""/>
        <xdr:cNvPicPr/>
      </xdr:nvPicPr>
      <xdr:blipFill>
        <a:blip r:embed="rId2"/>
        <a:stretch/>
      </xdr:blipFill>
      <xdr:spPr>
        <a:xfrm>
          <a:off x="22251960" y="39173040"/>
          <a:ext cx="1060560" cy="84132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27</xdr:col>
      <xdr:colOff>416160</xdr:colOff>
      <xdr:row>56</xdr:row>
      <xdr:rowOff>210600</xdr:rowOff>
    </xdr:from>
    <xdr:to>
      <xdr:col>29</xdr:col>
      <xdr:colOff>87120</xdr:colOff>
      <xdr:row>57</xdr:row>
      <xdr:rowOff>432720</xdr:rowOff>
    </xdr:to>
    <xdr:pic>
      <xdr:nvPicPr>
        <xdr:cNvPr id="2" name="Picture 13" descr=""/>
        <xdr:cNvPicPr/>
      </xdr:nvPicPr>
      <xdr:blipFill>
        <a:blip r:embed="rId3"/>
        <a:stretch/>
      </xdr:blipFill>
      <xdr:spPr>
        <a:xfrm>
          <a:off x="22018680" y="34347960"/>
          <a:ext cx="1271160" cy="83196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27</xdr:col>
      <xdr:colOff>247680</xdr:colOff>
      <xdr:row>76</xdr:row>
      <xdr:rowOff>95400</xdr:rowOff>
    </xdr:from>
    <xdr:to>
      <xdr:col>29</xdr:col>
      <xdr:colOff>228600</xdr:colOff>
      <xdr:row>77</xdr:row>
      <xdr:rowOff>495360</xdr:rowOff>
    </xdr:to>
    <xdr:pic>
      <xdr:nvPicPr>
        <xdr:cNvPr id="3" name="Picture 21" descr=""/>
        <xdr:cNvPicPr/>
      </xdr:nvPicPr>
      <xdr:blipFill>
        <a:blip r:embed="rId4"/>
        <a:stretch/>
      </xdr:blipFill>
      <xdr:spPr>
        <a:xfrm>
          <a:off x="21850200" y="46424880"/>
          <a:ext cx="1581120" cy="100944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27</xdr:col>
      <xdr:colOff>352440</xdr:colOff>
      <xdr:row>100</xdr:row>
      <xdr:rowOff>266760</xdr:rowOff>
    </xdr:from>
    <xdr:to>
      <xdr:col>30</xdr:col>
      <xdr:colOff>352440</xdr:colOff>
      <xdr:row>101</xdr:row>
      <xdr:rowOff>228600</xdr:rowOff>
    </xdr:to>
    <xdr:pic>
      <xdr:nvPicPr>
        <xdr:cNvPr id="4" name="Picture 18" descr=""/>
        <xdr:cNvPicPr/>
      </xdr:nvPicPr>
      <xdr:blipFill>
        <a:blip r:embed="rId5"/>
        <a:stretch/>
      </xdr:blipFill>
      <xdr:spPr>
        <a:xfrm>
          <a:off x="21954960" y="61226640"/>
          <a:ext cx="2400480" cy="57132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59</xdr:col>
      <xdr:colOff>266760</xdr:colOff>
      <xdr:row>56</xdr:row>
      <xdr:rowOff>304920</xdr:rowOff>
    </xdr:from>
    <xdr:to>
      <xdr:col>62</xdr:col>
      <xdr:colOff>295200</xdr:colOff>
      <xdr:row>57</xdr:row>
      <xdr:rowOff>276480</xdr:rowOff>
    </xdr:to>
    <xdr:pic>
      <xdr:nvPicPr>
        <xdr:cNvPr id="5" name="Picture 27" descr=""/>
        <xdr:cNvPicPr/>
      </xdr:nvPicPr>
      <xdr:blipFill>
        <a:blip r:embed="rId6"/>
        <a:stretch/>
      </xdr:blipFill>
      <xdr:spPr>
        <a:xfrm>
          <a:off x="47472480" y="34442280"/>
          <a:ext cx="2428920" cy="58140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27</xdr:col>
      <xdr:colOff>542880</xdr:colOff>
      <xdr:row>121</xdr:row>
      <xdr:rowOff>313920</xdr:rowOff>
    </xdr:from>
    <xdr:to>
      <xdr:col>29</xdr:col>
      <xdr:colOff>725760</xdr:colOff>
      <xdr:row>122</xdr:row>
      <xdr:rowOff>298800</xdr:rowOff>
    </xdr:to>
    <xdr:pic>
      <xdr:nvPicPr>
        <xdr:cNvPr id="6" name="Picture 38" descr=""/>
        <xdr:cNvPicPr/>
      </xdr:nvPicPr>
      <xdr:blipFill>
        <a:blip r:embed="rId7"/>
        <a:stretch/>
      </xdr:blipFill>
      <xdr:spPr>
        <a:xfrm>
          <a:off x="22145400" y="74075400"/>
          <a:ext cx="1783080" cy="59436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27</xdr:col>
      <xdr:colOff>447840</xdr:colOff>
      <xdr:row>112</xdr:row>
      <xdr:rowOff>295200</xdr:rowOff>
    </xdr:from>
    <xdr:to>
      <xdr:col>31</xdr:col>
      <xdr:colOff>219240</xdr:colOff>
      <xdr:row>114</xdr:row>
      <xdr:rowOff>257040</xdr:rowOff>
    </xdr:to>
    <xdr:pic>
      <xdr:nvPicPr>
        <xdr:cNvPr id="7" name="Picture 37" descr=""/>
        <xdr:cNvPicPr/>
      </xdr:nvPicPr>
      <xdr:blipFill>
        <a:blip r:embed="rId8"/>
        <a:stretch/>
      </xdr:blipFill>
      <xdr:spPr>
        <a:xfrm>
          <a:off x="22050360" y="68570280"/>
          <a:ext cx="2971800" cy="118116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27</xdr:col>
      <xdr:colOff>295200</xdr:colOff>
      <xdr:row>104</xdr:row>
      <xdr:rowOff>142920</xdr:rowOff>
    </xdr:from>
    <xdr:to>
      <xdr:col>29</xdr:col>
      <xdr:colOff>266760</xdr:colOff>
      <xdr:row>105</xdr:row>
      <xdr:rowOff>476280</xdr:rowOff>
    </xdr:to>
    <xdr:pic>
      <xdr:nvPicPr>
        <xdr:cNvPr id="8" name="Picture 39" descr=""/>
        <xdr:cNvPicPr/>
      </xdr:nvPicPr>
      <xdr:blipFill>
        <a:blip r:embed="rId9"/>
        <a:stretch/>
      </xdr:blipFill>
      <xdr:spPr>
        <a:xfrm>
          <a:off x="21897720" y="63541080"/>
          <a:ext cx="1571760" cy="94320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28</xdr:col>
      <xdr:colOff>399960</xdr:colOff>
      <xdr:row>108</xdr:row>
      <xdr:rowOff>104760</xdr:rowOff>
    </xdr:from>
    <xdr:to>
      <xdr:col>31</xdr:col>
      <xdr:colOff>228600</xdr:colOff>
      <xdr:row>109</xdr:row>
      <xdr:rowOff>447840</xdr:rowOff>
    </xdr:to>
    <xdr:pic>
      <xdr:nvPicPr>
        <xdr:cNvPr id="9" name="Picture 40" descr=""/>
        <xdr:cNvPicPr/>
      </xdr:nvPicPr>
      <xdr:blipFill>
        <a:blip r:embed="rId10"/>
        <a:stretch/>
      </xdr:blipFill>
      <xdr:spPr>
        <a:xfrm>
          <a:off x="22802760" y="65941560"/>
          <a:ext cx="2228760" cy="95256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86</xdr:col>
      <xdr:colOff>601560</xdr:colOff>
      <xdr:row>80</xdr:row>
      <xdr:rowOff>186120</xdr:rowOff>
    </xdr:from>
    <xdr:to>
      <xdr:col>88</xdr:col>
      <xdr:colOff>693000</xdr:colOff>
      <xdr:row>81</xdr:row>
      <xdr:rowOff>399240</xdr:rowOff>
    </xdr:to>
    <xdr:pic>
      <xdr:nvPicPr>
        <xdr:cNvPr id="10" name="Picture 42" descr=""/>
        <xdr:cNvPicPr/>
      </xdr:nvPicPr>
      <xdr:blipFill>
        <a:blip r:embed="rId11"/>
        <a:stretch/>
      </xdr:blipFill>
      <xdr:spPr>
        <a:xfrm>
          <a:off x="69410160" y="48953880"/>
          <a:ext cx="1691640" cy="82296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85</xdr:col>
      <xdr:colOff>324000</xdr:colOff>
      <xdr:row>68</xdr:row>
      <xdr:rowOff>304920</xdr:rowOff>
    </xdr:from>
    <xdr:to>
      <xdr:col>89</xdr:col>
      <xdr:colOff>285840</xdr:colOff>
      <xdr:row>69</xdr:row>
      <xdr:rowOff>266760</xdr:rowOff>
    </xdr:to>
    <xdr:pic>
      <xdr:nvPicPr>
        <xdr:cNvPr id="11" name="Picture 43" descr=""/>
        <xdr:cNvPicPr/>
      </xdr:nvPicPr>
      <xdr:blipFill>
        <a:blip r:embed="rId12"/>
        <a:stretch/>
      </xdr:blipFill>
      <xdr:spPr>
        <a:xfrm>
          <a:off x="68332320" y="41757480"/>
          <a:ext cx="3162240" cy="57168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85</xdr:col>
      <xdr:colOff>333360</xdr:colOff>
      <xdr:row>72</xdr:row>
      <xdr:rowOff>142920</xdr:rowOff>
    </xdr:from>
    <xdr:to>
      <xdr:col>87</xdr:col>
      <xdr:colOff>324000</xdr:colOff>
      <xdr:row>73</xdr:row>
      <xdr:rowOff>466920</xdr:rowOff>
    </xdr:to>
    <xdr:pic>
      <xdr:nvPicPr>
        <xdr:cNvPr id="12" name="Picture 44" descr=""/>
        <xdr:cNvPicPr/>
      </xdr:nvPicPr>
      <xdr:blipFill>
        <a:blip r:embed="rId13"/>
        <a:stretch/>
      </xdr:blipFill>
      <xdr:spPr>
        <a:xfrm>
          <a:off x="68341680" y="44034120"/>
          <a:ext cx="1590840" cy="93348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85</xdr:col>
      <xdr:colOff>333360</xdr:colOff>
      <xdr:row>64</xdr:row>
      <xdr:rowOff>95400</xdr:rowOff>
    </xdr:from>
    <xdr:to>
      <xdr:col>87</xdr:col>
      <xdr:colOff>324000</xdr:colOff>
      <xdr:row>65</xdr:row>
      <xdr:rowOff>495360</xdr:rowOff>
    </xdr:to>
    <xdr:pic>
      <xdr:nvPicPr>
        <xdr:cNvPr id="13" name="Picture 45" descr=""/>
        <xdr:cNvPicPr/>
      </xdr:nvPicPr>
      <xdr:blipFill>
        <a:blip r:embed="rId14"/>
        <a:stretch/>
      </xdr:blipFill>
      <xdr:spPr>
        <a:xfrm>
          <a:off x="68341680" y="39109680"/>
          <a:ext cx="1590840" cy="100944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85</xdr:col>
      <xdr:colOff>663480</xdr:colOff>
      <xdr:row>104</xdr:row>
      <xdr:rowOff>95400</xdr:rowOff>
    </xdr:from>
    <xdr:to>
      <xdr:col>87</xdr:col>
      <xdr:colOff>773280</xdr:colOff>
      <xdr:row>105</xdr:row>
      <xdr:rowOff>500400</xdr:rowOff>
    </xdr:to>
    <xdr:pic>
      <xdr:nvPicPr>
        <xdr:cNvPr id="14" name="Picture 46" descr=""/>
        <xdr:cNvPicPr/>
      </xdr:nvPicPr>
      <xdr:blipFill>
        <a:blip r:embed="rId15"/>
        <a:stretch/>
      </xdr:blipFill>
      <xdr:spPr>
        <a:xfrm>
          <a:off x="68671800" y="63493560"/>
          <a:ext cx="1710000" cy="101484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27</xdr:col>
      <xdr:colOff>238320</xdr:colOff>
      <xdr:row>96</xdr:row>
      <xdr:rowOff>123840</xdr:rowOff>
    </xdr:from>
    <xdr:to>
      <xdr:col>29</xdr:col>
      <xdr:colOff>400320</xdr:colOff>
      <xdr:row>97</xdr:row>
      <xdr:rowOff>447840</xdr:rowOff>
    </xdr:to>
    <xdr:pic>
      <xdr:nvPicPr>
        <xdr:cNvPr id="15" name="Picture 49" descr=""/>
        <xdr:cNvPicPr/>
      </xdr:nvPicPr>
      <xdr:blipFill>
        <a:blip r:embed="rId16"/>
        <a:stretch/>
      </xdr:blipFill>
      <xdr:spPr>
        <a:xfrm>
          <a:off x="21840840" y="58645440"/>
          <a:ext cx="1762200" cy="93348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27</xdr:col>
      <xdr:colOff>648000</xdr:colOff>
      <xdr:row>117</xdr:row>
      <xdr:rowOff>227880</xdr:rowOff>
    </xdr:from>
    <xdr:to>
      <xdr:col>30</xdr:col>
      <xdr:colOff>250200</xdr:colOff>
      <xdr:row>118</xdr:row>
      <xdr:rowOff>358920</xdr:rowOff>
    </xdr:to>
    <xdr:pic>
      <xdr:nvPicPr>
        <xdr:cNvPr id="16" name="Picture 53" descr=""/>
        <xdr:cNvPicPr/>
      </xdr:nvPicPr>
      <xdr:blipFill>
        <a:blip r:embed="rId17"/>
        <a:stretch/>
      </xdr:blipFill>
      <xdr:spPr>
        <a:xfrm>
          <a:off x="22250520" y="71551080"/>
          <a:ext cx="2002680" cy="74052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85</xdr:col>
      <xdr:colOff>758160</xdr:colOff>
      <xdr:row>84</xdr:row>
      <xdr:rowOff>138960</xdr:rowOff>
    </xdr:from>
    <xdr:to>
      <xdr:col>88</xdr:col>
      <xdr:colOff>204840</xdr:colOff>
      <xdr:row>85</xdr:row>
      <xdr:rowOff>361440</xdr:rowOff>
    </xdr:to>
    <xdr:pic>
      <xdr:nvPicPr>
        <xdr:cNvPr id="17" name="Picture 50" descr=""/>
        <xdr:cNvPicPr/>
      </xdr:nvPicPr>
      <xdr:blipFill>
        <a:blip r:embed="rId18"/>
        <a:stretch/>
      </xdr:blipFill>
      <xdr:spPr>
        <a:xfrm>
          <a:off x="68766480" y="51345360"/>
          <a:ext cx="1847160" cy="83196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59</xdr:col>
      <xdr:colOff>390600</xdr:colOff>
      <xdr:row>64</xdr:row>
      <xdr:rowOff>276120</xdr:rowOff>
    </xdr:from>
    <xdr:to>
      <xdr:col>63</xdr:col>
      <xdr:colOff>304920</xdr:colOff>
      <xdr:row>65</xdr:row>
      <xdr:rowOff>323640</xdr:rowOff>
    </xdr:to>
    <xdr:pic>
      <xdr:nvPicPr>
        <xdr:cNvPr id="18" name="Picture 55" descr=""/>
        <xdr:cNvPicPr/>
      </xdr:nvPicPr>
      <xdr:blipFill>
        <a:blip r:embed="rId19"/>
        <a:stretch/>
      </xdr:blipFill>
      <xdr:spPr>
        <a:xfrm>
          <a:off x="47596320" y="39290400"/>
          <a:ext cx="3114720" cy="65700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85</xdr:col>
      <xdr:colOff>500400</xdr:colOff>
      <xdr:row>108</xdr:row>
      <xdr:rowOff>234000</xdr:rowOff>
    </xdr:from>
    <xdr:to>
      <xdr:col>89</xdr:col>
      <xdr:colOff>252720</xdr:colOff>
      <xdr:row>109</xdr:row>
      <xdr:rowOff>272160</xdr:rowOff>
    </xdr:to>
    <xdr:pic>
      <xdr:nvPicPr>
        <xdr:cNvPr id="19" name="Picture 59" descr=""/>
        <xdr:cNvPicPr/>
      </xdr:nvPicPr>
      <xdr:blipFill>
        <a:blip r:embed="rId20"/>
        <a:stretch/>
      </xdr:blipFill>
      <xdr:spPr>
        <a:xfrm>
          <a:off x="68508720" y="66070800"/>
          <a:ext cx="2952720" cy="64764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59</xdr:col>
      <xdr:colOff>285840</xdr:colOff>
      <xdr:row>60</xdr:row>
      <xdr:rowOff>295200</xdr:rowOff>
    </xdr:from>
    <xdr:to>
      <xdr:col>62</xdr:col>
      <xdr:colOff>457200</xdr:colOff>
      <xdr:row>61</xdr:row>
      <xdr:rowOff>333360</xdr:rowOff>
    </xdr:to>
    <xdr:pic>
      <xdr:nvPicPr>
        <xdr:cNvPr id="20" name="Picture 57" descr=""/>
        <xdr:cNvPicPr/>
      </xdr:nvPicPr>
      <xdr:blipFill>
        <a:blip r:embed="rId21"/>
        <a:stretch/>
      </xdr:blipFill>
      <xdr:spPr>
        <a:xfrm>
          <a:off x="47491560" y="36871200"/>
          <a:ext cx="2571840" cy="64764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85</xdr:col>
      <xdr:colOff>569520</xdr:colOff>
      <xdr:row>88</xdr:row>
      <xdr:rowOff>359280</xdr:rowOff>
    </xdr:from>
    <xdr:to>
      <xdr:col>88</xdr:col>
      <xdr:colOff>162360</xdr:colOff>
      <xdr:row>89</xdr:row>
      <xdr:rowOff>298440</xdr:rowOff>
    </xdr:to>
    <xdr:pic>
      <xdr:nvPicPr>
        <xdr:cNvPr id="21" name="Picture 60" descr=""/>
        <xdr:cNvPicPr/>
      </xdr:nvPicPr>
      <xdr:blipFill>
        <a:blip r:embed="rId22"/>
        <a:stretch/>
      </xdr:blipFill>
      <xdr:spPr>
        <a:xfrm>
          <a:off x="68577840" y="54003960"/>
          <a:ext cx="1993320" cy="54864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113</xdr:col>
      <xdr:colOff>304920</xdr:colOff>
      <xdr:row>64</xdr:row>
      <xdr:rowOff>123840</xdr:rowOff>
    </xdr:from>
    <xdr:to>
      <xdr:col>115</xdr:col>
      <xdr:colOff>228600</xdr:colOff>
      <xdr:row>65</xdr:row>
      <xdr:rowOff>514440</xdr:rowOff>
    </xdr:to>
    <xdr:pic>
      <xdr:nvPicPr>
        <xdr:cNvPr id="22" name="Picture 61" descr=""/>
        <xdr:cNvPicPr/>
      </xdr:nvPicPr>
      <xdr:blipFill>
        <a:blip r:embed="rId23"/>
        <a:stretch/>
      </xdr:blipFill>
      <xdr:spPr>
        <a:xfrm>
          <a:off x="90716040" y="39138120"/>
          <a:ext cx="1523880" cy="100008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85</xdr:col>
      <xdr:colOff>727920</xdr:colOff>
      <xdr:row>100</xdr:row>
      <xdr:rowOff>142920</xdr:rowOff>
    </xdr:from>
    <xdr:to>
      <xdr:col>87</xdr:col>
      <xdr:colOff>298080</xdr:colOff>
      <xdr:row>101</xdr:row>
      <xdr:rowOff>365400</xdr:rowOff>
    </xdr:to>
    <xdr:pic>
      <xdr:nvPicPr>
        <xdr:cNvPr id="23" name="Picture 62" descr=""/>
        <xdr:cNvPicPr/>
      </xdr:nvPicPr>
      <xdr:blipFill>
        <a:blip r:embed="rId24"/>
        <a:stretch/>
      </xdr:blipFill>
      <xdr:spPr>
        <a:xfrm>
          <a:off x="68736240" y="61102800"/>
          <a:ext cx="1170360" cy="83196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85</xdr:col>
      <xdr:colOff>653760</xdr:colOff>
      <xdr:row>76</xdr:row>
      <xdr:rowOff>249120</xdr:rowOff>
    </xdr:from>
    <xdr:to>
      <xdr:col>88</xdr:col>
      <xdr:colOff>109440</xdr:colOff>
      <xdr:row>77</xdr:row>
      <xdr:rowOff>462600</xdr:rowOff>
    </xdr:to>
    <xdr:pic>
      <xdr:nvPicPr>
        <xdr:cNvPr id="24" name="Picture 65" descr=""/>
        <xdr:cNvPicPr/>
      </xdr:nvPicPr>
      <xdr:blipFill>
        <a:blip r:embed="rId25"/>
        <a:stretch/>
      </xdr:blipFill>
      <xdr:spPr>
        <a:xfrm>
          <a:off x="68662080" y="46578600"/>
          <a:ext cx="1856160" cy="82296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159</xdr:col>
      <xdr:colOff>82080</xdr:colOff>
      <xdr:row>77</xdr:row>
      <xdr:rowOff>176760</xdr:rowOff>
    </xdr:from>
    <xdr:to>
      <xdr:col>161</xdr:col>
      <xdr:colOff>566640</xdr:colOff>
      <xdr:row>78</xdr:row>
      <xdr:rowOff>398880</xdr:rowOff>
    </xdr:to>
    <xdr:pic>
      <xdr:nvPicPr>
        <xdr:cNvPr id="25" name="Picture 81" descr=""/>
        <xdr:cNvPicPr/>
      </xdr:nvPicPr>
      <xdr:blipFill>
        <a:blip r:embed="rId26"/>
        <a:stretch/>
      </xdr:blipFill>
      <xdr:spPr>
        <a:xfrm>
          <a:off x="127297800" y="47115720"/>
          <a:ext cx="2084760" cy="83196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158</xdr:col>
      <xdr:colOff>543600</xdr:colOff>
      <xdr:row>72</xdr:row>
      <xdr:rowOff>366120</xdr:rowOff>
    </xdr:from>
    <xdr:to>
      <xdr:col>161</xdr:col>
      <xdr:colOff>529920</xdr:colOff>
      <xdr:row>74</xdr:row>
      <xdr:rowOff>253440</xdr:rowOff>
    </xdr:to>
    <xdr:pic>
      <xdr:nvPicPr>
        <xdr:cNvPr id="26" name="Picture 84" descr=""/>
        <xdr:cNvPicPr/>
      </xdr:nvPicPr>
      <xdr:blipFill>
        <a:blip r:embed="rId27"/>
        <a:stretch/>
      </xdr:blipFill>
      <xdr:spPr>
        <a:xfrm>
          <a:off x="126959400" y="44257320"/>
          <a:ext cx="2386440" cy="110628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158</xdr:col>
      <xdr:colOff>628560</xdr:colOff>
      <xdr:row>68</xdr:row>
      <xdr:rowOff>104040</xdr:rowOff>
    </xdr:from>
    <xdr:to>
      <xdr:col>160</xdr:col>
      <xdr:colOff>299520</xdr:colOff>
      <xdr:row>69</xdr:row>
      <xdr:rowOff>326160</xdr:rowOff>
    </xdr:to>
    <xdr:pic>
      <xdr:nvPicPr>
        <xdr:cNvPr id="27" name="Picture 83" descr=""/>
        <xdr:cNvPicPr/>
      </xdr:nvPicPr>
      <xdr:blipFill>
        <a:blip r:embed="rId28"/>
        <a:stretch/>
      </xdr:blipFill>
      <xdr:spPr>
        <a:xfrm>
          <a:off x="127044360" y="41556600"/>
          <a:ext cx="1271160" cy="83196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189</xdr:col>
      <xdr:colOff>428760</xdr:colOff>
      <xdr:row>152</xdr:row>
      <xdr:rowOff>142920</xdr:rowOff>
    </xdr:from>
    <xdr:to>
      <xdr:col>193</xdr:col>
      <xdr:colOff>114480</xdr:colOff>
      <xdr:row>153</xdr:row>
      <xdr:rowOff>457200</xdr:rowOff>
    </xdr:to>
    <xdr:pic>
      <xdr:nvPicPr>
        <xdr:cNvPr id="28" name="Picture 87" descr=""/>
        <xdr:cNvPicPr/>
      </xdr:nvPicPr>
      <xdr:blipFill>
        <a:blip r:embed="rId29"/>
        <a:stretch/>
      </xdr:blipFill>
      <xdr:spPr>
        <a:xfrm>
          <a:off x="151647480" y="92801880"/>
          <a:ext cx="2886120" cy="92412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159</xdr:col>
      <xdr:colOff>9720</xdr:colOff>
      <xdr:row>93</xdr:row>
      <xdr:rowOff>114480</xdr:rowOff>
    </xdr:from>
    <xdr:to>
      <xdr:col>160</xdr:col>
      <xdr:colOff>635760</xdr:colOff>
      <xdr:row>94</xdr:row>
      <xdr:rowOff>336960</xdr:rowOff>
    </xdr:to>
    <xdr:pic>
      <xdr:nvPicPr>
        <xdr:cNvPr id="29" name="Picture 88" descr=""/>
        <xdr:cNvPicPr/>
      </xdr:nvPicPr>
      <xdr:blipFill>
        <a:blip r:embed="rId30"/>
        <a:stretch/>
      </xdr:blipFill>
      <xdr:spPr>
        <a:xfrm>
          <a:off x="127225440" y="56807280"/>
          <a:ext cx="1426320" cy="83196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195</xdr:col>
      <xdr:colOff>181080</xdr:colOff>
      <xdr:row>92</xdr:row>
      <xdr:rowOff>341280</xdr:rowOff>
    </xdr:from>
    <xdr:to>
      <xdr:col>197</xdr:col>
      <xdr:colOff>546840</xdr:colOff>
      <xdr:row>93</xdr:row>
      <xdr:rowOff>289080</xdr:rowOff>
    </xdr:to>
    <xdr:pic>
      <xdr:nvPicPr>
        <xdr:cNvPr id="30" name="Picture 94" descr=""/>
        <xdr:cNvPicPr/>
      </xdr:nvPicPr>
      <xdr:blipFill>
        <a:blip r:embed="rId31"/>
        <a:stretch/>
      </xdr:blipFill>
      <xdr:spPr>
        <a:xfrm>
          <a:off x="156200400" y="56424240"/>
          <a:ext cx="1965960" cy="55764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195</xdr:col>
      <xdr:colOff>150840</xdr:colOff>
      <xdr:row>84</xdr:row>
      <xdr:rowOff>287280</xdr:rowOff>
    </xdr:from>
    <xdr:to>
      <xdr:col>197</xdr:col>
      <xdr:colOff>279000</xdr:colOff>
      <xdr:row>85</xdr:row>
      <xdr:rowOff>226440</xdr:rowOff>
    </xdr:to>
    <xdr:pic>
      <xdr:nvPicPr>
        <xdr:cNvPr id="31" name="Picture 92" descr=""/>
        <xdr:cNvPicPr/>
      </xdr:nvPicPr>
      <xdr:blipFill>
        <a:blip r:embed="rId32"/>
        <a:stretch/>
      </xdr:blipFill>
      <xdr:spPr>
        <a:xfrm>
          <a:off x="156170160" y="51493680"/>
          <a:ext cx="1728360" cy="54864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158</xdr:col>
      <xdr:colOff>771840</xdr:colOff>
      <xdr:row>85</xdr:row>
      <xdr:rowOff>264960</xdr:rowOff>
    </xdr:from>
    <xdr:to>
      <xdr:col>162</xdr:col>
      <xdr:colOff>140760</xdr:colOff>
      <xdr:row>86</xdr:row>
      <xdr:rowOff>258840</xdr:rowOff>
    </xdr:to>
    <xdr:pic>
      <xdr:nvPicPr>
        <xdr:cNvPr id="32" name="Picture 101" descr=""/>
        <xdr:cNvPicPr/>
      </xdr:nvPicPr>
      <xdr:blipFill>
        <a:blip r:embed="rId33"/>
        <a:stretch/>
      </xdr:blipFill>
      <xdr:spPr>
        <a:xfrm>
          <a:off x="127187640" y="52080840"/>
          <a:ext cx="2569320" cy="60336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159</xdr:col>
      <xdr:colOff>248400</xdr:colOff>
      <xdr:row>81</xdr:row>
      <xdr:rowOff>201600</xdr:rowOff>
    </xdr:from>
    <xdr:to>
      <xdr:col>161</xdr:col>
      <xdr:colOff>321480</xdr:colOff>
      <xdr:row>82</xdr:row>
      <xdr:rowOff>415080</xdr:rowOff>
    </xdr:to>
    <xdr:pic>
      <xdr:nvPicPr>
        <xdr:cNvPr id="33" name="Picture 102" descr=""/>
        <xdr:cNvPicPr/>
      </xdr:nvPicPr>
      <xdr:blipFill>
        <a:blip r:embed="rId34"/>
        <a:stretch/>
      </xdr:blipFill>
      <xdr:spPr>
        <a:xfrm>
          <a:off x="127464120" y="49579200"/>
          <a:ext cx="1673280" cy="82296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195</xdr:col>
      <xdr:colOff>287640</xdr:colOff>
      <xdr:row>88</xdr:row>
      <xdr:rowOff>304920</xdr:rowOff>
    </xdr:from>
    <xdr:to>
      <xdr:col>197</xdr:col>
      <xdr:colOff>333360</xdr:colOff>
      <xdr:row>89</xdr:row>
      <xdr:rowOff>253080</xdr:rowOff>
    </xdr:to>
    <xdr:pic>
      <xdr:nvPicPr>
        <xdr:cNvPr id="34" name="Picture 105" descr=""/>
        <xdr:cNvPicPr/>
      </xdr:nvPicPr>
      <xdr:blipFill>
        <a:blip r:embed="rId35"/>
        <a:stretch/>
      </xdr:blipFill>
      <xdr:spPr>
        <a:xfrm>
          <a:off x="156306960" y="53949600"/>
          <a:ext cx="1645920" cy="55764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158</xdr:col>
      <xdr:colOff>371520</xdr:colOff>
      <xdr:row>89</xdr:row>
      <xdr:rowOff>190440</xdr:rowOff>
    </xdr:from>
    <xdr:to>
      <xdr:col>160</xdr:col>
      <xdr:colOff>170280</xdr:colOff>
      <xdr:row>90</xdr:row>
      <xdr:rowOff>403560</xdr:rowOff>
    </xdr:to>
    <xdr:pic>
      <xdr:nvPicPr>
        <xdr:cNvPr id="35" name="Picture 108" descr=""/>
        <xdr:cNvPicPr/>
      </xdr:nvPicPr>
      <xdr:blipFill>
        <a:blip r:embed="rId36"/>
        <a:stretch/>
      </xdr:blipFill>
      <xdr:spPr>
        <a:xfrm>
          <a:off x="126787320" y="54444600"/>
          <a:ext cx="1398960" cy="82296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158</xdr:col>
      <xdr:colOff>428760</xdr:colOff>
      <xdr:row>153</xdr:row>
      <xdr:rowOff>181080</xdr:rowOff>
    </xdr:from>
    <xdr:to>
      <xdr:col>162</xdr:col>
      <xdr:colOff>9720</xdr:colOff>
      <xdr:row>154</xdr:row>
      <xdr:rowOff>438120</xdr:rowOff>
    </xdr:to>
    <xdr:pic>
      <xdr:nvPicPr>
        <xdr:cNvPr id="36" name="Picture 109" descr=""/>
        <xdr:cNvPicPr/>
      </xdr:nvPicPr>
      <xdr:blipFill>
        <a:blip r:embed="rId37"/>
        <a:stretch/>
      </xdr:blipFill>
      <xdr:spPr>
        <a:xfrm>
          <a:off x="126844560" y="93449880"/>
          <a:ext cx="2781360" cy="86652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158</xdr:col>
      <xdr:colOff>380880</xdr:colOff>
      <xdr:row>157</xdr:row>
      <xdr:rowOff>428760</xdr:rowOff>
    </xdr:from>
    <xdr:to>
      <xdr:col>162</xdr:col>
      <xdr:colOff>114120</xdr:colOff>
      <xdr:row>158</xdr:row>
      <xdr:rowOff>238320</xdr:rowOff>
    </xdr:to>
    <xdr:pic>
      <xdr:nvPicPr>
        <xdr:cNvPr id="37" name="Picture 110" descr=""/>
        <xdr:cNvPicPr/>
      </xdr:nvPicPr>
      <xdr:blipFill>
        <a:blip r:embed="rId38"/>
        <a:stretch/>
      </xdr:blipFill>
      <xdr:spPr>
        <a:xfrm>
          <a:off x="126796680" y="96135840"/>
          <a:ext cx="2933640" cy="41904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158</xdr:col>
      <xdr:colOff>219240</xdr:colOff>
      <xdr:row>141</xdr:row>
      <xdr:rowOff>399960</xdr:rowOff>
    </xdr:from>
    <xdr:to>
      <xdr:col>160</xdr:col>
      <xdr:colOff>238320</xdr:colOff>
      <xdr:row>142</xdr:row>
      <xdr:rowOff>209520</xdr:rowOff>
    </xdr:to>
    <xdr:pic>
      <xdr:nvPicPr>
        <xdr:cNvPr id="38" name="Picture 114" descr=""/>
        <xdr:cNvPicPr/>
      </xdr:nvPicPr>
      <xdr:blipFill>
        <a:blip r:embed="rId39"/>
        <a:stretch/>
      </xdr:blipFill>
      <xdr:spPr>
        <a:xfrm>
          <a:off x="126635040" y="86353560"/>
          <a:ext cx="1619280" cy="41904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158</xdr:col>
      <xdr:colOff>476280</xdr:colOff>
      <xdr:row>149</xdr:row>
      <xdr:rowOff>152280</xdr:rowOff>
    </xdr:from>
    <xdr:to>
      <xdr:col>161</xdr:col>
      <xdr:colOff>38160</xdr:colOff>
      <xdr:row>150</xdr:row>
      <xdr:rowOff>419040</xdr:rowOff>
    </xdr:to>
    <xdr:pic>
      <xdr:nvPicPr>
        <xdr:cNvPr id="39" name="Picture 113" descr=""/>
        <xdr:cNvPicPr/>
      </xdr:nvPicPr>
      <xdr:blipFill>
        <a:blip r:embed="rId40"/>
        <a:stretch/>
      </xdr:blipFill>
      <xdr:spPr>
        <a:xfrm>
          <a:off x="126892080" y="90982440"/>
          <a:ext cx="1962000" cy="87660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158</xdr:col>
      <xdr:colOff>371520</xdr:colOff>
      <xdr:row>137</xdr:row>
      <xdr:rowOff>209520</xdr:rowOff>
    </xdr:from>
    <xdr:to>
      <xdr:col>160</xdr:col>
      <xdr:colOff>123840</xdr:colOff>
      <xdr:row>138</xdr:row>
      <xdr:rowOff>466560</xdr:rowOff>
    </xdr:to>
    <xdr:pic>
      <xdr:nvPicPr>
        <xdr:cNvPr id="40" name="Picture 120" descr=""/>
        <xdr:cNvPicPr/>
      </xdr:nvPicPr>
      <xdr:blipFill>
        <a:blip r:embed="rId41"/>
        <a:stretch/>
      </xdr:blipFill>
      <xdr:spPr>
        <a:xfrm>
          <a:off x="126787320" y="83724480"/>
          <a:ext cx="1352520" cy="86688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158</xdr:col>
      <xdr:colOff>352440</xdr:colOff>
      <xdr:row>113</xdr:row>
      <xdr:rowOff>152280</xdr:rowOff>
    </xdr:from>
    <xdr:to>
      <xdr:col>160</xdr:col>
      <xdr:colOff>181080</xdr:colOff>
      <xdr:row>114</xdr:row>
      <xdr:rowOff>399960</xdr:rowOff>
    </xdr:to>
    <xdr:pic>
      <xdr:nvPicPr>
        <xdr:cNvPr id="41" name="Picture 121" descr=""/>
        <xdr:cNvPicPr/>
      </xdr:nvPicPr>
      <xdr:blipFill>
        <a:blip r:embed="rId42"/>
        <a:stretch/>
      </xdr:blipFill>
      <xdr:spPr>
        <a:xfrm>
          <a:off x="126768240" y="69036840"/>
          <a:ext cx="1428840" cy="85752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189</xdr:col>
      <xdr:colOff>428760</xdr:colOff>
      <xdr:row>156</xdr:row>
      <xdr:rowOff>190440</xdr:rowOff>
    </xdr:from>
    <xdr:to>
      <xdr:col>191</xdr:col>
      <xdr:colOff>552600</xdr:colOff>
      <xdr:row>157</xdr:row>
      <xdr:rowOff>438120</xdr:rowOff>
    </xdr:to>
    <xdr:pic>
      <xdr:nvPicPr>
        <xdr:cNvPr id="42" name="Picture 125" descr=""/>
        <xdr:cNvPicPr/>
      </xdr:nvPicPr>
      <xdr:blipFill>
        <a:blip r:embed="rId43"/>
        <a:stretch/>
      </xdr:blipFill>
      <xdr:spPr>
        <a:xfrm>
          <a:off x="151647480" y="95288040"/>
          <a:ext cx="1724040" cy="85716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158</xdr:col>
      <xdr:colOff>329040</xdr:colOff>
      <xdr:row>145</xdr:row>
      <xdr:rowOff>472320</xdr:rowOff>
    </xdr:from>
    <xdr:to>
      <xdr:col>161</xdr:col>
      <xdr:colOff>33840</xdr:colOff>
      <xdr:row>146</xdr:row>
      <xdr:rowOff>291240</xdr:rowOff>
    </xdr:to>
    <xdr:pic>
      <xdr:nvPicPr>
        <xdr:cNvPr id="43" name="Picture 122" descr=""/>
        <xdr:cNvPicPr/>
      </xdr:nvPicPr>
      <xdr:blipFill>
        <a:blip r:embed="rId44"/>
        <a:stretch/>
      </xdr:blipFill>
      <xdr:spPr>
        <a:xfrm>
          <a:off x="126744840" y="88864200"/>
          <a:ext cx="2104920" cy="42840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159</xdr:col>
      <xdr:colOff>257040</xdr:colOff>
      <xdr:row>161</xdr:row>
      <xdr:rowOff>190440</xdr:rowOff>
    </xdr:from>
    <xdr:to>
      <xdr:col>161</xdr:col>
      <xdr:colOff>285480</xdr:colOff>
      <xdr:row>162</xdr:row>
      <xdr:rowOff>438120</xdr:rowOff>
    </xdr:to>
    <xdr:pic>
      <xdr:nvPicPr>
        <xdr:cNvPr id="44" name="Picture 127" descr=""/>
        <xdr:cNvPicPr/>
      </xdr:nvPicPr>
      <xdr:blipFill>
        <a:blip r:embed="rId45"/>
        <a:stretch/>
      </xdr:blipFill>
      <xdr:spPr>
        <a:xfrm>
          <a:off x="127472760" y="98335800"/>
          <a:ext cx="1628640" cy="85752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27</xdr:col>
      <xdr:colOff>404640</xdr:colOff>
      <xdr:row>72</xdr:row>
      <xdr:rowOff>293760</xdr:rowOff>
    </xdr:from>
    <xdr:to>
      <xdr:col>32</xdr:col>
      <xdr:colOff>473040</xdr:colOff>
      <xdr:row>73</xdr:row>
      <xdr:rowOff>241920</xdr:rowOff>
    </xdr:to>
    <xdr:pic>
      <xdr:nvPicPr>
        <xdr:cNvPr id="45" name="Image 1" descr=""/>
        <xdr:cNvPicPr/>
      </xdr:nvPicPr>
      <xdr:blipFill>
        <a:blip r:embed="rId46"/>
        <a:stretch/>
      </xdr:blipFill>
      <xdr:spPr>
        <a:xfrm>
          <a:off x="22007160" y="44184960"/>
          <a:ext cx="4069080" cy="55764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27</xdr:col>
      <xdr:colOff>620280</xdr:colOff>
      <xdr:row>88</xdr:row>
      <xdr:rowOff>162720</xdr:rowOff>
    </xdr:from>
    <xdr:to>
      <xdr:col>29</xdr:col>
      <xdr:colOff>144720</xdr:colOff>
      <xdr:row>89</xdr:row>
      <xdr:rowOff>448200</xdr:rowOff>
    </xdr:to>
    <xdr:sp>
      <xdr:nvSpPr>
        <xdr:cNvPr id="46" name="Freeform 1"/>
        <xdr:cNvSpPr/>
      </xdr:nvSpPr>
      <xdr:spPr>
        <a:xfrm>
          <a:off x="22222800" y="53807400"/>
          <a:ext cx="1125000" cy="895320"/>
        </a:xfrm>
        <a:custGeom>
          <a:avLst/>
          <a:gdLst/>
          <a:ahLst/>
          <a:rect l="0" t="0" r="r" b="b"/>
          <a:pathLst>
            <a:path w="3125" h="2487">
              <a:moveTo>
                <a:pt x="0" y="2486"/>
              </a:moveTo>
              <a:lnTo>
                <a:pt x="0" y="0"/>
              </a:lnTo>
              <a:lnTo>
                <a:pt x="3124" y="0"/>
              </a:lnTo>
              <a:lnTo>
                <a:pt x="3124" y="2486"/>
              </a:lnTo>
              <a:lnTo>
                <a:pt x="0" y="2486"/>
              </a:lnTo>
              <a:close/>
            </a:path>
          </a:pathLst>
        </a:custGeom>
        <a:solidFill>
          <a:srgbClr val="ffffff"/>
        </a:solidFill>
        <a:ln w="0">
          <a:solidFill>
            <a:srgbClr val="000000"/>
          </a:solidFill>
        </a:ln>
      </xdr:spPr>
    </xdr:sp>
    <xdr:clientData/>
  </xdr:twoCellAnchor>
  <xdr:twoCellAnchor editAs="absolute">
    <xdr:from>
      <xdr:col>27</xdr:col>
      <xdr:colOff>621000</xdr:colOff>
      <xdr:row>88</xdr:row>
      <xdr:rowOff>163440</xdr:rowOff>
    </xdr:from>
    <xdr:to>
      <xdr:col>29</xdr:col>
      <xdr:colOff>143640</xdr:colOff>
      <xdr:row>89</xdr:row>
      <xdr:rowOff>447120</xdr:rowOff>
    </xdr:to>
    <xdr:sp>
      <xdr:nvSpPr>
        <xdr:cNvPr id="47" name="Freeform 1"/>
        <xdr:cNvSpPr/>
      </xdr:nvSpPr>
      <xdr:spPr>
        <a:xfrm>
          <a:off x="22223520" y="53808120"/>
          <a:ext cx="1123200" cy="893520"/>
        </a:xfrm>
        <a:custGeom>
          <a:avLst/>
          <a:gdLst/>
          <a:ahLst/>
          <a:rect l="0" t="0" r="r" b="b"/>
          <a:pathLst>
            <a:path w="3120" h="2482">
              <a:moveTo>
                <a:pt x="0" y="0"/>
              </a:moveTo>
              <a:lnTo>
                <a:pt x="3119" y="0"/>
              </a:lnTo>
              <a:lnTo>
                <a:pt x="3119" y="2481"/>
              </a:lnTo>
              <a:lnTo>
                <a:pt x="0" y="2481"/>
              </a:lnTo>
              <a:lnTo>
                <a:pt x="0" y="0"/>
              </a:lnTo>
              <a:close/>
            </a:path>
          </a:pathLst>
        </a:custGeom>
        <a:solidFill>
          <a:srgbClr val="ffffff"/>
        </a:solidFill>
        <a:ln w="0">
          <a:noFill/>
        </a:ln>
      </xdr:spPr>
    </xdr:sp>
    <xdr:clientData/>
  </xdr:twoCellAnchor>
  <xdr:twoCellAnchor editAs="absolute">
    <xdr:from>
      <xdr:col>28</xdr:col>
      <xdr:colOff>481680</xdr:colOff>
      <xdr:row>88</xdr:row>
      <xdr:rowOff>590040</xdr:rowOff>
    </xdr:from>
    <xdr:to>
      <xdr:col>29</xdr:col>
      <xdr:colOff>78480</xdr:colOff>
      <xdr:row>88</xdr:row>
      <xdr:rowOff>590040</xdr:rowOff>
    </xdr:to>
    <xdr:sp>
      <xdr:nvSpPr>
        <xdr:cNvPr id="48" name="Line 1"/>
        <xdr:cNvSpPr/>
      </xdr:nvSpPr>
      <xdr:spPr>
        <a:xfrm>
          <a:off x="22884480" y="54234720"/>
          <a:ext cx="396720" cy="0"/>
        </a:xfrm>
        <a:prstGeom prst="line">
          <a:avLst/>
        </a:prstGeom>
        <a:ln cap="rnd" w="8640">
          <a:solidFill>
            <a:srgbClr val="000000"/>
          </a:solidFill>
          <a:bevel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28</xdr:col>
      <xdr:colOff>724320</xdr:colOff>
      <xdr:row>88</xdr:row>
      <xdr:rowOff>406080</xdr:rowOff>
    </xdr:from>
    <xdr:to>
      <xdr:col>29</xdr:col>
      <xdr:colOff>34920</xdr:colOff>
      <xdr:row>88</xdr:row>
      <xdr:rowOff>558360</xdr:rowOff>
    </xdr:to>
    <xdr:sp>
      <xdr:nvSpPr>
        <xdr:cNvPr id="49" name="Freeform 1"/>
        <xdr:cNvSpPr/>
      </xdr:nvSpPr>
      <xdr:spPr>
        <a:xfrm>
          <a:off x="23127120" y="54050760"/>
          <a:ext cx="110880" cy="152640"/>
        </a:xfrm>
        <a:custGeom>
          <a:avLst/>
          <a:gdLst/>
          <a:ahLst/>
          <a:rect l="0" t="0" r="r" b="b"/>
          <a:pathLst>
            <a:path w="308" h="424">
              <a:moveTo>
                <a:pt x="77" y="308"/>
              </a:moveTo>
              <a:lnTo>
                <a:pt x="82" y="307"/>
              </a:lnTo>
              <a:lnTo>
                <a:pt x="89" y="307"/>
              </a:lnTo>
              <a:lnTo>
                <a:pt x="93" y="305"/>
              </a:lnTo>
              <a:lnTo>
                <a:pt x="98" y="303"/>
              </a:lnTo>
              <a:lnTo>
                <a:pt x="105" y="302"/>
              </a:lnTo>
              <a:lnTo>
                <a:pt x="110" y="298"/>
              </a:lnTo>
              <a:lnTo>
                <a:pt x="116" y="295"/>
              </a:lnTo>
              <a:lnTo>
                <a:pt x="121" y="292"/>
              </a:lnTo>
              <a:lnTo>
                <a:pt x="149" y="131"/>
              </a:lnTo>
              <a:lnTo>
                <a:pt x="148" y="131"/>
              </a:lnTo>
              <a:lnTo>
                <a:pt x="146" y="130"/>
              </a:lnTo>
              <a:lnTo>
                <a:pt x="144" y="128"/>
              </a:lnTo>
              <a:lnTo>
                <a:pt x="143" y="128"/>
              </a:lnTo>
              <a:lnTo>
                <a:pt x="141" y="126"/>
              </a:lnTo>
              <a:lnTo>
                <a:pt x="138" y="126"/>
              </a:lnTo>
              <a:lnTo>
                <a:pt x="134" y="125"/>
              </a:lnTo>
              <a:lnTo>
                <a:pt x="131" y="123"/>
              </a:lnTo>
              <a:lnTo>
                <a:pt x="130" y="123"/>
              </a:lnTo>
              <a:lnTo>
                <a:pt x="126" y="123"/>
              </a:lnTo>
              <a:lnTo>
                <a:pt x="125" y="121"/>
              </a:lnTo>
              <a:lnTo>
                <a:pt x="123" y="121"/>
              </a:lnTo>
              <a:lnTo>
                <a:pt x="120" y="121"/>
              </a:lnTo>
              <a:lnTo>
                <a:pt x="118" y="121"/>
              </a:lnTo>
              <a:lnTo>
                <a:pt x="116" y="121"/>
              </a:lnTo>
              <a:lnTo>
                <a:pt x="113" y="121"/>
              </a:lnTo>
              <a:lnTo>
                <a:pt x="110" y="121"/>
              </a:lnTo>
              <a:lnTo>
                <a:pt x="108" y="121"/>
              </a:lnTo>
              <a:lnTo>
                <a:pt x="105" y="123"/>
              </a:lnTo>
              <a:lnTo>
                <a:pt x="103" y="123"/>
              </a:lnTo>
              <a:lnTo>
                <a:pt x="100" y="123"/>
              </a:lnTo>
              <a:lnTo>
                <a:pt x="98" y="125"/>
              </a:lnTo>
              <a:lnTo>
                <a:pt x="95" y="126"/>
              </a:lnTo>
              <a:lnTo>
                <a:pt x="92" y="128"/>
              </a:lnTo>
              <a:lnTo>
                <a:pt x="87" y="131"/>
              </a:lnTo>
              <a:lnTo>
                <a:pt x="82" y="134"/>
              </a:lnTo>
              <a:lnTo>
                <a:pt x="77" y="138"/>
              </a:lnTo>
              <a:lnTo>
                <a:pt x="74" y="143"/>
              </a:lnTo>
              <a:lnTo>
                <a:pt x="69" y="148"/>
              </a:lnTo>
              <a:lnTo>
                <a:pt x="66" y="153"/>
              </a:lnTo>
              <a:lnTo>
                <a:pt x="62" y="159"/>
              </a:lnTo>
              <a:lnTo>
                <a:pt x="59" y="166"/>
              </a:lnTo>
              <a:lnTo>
                <a:pt x="56" y="172"/>
              </a:lnTo>
              <a:lnTo>
                <a:pt x="52" y="179"/>
              </a:lnTo>
              <a:lnTo>
                <a:pt x="51" y="185"/>
              </a:lnTo>
              <a:lnTo>
                <a:pt x="48" y="194"/>
              </a:lnTo>
              <a:lnTo>
                <a:pt x="46" y="202"/>
              </a:lnTo>
              <a:lnTo>
                <a:pt x="44" y="208"/>
              </a:lnTo>
              <a:lnTo>
                <a:pt x="43" y="216"/>
              </a:lnTo>
              <a:lnTo>
                <a:pt x="41" y="225"/>
              </a:lnTo>
              <a:lnTo>
                <a:pt x="41" y="233"/>
              </a:lnTo>
              <a:lnTo>
                <a:pt x="39" y="241"/>
              </a:lnTo>
              <a:lnTo>
                <a:pt x="39" y="249"/>
              </a:lnTo>
              <a:lnTo>
                <a:pt x="39" y="256"/>
              </a:lnTo>
              <a:lnTo>
                <a:pt x="41" y="262"/>
              </a:lnTo>
              <a:lnTo>
                <a:pt x="41" y="267"/>
              </a:lnTo>
              <a:lnTo>
                <a:pt x="43" y="272"/>
              </a:lnTo>
              <a:lnTo>
                <a:pt x="44" y="277"/>
              </a:lnTo>
              <a:lnTo>
                <a:pt x="46" y="282"/>
              </a:lnTo>
              <a:lnTo>
                <a:pt x="48" y="287"/>
              </a:lnTo>
              <a:lnTo>
                <a:pt x="51" y="292"/>
              </a:lnTo>
              <a:lnTo>
                <a:pt x="52" y="295"/>
              </a:lnTo>
              <a:lnTo>
                <a:pt x="54" y="297"/>
              </a:lnTo>
              <a:lnTo>
                <a:pt x="56" y="298"/>
              </a:lnTo>
              <a:lnTo>
                <a:pt x="57" y="300"/>
              </a:lnTo>
              <a:lnTo>
                <a:pt x="59" y="302"/>
              </a:lnTo>
              <a:lnTo>
                <a:pt x="61" y="302"/>
              </a:lnTo>
              <a:lnTo>
                <a:pt x="62" y="303"/>
              </a:lnTo>
              <a:lnTo>
                <a:pt x="64" y="305"/>
              </a:lnTo>
              <a:lnTo>
                <a:pt x="66" y="305"/>
              </a:lnTo>
              <a:lnTo>
                <a:pt x="67" y="307"/>
              </a:lnTo>
              <a:lnTo>
                <a:pt x="69" y="307"/>
              </a:lnTo>
              <a:lnTo>
                <a:pt x="71" y="307"/>
              </a:lnTo>
              <a:lnTo>
                <a:pt x="72" y="307"/>
              </a:lnTo>
              <a:lnTo>
                <a:pt x="75" y="308"/>
              </a:lnTo>
              <a:lnTo>
                <a:pt x="77" y="308"/>
              </a:lnTo>
              <a:moveTo>
                <a:pt x="138" y="407"/>
              </a:moveTo>
              <a:lnTo>
                <a:pt x="166" y="412"/>
              </a:lnTo>
              <a:lnTo>
                <a:pt x="164" y="423"/>
              </a:lnTo>
              <a:lnTo>
                <a:pt x="98" y="423"/>
              </a:lnTo>
              <a:lnTo>
                <a:pt x="115" y="336"/>
              </a:lnTo>
              <a:lnTo>
                <a:pt x="116" y="321"/>
              </a:lnTo>
              <a:lnTo>
                <a:pt x="118" y="315"/>
              </a:lnTo>
              <a:lnTo>
                <a:pt x="120" y="308"/>
              </a:lnTo>
              <a:lnTo>
                <a:pt x="116" y="310"/>
              </a:lnTo>
              <a:lnTo>
                <a:pt x="113" y="313"/>
              </a:lnTo>
              <a:lnTo>
                <a:pt x="108" y="315"/>
              </a:lnTo>
              <a:lnTo>
                <a:pt x="105" y="316"/>
              </a:lnTo>
              <a:lnTo>
                <a:pt x="102" y="320"/>
              </a:lnTo>
              <a:lnTo>
                <a:pt x="98" y="321"/>
              </a:lnTo>
              <a:lnTo>
                <a:pt x="95" y="321"/>
              </a:lnTo>
              <a:lnTo>
                <a:pt x="90" y="323"/>
              </a:lnTo>
              <a:lnTo>
                <a:pt x="87" y="325"/>
              </a:lnTo>
              <a:lnTo>
                <a:pt x="84" y="325"/>
              </a:lnTo>
              <a:lnTo>
                <a:pt x="80" y="326"/>
              </a:lnTo>
              <a:lnTo>
                <a:pt x="77" y="326"/>
              </a:lnTo>
              <a:lnTo>
                <a:pt x="74" y="328"/>
              </a:lnTo>
              <a:lnTo>
                <a:pt x="69" y="328"/>
              </a:lnTo>
              <a:lnTo>
                <a:pt x="66" y="328"/>
              </a:lnTo>
              <a:lnTo>
                <a:pt x="62" y="328"/>
              </a:lnTo>
              <a:lnTo>
                <a:pt x="56" y="328"/>
              </a:lnTo>
              <a:lnTo>
                <a:pt x="52" y="328"/>
              </a:lnTo>
              <a:lnTo>
                <a:pt x="49" y="326"/>
              </a:lnTo>
              <a:lnTo>
                <a:pt x="46" y="326"/>
              </a:lnTo>
              <a:lnTo>
                <a:pt x="43" y="325"/>
              </a:lnTo>
              <a:lnTo>
                <a:pt x="39" y="325"/>
              </a:lnTo>
              <a:lnTo>
                <a:pt x="36" y="323"/>
              </a:lnTo>
              <a:lnTo>
                <a:pt x="33" y="321"/>
              </a:lnTo>
              <a:lnTo>
                <a:pt x="31" y="320"/>
              </a:lnTo>
              <a:lnTo>
                <a:pt x="28" y="318"/>
              </a:lnTo>
              <a:lnTo>
                <a:pt x="26" y="316"/>
              </a:lnTo>
              <a:lnTo>
                <a:pt x="23" y="315"/>
              </a:lnTo>
              <a:lnTo>
                <a:pt x="21" y="312"/>
              </a:lnTo>
              <a:lnTo>
                <a:pt x="18" y="310"/>
              </a:lnTo>
              <a:lnTo>
                <a:pt x="16" y="308"/>
              </a:lnTo>
              <a:lnTo>
                <a:pt x="15" y="305"/>
              </a:lnTo>
              <a:lnTo>
                <a:pt x="13" y="302"/>
              </a:lnTo>
              <a:lnTo>
                <a:pt x="11" y="298"/>
              </a:lnTo>
              <a:lnTo>
                <a:pt x="10" y="297"/>
              </a:lnTo>
              <a:lnTo>
                <a:pt x="7" y="290"/>
              </a:lnTo>
              <a:lnTo>
                <a:pt x="5" y="284"/>
              </a:lnTo>
              <a:lnTo>
                <a:pt x="2" y="275"/>
              </a:lnTo>
              <a:lnTo>
                <a:pt x="2" y="267"/>
              </a:lnTo>
              <a:lnTo>
                <a:pt x="0" y="259"/>
              </a:lnTo>
              <a:lnTo>
                <a:pt x="0" y="251"/>
              </a:lnTo>
              <a:lnTo>
                <a:pt x="0" y="241"/>
              </a:lnTo>
              <a:lnTo>
                <a:pt x="2" y="231"/>
              </a:lnTo>
              <a:lnTo>
                <a:pt x="2" y="221"/>
              </a:lnTo>
              <a:lnTo>
                <a:pt x="3" y="212"/>
              </a:lnTo>
              <a:lnTo>
                <a:pt x="7" y="202"/>
              </a:lnTo>
              <a:lnTo>
                <a:pt x="8" y="194"/>
              </a:lnTo>
              <a:lnTo>
                <a:pt x="11" y="184"/>
              </a:lnTo>
              <a:lnTo>
                <a:pt x="15" y="175"/>
              </a:lnTo>
              <a:lnTo>
                <a:pt x="20" y="167"/>
              </a:lnTo>
              <a:lnTo>
                <a:pt x="23" y="159"/>
              </a:lnTo>
              <a:lnTo>
                <a:pt x="28" y="153"/>
              </a:lnTo>
              <a:lnTo>
                <a:pt x="34" y="146"/>
              </a:lnTo>
              <a:lnTo>
                <a:pt x="39" y="139"/>
              </a:lnTo>
              <a:lnTo>
                <a:pt x="44" y="133"/>
              </a:lnTo>
              <a:lnTo>
                <a:pt x="51" y="128"/>
              </a:lnTo>
              <a:lnTo>
                <a:pt x="57" y="123"/>
              </a:lnTo>
              <a:lnTo>
                <a:pt x="66" y="118"/>
              </a:lnTo>
              <a:lnTo>
                <a:pt x="72" y="115"/>
              </a:lnTo>
              <a:lnTo>
                <a:pt x="80" y="112"/>
              </a:lnTo>
              <a:lnTo>
                <a:pt x="87" y="108"/>
              </a:lnTo>
              <a:lnTo>
                <a:pt x="95" y="107"/>
              </a:lnTo>
              <a:lnTo>
                <a:pt x="103" y="105"/>
              </a:lnTo>
              <a:lnTo>
                <a:pt x="112" y="103"/>
              </a:lnTo>
              <a:lnTo>
                <a:pt x="120" y="103"/>
              </a:lnTo>
              <a:lnTo>
                <a:pt x="125" y="103"/>
              </a:lnTo>
              <a:lnTo>
                <a:pt x="130" y="105"/>
              </a:lnTo>
              <a:lnTo>
                <a:pt x="134" y="105"/>
              </a:lnTo>
              <a:lnTo>
                <a:pt x="139" y="105"/>
              </a:lnTo>
              <a:lnTo>
                <a:pt x="143" y="107"/>
              </a:lnTo>
              <a:lnTo>
                <a:pt x="146" y="107"/>
              </a:lnTo>
              <a:lnTo>
                <a:pt x="151" y="108"/>
              </a:lnTo>
              <a:lnTo>
                <a:pt x="154" y="110"/>
              </a:lnTo>
              <a:lnTo>
                <a:pt x="171" y="16"/>
              </a:lnTo>
              <a:lnTo>
                <a:pt x="139" y="10"/>
              </a:lnTo>
              <a:lnTo>
                <a:pt x="143" y="0"/>
              </a:lnTo>
              <a:lnTo>
                <a:pt x="210" y="0"/>
              </a:lnTo>
              <a:lnTo>
                <a:pt x="194" y="100"/>
              </a:lnTo>
              <a:lnTo>
                <a:pt x="192" y="105"/>
              </a:lnTo>
              <a:lnTo>
                <a:pt x="192" y="110"/>
              </a:lnTo>
              <a:lnTo>
                <a:pt x="190" y="115"/>
              </a:lnTo>
              <a:lnTo>
                <a:pt x="189" y="120"/>
              </a:lnTo>
              <a:lnTo>
                <a:pt x="195" y="116"/>
              </a:lnTo>
              <a:lnTo>
                <a:pt x="202" y="113"/>
              </a:lnTo>
              <a:lnTo>
                <a:pt x="208" y="110"/>
              </a:lnTo>
              <a:lnTo>
                <a:pt x="216" y="108"/>
              </a:lnTo>
              <a:lnTo>
                <a:pt x="223" y="107"/>
              </a:lnTo>
              <a:lnTo>
                <a:pt x="230" y="105"/>
              </a:lnTo>
              <a:lnTo>
                <a:pt x="238" y="105"/>
              </a:lnTo>
              <a:lnTo>
                <a:pt x="246" y="105"/>
              </a:lnTo>
              <a:lnTo>
                <a:pt x="253" y="105"/>
              </a:lnTo>
              <a:lnTo>
                <a:pt x="256" y="105"/>
              </a:lnTo>
              <a:lnTo>
                <a:pt x="259" y="105"/>
              </a:lnTo>
              <a:lnTo>
                <a:pt x="262" y="107"/>
              </a:lnTo>
              <a:lnTo>
                <a:pt x="266" y="107"/>
              </a:lnTo>
              <a:lnTo>
                <a:pt x="267" y="108"/>
              </a:lnTo>
              <a:lnTo>
                <a:pt x="271" y="110"/>
              </a:lnTo>
              <a:lnTo>
                <a:pt x="274" y="112"/>
              </a:lnTo>
              <a:lnTo>
                <a:pt x="275" y="113"/>
              </a:lnTo>
              <a:lnTo>
                <a:pt x="279" y="115"/>
              </a:lnTo>
              <a:lnTo>
                <a:pt x="280" y="116"/>
              </a:lnTo>
              <a:lnTo>
                <a:pt x="284" y="118"/>
              </a:lnTo>
              <a:lnTo>
                <a:pt x="285" y="120"/>
              </a:lnTo>
              <a:lnTo>
                <a:pt x="289" y="123"/>
              </a:lnTo>
              <a:lnTo>
                <a:pt x="290" y="125"/>
              </a:lnTo>
              <a:lnTo>
                <a:pt x="294" y="131"/>
              </a:lnTo>
              <a:lnTo>
                <a:pt x="297" y="136"/>
              </a:lnTo>
              <a:lnTo>
                <a:pt x="300" y="143"/>
              </a:lnTo>
              <a:lnTo>
                <a:pt x="303" y="149"/>
              </a:lnTo>
              <a:lnTo>
                <a:pt x="305" y="156"/>
              </a:lnTo>
              <a:lnTo>
                <a:pt x="305" y="164"/>
              </a:lnTo>
              <a:lnTo>
                <a:pt x="307" y="172"/>
              </a:lnTo>
              <a:lnTo>
                <a:pt x="307" y="180"/>
              </a:lnTo>
              <a:lnTo>
                <a:pt x="307" y="190"/>
              </a:lnTo>
              <a:lnTo>
                <a:pt x="305" y="200"/>
              </a:lnTo>
              <a:lnTo>
                <a:pt x="305" y="210"/>
              </a:lnTo>
              <a:lnTo>
                <a:pt x="303" y="220"/>
              </a:lnTo>
              <a:lnTo>
                <a:pt x="300" y="228"/>
              </a:lnTo>
              <a:lnTo>
                <a:pt x="298" y="238"/>
              </a:lnTo>
              <a:lnTo>
                <a:pt x="295" y="246"/>
              </a:lnTo>
              <a:lnTo>
                <a:pt x="290" y="256"/>
              </a:lnTo>
              <a:lnTo>
                <a:pt x="287" y="264"/>
              </a:lnTo>
              <a:lnTo>
                <a:pt x="282" y="272"/>
              </a:lnTo>
              <a:lnTo>
                <a:pt x="277" y="279"/>
              </a:lnTo>
              <a:lnTo>
                <a:pt x="272" y="287"/>
              </a:lnTo>
              <a:lnTo>
                <a:pt x="267" y="292"/>
              </a:lnTo>
              <a:lnTo>
                <a:pt x="261" y="298"/>
              </a:lnTo>
              <a:lnTo>
                <a:pt x="256" y="303"/>
              </a:lnTo>
              <a:lnTo>
                <a:pt x="249" y="310"/>
              </a:lnTo>
              <a:lnTo>
                <a:pt x="243" y="313"/>
              </a:lnTo>
              <a:lnTo>
                <a:pt x="234" y="318"/>
              </a:lnTo>
              <a:lnTo>
                <a:pt x="228" y="321"/>
              </a:lnTo>
              <a:lnTo>
                <a:pt x="221" y="323"/>
              </a:lnTo>
              <a:lnTo>
                <a:pt x="213" y="325"/>
              </a:lnTo>
              <a:lnTo>
                <a:pt x="207" y="326"/>
              </a:lnTo>
              <a:lnTo>
                <a:pt x="198" y="328"/>
              </a:lnTo>
              <a:lnTo>
                <a:pt x="192" y="328"/>
              </a:lnTo>
              <a:lnTo>
                <a:pt x="187" y="328"/>
              </a:lnTo>
              <a:lnTo>
                <a:pt x="182" y="328"/>
              </a:lnTo>
              <a:lnTo>
                <a:pt x="175" y="326"/>
              </a:lnTo>
              <a:lnTo>
                <a:pt x="171" y="325"/>
              </a:lnTo>
              <a:lnTo>
                <a:pt x="166" y="325"/>
              </a:lnTo>
              <a:lnTo>
                <a:pt x="162" y="323"/>
              </a:lnTo>
              <a:lnTo>
                <a:pt x="161" y="323"/>
              </a:lnTo>
              <a:lnTo>
                <a:pt x="159" y="321"/>
              </a:lnTo>
              <a:lnTo>
                <a:pt x="157" y="321"/>
              </a:lnTo>
              <a:lnTo>
                <a:pt x="156" y="320"/>
              </a:lnTo>
              <a:lnTo>
                <a:pt x="154" y="320"/>
              </a:lnTo>
              <a:lnTo>
                <a:pt x="138" y="407"/>
              </a:lnTo>
              <a:moveTo>
                <a:pt x="157" y="298"/>
              </a:moveTo>
              <a:lnTo>
                <a:pt x="161" y="302"/>
              </a:lnTo>
              <a:lnTo>
                <a:pt x="166" y="303"/>
              </a:lnTo>
              <a:lnTo>
                <a:pt x="169" y="305"/>
              </a:lnTo>
              <a:lnTo>
                <a:pt x="174" y="307"/>
              </a:lnTo>
              <a:lnTo>
                <a:pt x="177" y="308"/>
              </a:lnTo>
              <a:lnTo>
                <a:pt x="182" y="310"/>
              </a:lnTo>
              <a:lnTo>
                <a:pt x="185" y="310"/>
              </a:lnTo>
              <a:lnTo>
                <a:pt x="190" y="310"/>
              </a:lnTo>
              <a:lnTo>
                <a:pt x="192" y="310"/>
              </a:lnTo>
              <a:lnTo>
                <a:pt x="195" y="310"/>
              </a:lnTo>
              <a:lnTo>
                <a:pt x="198" y="310"/>
              </a:lnTo>
              <a:lnTo>
                <a:pt x="200" y="308"/>
              </a:lnTo>
              <a:lnTo>
                <a:pt x="202" y="308"/>
              </a:lnTo>
              <a:lnTo>
                <a:pt x="205" y="308"/>
              </a:lnTo>
              <a:lnTo>
                <a:pt x="207" y="307"/>
              </a:lnTo>
              <a:lnTo>
                <a:pt x="210" y="305"/>
              </a:lnTo>
              <a:lnTo>
                <a:pt x="215" y="303"/>
              </a:lnTo>
              <a:lnTo>
                <a:pt x="220" y="300"/>
              </a:lnTo>
              <a:lnTo>
                <a:pt x="223" y="297"/>
              </a:lnTo>
              <a:lnTo>
                <a:pt x="228" y="294"/>
              </a:lnTo>
              <a:lnTo>
                <a:pt x="233" y="289"/>
              </a:lnTo>
              <a:lnTo>
                <a:pt x="236" y="284"/>
              </a:lnTo>
              <a:lnTo>
                <a:pt x="239" y="279"/>
              </a:lnTo>
              <a:lnTo>
                <a:pt x="244" y="272"/>
              </a:lnTo>
              <a:lnTo>
                <a:pt x="248" y="267"/>
              </a:lnTo>
              <a:lnTo>
                <a:pt x="251" y="261"/>
              </a:lnTo>
              <a:lnTo>
                <a:pt x="253" y="254"/>
              </a:lnTo>
              <a:lnTo>
                <a:pt x="256" y="246"/>
              </a:lnTo>
              <a:lnTo>
                <a:pt x="257" y="239"/>
              </a:lnTo>
              <a:lnTo>
                <a:pt x="261" y="231"/>
              </a:lnTo>
              <a:lnTo>
                <a:pt x="262" y="225"/>
              </a:lnTo>
              <a:lnTo>
                <a:pt x="264" y="216"/>
              </a:lnTo>
              <a:lnTo>
                <a:pt x="264" y="210"/>
              </a:lnTo>
              <a:lnTo>
                <a:pt x="266" y="202"/>
              </a:lnTo>
              <a:lnTo>
                <a:pt x="266" y="194"/>
              </a:lnTo>
              <a:lnTo>
                <a:pt x="266" y="185"/>
              </a:lnTo>
              <a:lnTo>
                <a:pt x="266" y="179"/>
              </a:lnTo>
              <a:lnTo>
                <a:pt x="266" y="172"/>
              </a:lnTo>
              <a:lnTo>
                <a:pt x="264" y="166"/>
              </a:lnTo>
              <a:lnTo>
                <a:pt x="264" y="161"/>
              </a:lnTo>
              <a:lnTo>
                <a:pt x="262" y="156"/>
              </a:lnTo>
              <a:lnTo>
                <a:pt x="261" y="149"/>
              </a:lnTo>
              <a:lnTo>
                <a:pt x="257" y="146"/>
              </a:lnTo>
              <a:lnTo>
                <a:pt x="256" y="141"/>
              </a:lnTo>
              <a:lnTo>
                <a:pt x="254" y="139"/>
              </a:lnTo>
              <a:lnTo>
                <a:pt x="253" y="138"/>
              </a:lnTo>
              <a:lnTo>
                <a:pt x="251" y="136"/>
              </a:lnTo>
              <a:lnTo>
                <a:pt x="251" y="134"/>
              </a:lnTo>
              <a:lnTo>
                <a:pt x="249" y="133"/>
              </a:lnTo>
              <a:lnTo>
                <a:pt x="248" y="131"/>
              </a:lnTo>
              <a:lnTo>
                <a:pt x="246" y="130"/>
              </a:lnTo>
              <a:lnTo>
                <a:pt x="244" y="128"/>
              </a:lnTo>
              <a:lnTo>
                <a:pt x="241" y="128"/>
              </a:lnTo>
              <a:lnTo>
                <a:pt x="239" y="126"/>
              </a:lnTo>
              <a:lnTo>
                <a:pt x="238" y="126"/>
              </a:lnTo>
              <a:lnTo>
                <a:pt x="236" y="126"/>
              </a:lnTo>
              <a:lnTo>
                <a:pt x="234" y="125"/>
              </a:lnTo>
              <a:lnTo>
                <a:pt x="233" y="125"/>
              </a:lnTo>
              <a:lnTo>
                <a:pt x="230" y="125"/>
              </a:lnTo>
              <a:lnTo>
                <a:pt x="228" y="125"/>
              </a:lnTo>
              <a:lnTo>
                <a:pt x="223" y="125"/>
              </a:lnTo>
              <a:lnTo>
                <a:pt x="218" y="126"/>
              </a:lnTo>
              <a:lnTo>
                <a:pt x="213" y="126"/>
              </a:lnTo>
              <a:lnTo>
                <a:pt x="208" y="128"/>
              </a:lnTo>
              <a:lnTo>
                <a:pt x="203" y="130"/>
              </a:lnTo>
              <a:lnTo>
                <a:pt x="197" y="133"/>
              </a:lnTo>
              <a:lnTo>
                <a:pt x="192" y="134"/>
              </a:lnTo>
              <a:lnTo>
                <a:pt x="187" y="138"/>
              </a:lnTo>
              <a:lnTo>
                <a:pt x="157" y="298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28</xdr:col>
      <xdr:colOff>85680</xdr:colOff>
      <xdr:row>89</xdr:row>
      <xdr:rowOff>49680</xdr:rowOff>
    </xdr:from>
    <xdr:to>
      <xdr:col>28</xdr:col>
      <xdr:colOff>156960</xdr:colOff>
      <xdr:row>89</xdr:row>
      <xdr:rowOff>128880</xdr:rowOff>
    </xdr:to>
    <xdr:sp>
      <xdr:nvSpPr>
        <xdr:cNvPr id="50" name="Freeform 1"/>
        <xdr:cNvSpPr/>
      </xdr:nvSpPr>
      <xdr:spPr>
        <a:xfrm>
          <a:off x="22488480" y="54303840"/>
          <a:ext cx="71640" cy="79560"/>
        </a:xfrm>
        <a:custGeom>
          <a:avLst/>
          <a:gdLst/>
          <a:ahLst/>
          <a:rect l="0" t="0" r="r" b="b"/>
          <a:pathLst>
            <a:path w="199" h="221">
              <a:moveTo>
                <a:pt x="156" y="49"/>
              </a:moveTo>
              <a:lnTo>
                <a:pt x="156" y="48"/>
              </a:lnTo>
              <a:lnTo>
                <a:pt x="156" y="44"/>
              </a:lnTo>
              <a:lnTo>
                <a:pt x="154" y="43"/>
              </a:lnTo>
              <a:lnTo>
                <a:pt x="154" y="39"/>
              </a:lnTo>
              <a:lnTo>
                <a:pt x="154" y="38"/>
              </a:lnTo>
              <a:lnTo>
                <a:pt x="153" y="36"/>
              </a:lnTo>
              <a:lnTo>
                <a:pt x="151" y="34"/>
              </a:lnTo>
              <a:lnTo>
                <a:pt x="151" y="33"/>
              </a:lnTo>
              <a:lnTo>
                <a:pt x="151" y="33"/>
              </a:lnTo>
              <a:lnTo>
                <a:pt x="149" y="33"/>
              </a:lnTo>
              <a:lnTo>
                <a:pt x="149" y="31"/>
              </a:lnTo>
              <a:lnTo>
                <a:pt x="148" y="31"/>
              </a:lnTo>
              <a:lnTo>
                <a:pt x="148" y="30"/>
              </a:lnTo>
              <a:lnTo>
                <a:pt x="146" y="30"/>
              </a:lnTo>
              <a:lnTo>
                <a:pt x="146" y="30"/>
              </a:lnTo>
              <a:lnTo>
                <a:pt x="144" y="28"/>
              </a:lnTo>
              <a:lnTo>
                <a:pt x="143" y="28"/>
              </a:lnTo>
              <a:lnTo>
                <a:pt x="143" y="28"/>
              </a:lnTo>
              <a:lnTo>
                <a:pt x="141" y="28"/>
              </a:lnTo>
              <a:lnTo>
                <a:pt x="138" y="26"/>
              </a:lnTo>
              <a:lnTo>
                <a:pt x="136" y="26"/>
              </a:lnTo>
              <a:lnTo>
                <a:pt x="133" y="26"/>
              </a:lnTo>
              <a:lnTo>
                <a:pt x="131" y="26"/>
              </a:lnTo>
              <a:lnTo>
                <a:pt x="128" y="26"/>
              </a:lnTo>
              <a:lnTo>
                <a:pt x="125" y="28"/>
              </a:lnTo>
              <a:lnTo>
                <a:pt x="120" y="28"/>
              </a:lnTo>
              <a:lnTo>
                <a:pt x="115" y="30"/>
              </a:lnTo>
              <a:lnTo>
                <a:pt x="110" y="33"/>
              </a:lnTo>
              <a:lnTo>
                <a:pt x="105" y="34"/>
              </a:lnTo>
              <a:lnTo>
                <a:pt x="102" y="38"/>
              </a:lnTo>
              <a:lnTo>
                <a:pt x="97" y="41"/>
              </a:lnTo>
              <a:lnTo>
                <a:pt x="92" y="44"/>
              </a:lnTo>
              <a:lnTo>
                <a:pt x="87" y="49"/>
              </a:lnTo>
              <a:lnTo>
                <a:pt x="82" y="52"/>
              </a:lnTo>
              <a:lnTo>
                <a:pt x="77" y="57"/>
              </a:lnTo>
              <a:lnTo>
                <a:pt x="74" y="61"/>
              </a:lnTo>
              <a:lnTo>
                <a:pt x="71" y="66"/>
              </a:lnTo>
              <a:lnTo>
                <a:pt x="66" y="71"/>
              </a:lnTo>
              <a:lnTo>
                <a:pt x="62" y="77"/>
              </a:lnTo>
              <a:lnTo>
                <a:pt x="38" y="220"/>
              </a:lnTo>
              <a:lnTo>
                <a:pt x="0" y="220"/>
              </a:lnTo>
              <a:lnTo>
                <a:pt x="34" y="21"/>
              </a:lnTo>
              <a:lnTo>
                <a:pt x="8" y="16"/>
              </a:lnTo>
              <a:lnTo>
                <a:pt x="10" y="5"/>
              </a:lnTo>
              <a:lnTo>
                <a:pt x="74" y="5"/>
              </a:lnTo>
              <a:lnTo>
                <a:pt x="67" y="49"/>
              </a:lnTo>
              <a:lnTo>
                <a:pt x="72" y="43"/>
              </a:lnTo>
              <a:lnTo>
                <a:pt x="77" y="38"/>
              </a:lnTo>
              <a:lnTo>
                <a:pt x="82" y="33"/>
              </a:lnTo>
              <a:lnTo>
                <a:pt x="87" y="28"/>
              </a:lnTo>
              <a:lnTo>
                <a:pt x="92" y="23"/>
              </a:lnTo>
              <a:lnTo>
                <a:pt x="97" y="20"/>
              </a:lnTo>
              <a:lnTo>
                <a:pt x="102" y="16"/>
              </a:lnTo>
              <a:lnTo>
                <a:pt x="107" y="13"/>
              </a:lnTo>
              <a:lnTo>
                <a:pt x="112" y="10"/>
              </a:lnTo>
              <a:lnTo>
                <a:pt x="116" y="7"/>
              </a:lnTo>
              <a:lnTo>
                <a:pt x="121" y="5"/>
              </a:lnTo>
              <a:lnTo>
                <a:pt x="128" y="3"/>
              </a:lnTo>
              <a:lnTo>
                <a:pt x="133" y="2"/>
              </a:lnTo>
              <a:lnTo>
                <a:pt x="138" y="0"/>
              </a:lnTo>
              <a:lnTo>
                <a:pt x="143" y="0"/>
              </a:lnTo>
              <a:lnTo>
                <a:pt x="148" y="0"/>
              </a:lnTo>
              <a:lnTo>
                <a:pt x="153" y="0"/>
              </a:lnTo>
              <a:lnTo>
                <a:pt x="157" y="0"/>
              </a:lnTo>
              <a:lnTo>
                <a:pt x="162" y="2"/>
              </a:lnTo>
              <a:lnTo>
                <a:pt x="166" y="2"/>
              </a:lnTo>
              <a:lnTo>
                <a:pt x="167" y="3"/>
              </a:lnTo>
              <a:lnTo>
                <a:pt x="169" y="3"/>
              </a:lnTo>
              <a:lnTo>
                <a:pt x="172" y="5"/>
              </a:lnTo>
              <a:lnTo>
                <a:pt x="174" y="7"/>
              </a:lnTo>
              <a:lnTo>
                <a:pt x="175" y="7"/>
              </a:lnTo>
              <a:lnTo>
                <a:pt x="177" y="8"/>
              </a:lnTo>
              <a:lnTo>
                <a:pt x="179" y="10"/>
              </a:lnTo>
              <a:lnTo>
                <a:pt x="180" y="11"/>
              </a:lnTo>
              <a:lnTo>
                <a:pt x="182" y="13"/>
              </a:lnTo>
              <a:lnTo>
                <a:pt x="184" y="15"/>
              </a:lnTo>
              <a:lnTo>
                <a:pt x="185" y="16"/>
              </a:lnTo>
              <a:lnTo>
                <a:pt x="185" y="18"/>
              </a:lnTo>
              <a:lnTo>
                <a:pt x="187" y="20"/>
              </a:lnTo>
              <a:lnTo>
                <a:pt x="189" y="21"/>
              </a:lnTo>
              <a:lnTo>
                <a:pt x="189" y="23"/>
              </a:lnTo>
              <a:lnTo>
                <a:pt x="190" y="28"/>
              </a:lnTo>
              <a:lnTo>
                <a:pt x="192" y="33"/>
              </a:lnTo>
              <a:lnTo>
                <a:pt x="194" y="38"/>
              </a:lnTo>
              <a:lnTo>
                <a:pt x="194" y="43"/>
              </a:lnTo>
              <a:lnTo>
                <a:pt x="194" y="48"/>
              </a:lnTo>
              <a:lnTo>
                <a:pt x="194" y="49"/>
              </a:lnTo>
              <a:lnTo>
                <a:pt x="194" y="52"/>
              </a:lnTo>
              <a:lnTo>
                <a:pt x="194" y="54"/>
              </a:lnTo>
              <a:lnTo>
                <a:pt x="192" y="57"/>
              </a:lnTo>
              <a:lnTo>
                <a:pt x="167" y="205"/>
              </a:lnTo>
              <a:lnTo>
                <a:pt x="198" y="210"/>
              </a:lnTo>
              <a:lnTo>
                <a:pt x="195" y="220"/>
              </a:lnTo>
              <a:lnTo>
                <a:pt x="128" y="220"/>
              </a:lnTo>
              <a:lnTo>
                <a:pt x="151" y="87"/>
              </a:lnTo>
              <a:lnTo>
                <a:pt x="153" y="74"/>
              </a:lnTo>
              <a:lnTo>
                <a:pt x="154" y="64"/>
              </a:lnTo>
              <a:lnTo>
                <a:pt x="156" y="56"/>
              </a:lnTo>
              <a:lnTo>
                <a:pt x="156" y="52"/>
              </a:lnTo>
              <a:lnTo>
                <a:pt x="156" y="4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28</xdr:col>
      <xdr:colOff>704160</xdr:colOff>
      <xdr:row>89</xdr:row>
      <xdr:rowOff>238680</xdr:rowOff>
    </xdr:from>
    <xdr:to>
      <xdr:col>29</xdr:col>
      <xdr:colOff>14760</xdr:colOff>
      <xdr:row>89</xdr:row>
      <xdr:rowOff>390960</xdr:rowOff>
    </xdr:to>
    <xdr:sp>
      <xdr:nvSpPr>
        <xdr:cNvPr id="51" name="Freeform 1"/>
        <xdr:cNvSpPr/>
      </xdr:nvSpPr>
      <xdr:spPr>
        <a:xfrm>
          <a:off x="23106960" y="54492840"/>
          <a:ext cx="110880" cy="152640"/>
        </a:xfrm>
        <a:custGeom>
          <a:avLst/>
          <a:gdLst/>
          <a:ahLst/>
          <a:rect l="0" t="0" r="r" b="b"/>
          <a:pathLst>
            <a:path w="308" h="424">
              <a:moveTo>
                <a:pt x="77" y="308"/>
              </a:moveTo>
              <a:lnTo>
                <a:pt x="82" y="307"/>
              </a:lnTo>
              <a:lnTo>
                <a:pt x="89" y="307"/>
              </a:lnTo>
              <a:lnTo>
                <a:pt x="93" y="305"/>
              </a:lnTo>
              <a:lnTo>
                <a:pt x="98" y="303"/>
              </a:lnTo>
              <a:lnTo>
                <a:pt x="105" y="302"/>
              </a:lnTo>
              <a:lnTo>
                <a:pt x="110" y="298"/>
              </a:lnTo>
              <a:lnTo>
                <a:pt x="116" y="295"/>
              </a:lnTo>
              <a:lnTo>
                <a:pt x="121" y="292"/>
              </a:lnTo>
              <a:lnTo>
                <a:pt x="149" y="131"/>
              </a:lnTo>
              <a:lnTo>
                <a:pt x="148" y="131"/>
              </a:lnTo>
              <a:lnTo>
                <a:pt x="146" y="130"/>
              </a:lnTo>
              <a:lnTo>
                <a:pt x="144" y="128"/>
              </a:lnTo>
              <a:lnTo>
                <a:pt x="143" y="128"/>
              </a:lnTo>
              <a:lnTo>
                <a:pt x="141" y="126"/>
              </a:lnTo>
              <a:lnTo>
                <a:pt x="138" y="126"/>
              </a:lnTo>
              <a:lnTo>
                <a:pt x="134" y="125"/>
              </a:lnTo>
              <a:lnTo>
                <a:pt x="131" y="123"/>
              </a:lnTo>
              <a:lnTo>
                <a:pt x="130" y="123"/>
              </a:lnTo>
              <a:lnTo>
                <a:pt x="126" y="123"/>
              </a:lnTo>
              <a:lnTo>
                <a:pt x="125" y="121"/>
              </a:lnTo>
              <a:lnTo>
                <a:pt x="123" y="121"/>
              </a:lnTo>
              <a:lnTo>
                <a:pt x="120" y="121"/>
              </a:lnTo>
              <a:lnTo>
                <a:pt x="118" y="121"/>
              </a:lnTo>
              <a:lnTo>
                <a:pt x="116" y="121"/>
              </a:lnTo>
              <a:lnTo>
                <a:pt x="113" y="121"/>
              </a:lnTo>
              <a:lnTo>
                <a:pt x="110" y="121"/>
              </a:lnTo>
              <a:lnTo>
                <a:pt x="108" y="121"/>
              </a:lnTo>
              <a:lnTo>
                <a:pt x="105" y="123"/>
              </a:lnTo>
              <a:lnTo>
                <a:pt x="103" y="123"/>
              </a:lnTo>
              <a:lnTo>
                <a:pt x="100" y="123"/>
              </a:lnTo>
              <a:lnTo>
                <a:pt x="98" y="125"/>
              </a:lnTo>
              <a:lnTo>
                <a:pt x="95" y="126"/>
              </a:lnTo>
              <a:lnTo>
                <a:pt x="92" y="128"/>
              </a:lnTo>
              <a:lnTo>
                <a:pt x="87" y="131"/>
              </a:lnTo>
              <a:lnTo>
                <a:pt x="82" y="134"/>
              </a:lnTo>
              <a:lnTo>
                <a:pt x="77" y="138"/>
              </a:lnTo>
              <a:lnTo>
                <a:pt x="74" y="143"/>
              </a:lnTo>
              <a:lnTo>
                <a:pt x="69" y="148"/>
              </a:lnTo>
              <a:lnTo>
                <a:pt x="66" y="153"/>
              </a:lnTo>
              <a:lnTo>
                <a:pt x="62" y="159"/>
              </a:lnTo>
              <a:lnTo>
                <a:pt x="59" y="166"/>
              </a:lnTo>
              <a:lnTo>
                <a:pt x="56" y="172"/>
              </a:lnTo>
              <a:lnTo>
                <a:pt x="52" y="179"/>
              </a:lnTo>
              <a:lnTo>
                <a:pt x="51" y="185"/>
              </a:lnTo>
              <a:lnTo>
                <a:pt x="48" y="194"/>
              </a:lnTo>
              <a:lnTo>
                <a:pt x="46" y="202"/>
              </a:lnTo>
              <a:lnTo>
                <a:pt x="44" y="208"/>
              </a:lnTo>
              <a:lnTo>
                <a:pt x="43" y="216"/>
              </a:lnTo>
              <a:lnTo>
                <a:pt x="41" y="225"/>
              </a:lnTo>
              <a:lnTo>
                <a:pt x="41" y="233"/>
              </a:lnTo>
              <a:lnTo>
                <a:pt x="39" y="241"/>
              </a:lnTo>
              <a:lnTo>
                <a:pt x="39" y="249"/>
              </a:lnTo>
              <a:lnTo>
                <a:pt x="39" y="256"/>
              </a:lnTo>
              <a:lnTo>
                <a:pt x="41" y="262"/>
              </a:lnTo>
              <a:lnTo>
                <a:pt x="41" y="267"/>
              </a:lnTo>
              <a:lnTo>
                <a:pt x="43" y="272"/>
              </a:lnTo>
              <a:lnTo>
                <a:pt x="44" y="277"/>
              </a:lnTo>
              <a:lnTo>
                <a:pt x="46" y="282"/>
              </a:lnTo>
              <a:lnTo>
                <a:pt x="48" y="287"/>
              </a:lnTo>
              <a:lnTo>
                <a:pt x="51" y="292"/>
              </a:lnTo>
              <a:lnTo>
                <a:pt x="52" y="295"/>
              </a:lnTo>
              <a:lnTo>
                <a:pt x="54" y="297"/>
              </a:lnTo>
              <a:lnTo>
                <a:pt x="56" y="298"/>
              </a:lnTo>
              <a:lnTo>
                <a:pt x="57" y="300"/>
              </a:lnTo>
              <a:lnTo>
                <a:pt x="59" y="302"/>
              </a:lnTo>
              <a:lnTo>
                <a:pt x="61" y="302"/>
              </a:lnTo>
              <a:lnTo>
                <a:pt x="62" y="303"/>
              </a:lnTo>
              <a:lnTo>
                <a:pt x="64" y="305"/>
              </a:lnTo>
              <a:lnTo>
                <a:pt x="66" y="305"/>
              </a:lnTo>
              <a:lnTo>
                <a:pt x="67" y="307"/>
              </a:lnTo>
              <a:lnTo>
                <a:pt x="69" y="307"/>
              </a:lnTo>
              <a:lnTo>
                <a:pt x="71" y="307"/>
              </a:lnTo>
              <a:lnTo>
                <a:pt x="72" y="307"/>
              </a:lnTo>
              <a:lnTo>
                <a:pt x="75" y="308"/>
              </a:lnTo>
              <a:lnTo>
                <a:pt x="77" y="308"/>
              </a:lnTo>
              <a:moveTo>
                <a:pt x="138" y="407"/>
              </a:moveTo>
              <a:lnTo>
                <a:pt x="166" y="412"/>
              </a:lnTo>
              <a:lnTo>
                <a:pt x="164" y="423"/>
              </a:lnTo>
              <a:lnTo>
                <a:pt x="98" y="423"/>
              </a:lnTo>
              <a:lnTo>
                <a:pt x="115" y="336"/>
              </a:lnTo>
              <a:lnTo>
                <a:pt x="116" y="321"/>
              </a:lnTo>
              <a:lnTo>
                <a:pt x="118" y="315"/>
              </a:lnTo>
              <a:lnTo>
                <a:pt x="120" y="308"/>
              </a:lnTo>
              <a:lnTo>
                <a:pt x="116" y="310"/>
              </a:lnTo>
              <a:lnTo>
                <a:pt x="113" y="313"/>
              </a:lnTo>
              <a:lnTo>
                <a:pt x="108" y="315"/>
              </a:lnTo>
              <a:lnTo>
                <a:pt x="105" y="316"/>
              </a:lnTo>
              <a:lnTo>
                <a:pt x="102" y="320"/>
              </a:lnTo>
              <a:lnTo>
                <a:pt x="98" y="321"/>
              </a:lnTo>
              <a:lnTo>
                <a:pt x="95" y="321"/>
              </a:lnTo>
              <a:lnTo>
                <a:pt x="90" y="323"/>
              </a:lnTo>
              <a:lnTo>
                <a:pt x="87" y="325"/>
              </a:lnTo>
              <a:lnTo>
                <a:pt x="84" y="325"/>
              </a:lnTo>
              <a:lnTo>
                <a:pt x="80" y="326"/>
              </a:lnTo>
              <a:lnTo>
                <a:pt x="77" y="326"/>
              </a:lnTo>
              <a:lnTo>
                <a:pt x="74" y="328"/>
              </a:lnTo>
              <a:lnTo>
                <a:pt x="69" y="328"/>
              </a:lnTo>
              <a:lnTo>
                <a:pt x="66" y="328"/>
              </a:lnTo>
              <a:lnTo>
                <a:pt x="62" y="328"/>
              </a:lnTo>
              <a:lnTo>
                <a:pt x="56" y="328"/>
              </a:lnTo>
              <a:lnTo>
                <a:pt x="52" y="328"/>
              </a:lnTo>
              <a:lnTo>
                <a:pt x="49" y="326"/>
              </a:lnTo>
              <a:lnTo>
                <a:pt x="46" y="326"/>
              </a:lnTo>
              <a:lnTo>
                <a:pt x="43" y="325"/>
              </a:lnTo>
              <a:lnTo>
                <a:pt x="39" y="325"/>
              </a:lnTo>
              <a:lnTo>
                <a:pt x="36" y="323"/>
              </a:lnTo>
              <a:lnTo>
                <a:pt x="33" y="321"/>
              </a:lnTo>
              <a:lnTo>
                <a:pt x="31" y="320"/>
              </a:lnTo>
              <a:lnTo>
                <a:pt x="28" y="318"/>
              </a:lnTo>
              <a:lnTo>
                <a:pt x="26" y="316"/>
              </a:lnTo>
              <a:lnTo>
                <a:pt x="23" y="315"/>
              </a:lnTo>
              <a:lnTo>
                <a:pt x="21" y="312"/>
              </a:lnTo>
              <a:lnTo>
                <a:pt x="18" y="310"/>
              </a:lnTo>
              <a:lnTo>
                <a:pt x="16" y="308"/>
              </a:lnTo>
              <a:lnTo>
                <a:pt x="15" y="305"/>
              </a:lnTo>
              <a:lnTo>
                <a:pt x="13" y="302"/>
              </a:lnTo>
              <a:lnTo>
                <a:pt x="11" y="298"/>
              </a:lnTo>
              <a:lnTo>
                <a:pt x="10" y="297"/>
              </a:lnTo>
              <a:lnTo>
                <a:pt x="7" y="290"/>
              </a:lnTo>
              <a:lnTo>
                <a:pt x="5" y="284"/>
              </a:lnTo>
              <a:lnTo>
                <a:pt x="2" y="275"/>
              </a:lnTo>
              <a:lnTo>
                <a:pt x="2" y="267"/>
              </a:lnTo>
              <a:lnTo>
                <a:pt x="0" y="259"/>
              </a:lnTo>
              <a:lnTo>
                <a:pt x="0" y="251"/>
              </a:lnTo>
              <a:lnTo>
                <a:pt x="0" y="241"/>
              </a:lnTo>
              <a:lnTo>
                <a:pt x="2" y="231"/>
              </a:lnTo>
              <a:lnTo>
                <a:pt x="2" y="221"/>
              </a:lnTo>
              <a:lnTo>
                <a:pt x="3" y="212"/>
              </a:lnTo>
              <a:lnTo>
                <a:pt x="7" y="202"/>
              </a:lnTo>
              <a:lnTo>
                <a:pt x="8" y="194"/>
              </a:lnTo>
              <a:lnTo>
                <a:pt x="11" y="184"/>
              </a:lnTo>
              <a:lnTo>
                <a:pt x="15" y="175"/>
              </a:lnTo>
              <a:lnTo>
                <a:pt x="20" y="167"/>
              </a:lnTo>
              <a:lnTo>
                <a:pt x="23" y="159"/>
              </a:lnTo>
              <a:lnTo>
                <a:pt x="28" y="153"/>
              </a:lnTo>
              <a:lnTo>
                <a:pt x="34" y="146"/>
              </a:lnTo>
              <a:lnTo>
                <a:pt x="39" y="139"/>
              </a:lnTo>
              <a:lnTo>
                <a:pt x="44" y="133"/>
              </a:lnTo>
              <a:lnTo>
                <a:pt x="51" y="128"/>
              </a:lnTo>
              <a:lnTo>
                <a:pt x="57" y="123"/>
              </a:lnTo>
              <a:lnTo>
                <a:pt x="66" y="118"/>
              </a:lnTo>
              <a:lnTo>
                <a:pt x="72" y="115"/>
              </a:lnTo>
              <a:lnTo>
                <a:pt x="80" y="112"/>
              </a:lnTo>
              <a:lnTo>
                <a:pt x="87" y="108"/>
              </a:lnTo>
              <a:lnTo>
                <a:pt x="95" y="107"/>
              </a:lnTo>
              <a:lnTo>
                <a:pt x="103" y="105"/>
              </a:lnTo>
              <a:lnTo>
                <a:pt x="112" y="103"/>
              </a:lnTo>
              <a:lnTo>
                <a:pt x="120" y="103"/>
              </a:lnTo>
              <a:lnTo>
                <a:pt x="125" y="103"/>
              </a:lnTo>
              <a:lnTo>
                <a:pt x="130" y="105"/>
              </a:lnTo>
              <a:lnTo>
                <a:pt x="134" y="105"/>
              </a:lnTo>
              <a:lnTo>
                <a:pt x="139" y="105"/>
              </a:lnTo>
              <a:lnTo>
                <a:pt x="143" y="107"/>
              </a:lnTo>
              <a:lnTo>
                <a:pt x="146" y="107"/>
              </a:lnTo>
              <a:lnTo>
                <a:pt x="151" y="108"/>
              </a:lnTo>
              <a:lnTo>
                <a:pt x="154" y="110"/>
              </a:lnTo>
              <a:lnTo>
                <a:pt x="171" y="16"/>
              </a:lnTo>
              <a:lnTo>
                <a:pt x="139" y="10"/>
              </a:lnTo>
              <a:lnTo>
                <a:pt x="143" y="0"/>
              </a:lnTo>
              <a:lnTo>
                <a:pt x="210" y="0"/>
              </a:lnTo>
              <a:lnTo>
                <a:pt x="194" y="100"/>
              </a:lnTo>
              <a:lnTo>
                <a:pt x="192" y="105"/>
              </a:lnTo>
              <a:lnTo>
                <a:pt x="192" y="110"/>
              </a:lnTo>
              <a:lnTo>
                <a:pt x="190" y="115"/>
              </a:lnTo>
              <a:lnTo>
                <a:pt x="189" y="120"/>
              </a:lnTo>
              <a:lnTo>
                <a:pt x="195" y="116"/>
              </a:lnTo>
              <a:lnTo>
                <a:pt x="202" y="113"/>
              </a:lnTo>
              <a:lnTo>
                <a:pt x="208" y="110"/>
              </a:lnTo>
              <a:lnTo>
                <a:pt x="216" y="108"/>
              </a:lnTo>
              <a:lnTo>
                <a:pt x="223" y="107"/>
              </a:lnTo>
              <a:lnTo>
                <a:pt x="230" y="105"/>
              </a:lnTo>
              <a:lnTo>
                <a:pt x="238" y="105"/>
              </a:lnTo>
              <a:lnTo>
                <a:pt x="246" y="105"/>
              </a:lnTo>
              <a:lnTo>
                <a:pt x="253" y="105"/>
              </a:lnTo>
              <a:lnTo>
                <a:pt x="256" y="105"/>
              </a:lnTo>
              <a:lnTo>
                <a:pt x="259" y="105"/>
              </a:lnTo>
              <a:lnTo>
                <a:pt x="262" y="107"/>
              </a:lnTo>
              <a:lnTo>
                <a:pt x="266" y="107"/>
              </a:lnTo>
              <a:lnTo>
                <a:pt x="267" y="108"/>
              </a:lnTo>
              <a:lnTo>
                <a:pt x="271" y="110"/>
              </a:lnTo>
              <a:lnTo>
                <a:pt x="274" y="112"/>
              </a:lnTo>
              <a:lnTo>
                <a:pt x="275" y="113"/>
              </a:lnTo>
              <a:lnTo>
                <a:pt x="279" y="115"/>
              </a:lnTo>
              <a:lnTo>
                <a:pt x="280" y="116"/>
              </a:lnTo>
              <a:lnTo>
                <a:pt x="284" y="118"/>
              </a:lnTo>
              <a:lnTo>
                <a:pt x="285" y="120"/>
              </a:lnTo>
              <a:lnTo>
                <a:pt x="289" y="123"/>
              </a:lnTo>
              <a:lnTo>
                <a:pt x="290" y="125"/>
              </a:lnTo>
              <a:lnTo>
                <a:pt x="294" y="131"/>
              </a:lnTo>
              <a:lnTo>
                <a:pt x="297" y="136"/>
              </a:lnTo>
              <a:lnTo>
                <a:pt x="300" y="143"/>
              </a:lnTo>
              <a:lnTo>
                <a:pt x="303" y="149"/>
              </a:lnTo>
              <a:lnTo>
                <a:pt x="305" y="156"/>
              </a:lnTo>
              <a:lnTo>
                <a:pt x="305" y="164"/>
              </a:lnTo>
              <a:lnTo>
                <a:pt x="307" y="172"/>
              </a:lnTo>
              <a:lnTo>
                <a:pt x="307" y="180"/>
              </a:lnTo>
              <a:lnTo>
                <a:pt x="307" y="190"/>
              </a:lnTo>
              <a:lnTo>
                <a:pt x="305" y="200"/>
              </a:lnTo>
              <a:lnTo>
                <a:pt x="305" y="210"/>
              </a:lnTo>
              <a:lnTo>
                <a:pt x="303" y="220"/>
              </a:lnTo>
              <a:lnTo>
                <a:pt x="300" y="228"/>
              </a:lnTo>
              <a:lnTo>
                <a:pt x="298" y="238"/>
              </a:lnTo>
              <a:lnTo>
                <a:pt x="295" y="246"/>
              </a:lnTo>
              <a:lnTo>
                <a:pt x="290" y="256"/>
              </a:lnTo>
              <a:lnTo>
                <a:pt x="287" y="264"/>
              </a:lnTo>
              <a:lnTo>
                <a:pt x="282" y="272"/>
              </a:lnTo>
              <a:lnTo>
                <a:pt x="277" y="279"/>
              </a:lnTo>
              <a:lnTo>
                <a:pt x="272" y="287"/>
              </a:lnTo>
              <a:lnTo>
                <a:pt x="267" y="292"/>
              </a:lnTo>
              <a:lnTo>
                <a:pt x="261" y="298"/>
              </a:lnTo>
              <a:lnTo>
                <a:pt x="256" y="303"/>
              </a:lnTo>
              <a:lnTo>
                <a:pt x="249" y="310"/>
              </a:lnTo>
              <a:lnTo>
                <a:pt x="243" y="313"/>
              </a:lnTo>
              <a:lnTo>
                <a:pt x="234" y="318"/>
              </a:lnTo>
              <a:lnTo>
                <a:pt x="228" y="321"/>
              </a:lnTo>
              <a:lnTo>
                <a:pt x="221" y="323"/>
              </a:lnTo>
              <a:lnTo>
                <a:pt x="213" y="325"/>
              </a:lnTo>
              <a:lnTo>
                <a:pt x="207" y="326"/>
              </a:lnTo>
              <a:lnTo>
                <a:pt x="198" y="328"/>
              </a:lnTo>
              <a:lnTo>
                <a:pt x="192" y="328"/>
              </a:lnTo>
              <a:lnTo>
                <a:pt x="187" y="328"/>
              </a:lnTo>
              <a:lnTo>
                <a:pt x="182" y="328"/>
              </a:lnTo>
              <a:lnTo>
                <a:pt x="175" y="326"/>
              </a:lnTo>
              <a:lnTo>
                <a:pt x="171" y="325"/>
              </a:lnTo>
              <a:lnTo>
                <a:pt x="166" y="325"/>
              </a:lnTo>
              <a:lnTo>
                <a:pt x="162" y="323"/>
              </a:lnTo>
              <a:lnTo>
                <a:pt x="161" y="323"/>
              </a:lnTo>
              <a:lnTo>
                <a:pt x="159" y="321"/>
              </a:lnTo>
              <a:lnTo>
                <a:pt x="157" y="321"/>
              </a:lnTo>
              <a:lnTo>
                <a:pt x="156" y="320"/>
              </a:lnTo>
              <a:lnTo>
                <a:pt x="154" y="320"/>
              </a:lnTo>
              <a:lnTo>
                <a:pt x="138" y="407"/>
              </a:lnTo>
              <a:moveTo>
                <a:pt x="157" y="298"/>
              </a:moveTo>
              <a:lnTo>
                <a:pt x="161" y="302"/>
              </a:lnTo>
              <a:lnTo>
                <a:pt x="166" y="303"/>
              </a:lnTo>
              <a:lnTo>
                <a:pt x="169" y="305"/>
              </a:lnTo>
              <a:lnTo>
                <a:pt x="174" y="307"/>
              </a:lnTo>
              <a:lnTo>
                <a:pt x="177" y="308"/>
              </a:lnTo>
              <a:lnTo>
                <a:pt x="182" y="310"/>
              </a:lnTo>
              <a:lnTo>
                <a:pt x="185" y="310"/>
              </a:lnTo>
              <a:lnTo>
                <a:pt x="190" y="310"/>
              </a:lnTo>
              <a:lnTo>
                <a:pt x="192" y="310"/>
              </a:lnTo>
              <a:lnTo>
                <a:pt x="195" y="310"/>
              </a:lnTo>
              <a:lnTo>
                <a:pt x="198" y="310"/>
              </a:lnTo>
              <a:lnTo>
                <a:pt x="200" y="308"/>
              </a:lnTo>
              <a:lnTo>
                <a:pt x="202" y="308"/>
              </a:lnTo>
              <a:lnTo>
                <a:pt x="205" y="308"/>
              </a:lnTo>
              <a:lnTo>
                <a:pt x="207" y="307"/>
              </a:lnTo>
              <a:lnTo>
                <a:pt x="210" y="305"/>
              </a:lnTo>
              <a:lnTo>
                <a:pt x="215" y="303"/>
              </a:lnTo>
              <a:lnTo>
                <a:pt x="220" y="300"/>
              </a:lnTo>
              <a:lnTo>
                <a:pt x="223" y="297"/>
              </a:lnTo>
              <a:lnTo>
                <a:pt x="228" y="294"/>
              </a:lnTo>
              <a:lnTo>
                <a:pt x="233" y="289"/>
              </a:lnTo>
              <a:lnTo>
                <a:pt x="236" y="284"/>
              </a:lnTo>
              <a:lnTo>
                <a:pt x="239" y="279"/>
              </a:lnTo>
              <a:lnTo>
                <a:pt x="244" y="272"/>
              </a:lnTo>
              <a:lnTo>
                <a:pt x="248" y="267"/>
              </a:lnTo>
              <a:lnTo>
                <a:pt x="251" y="261"/>
              </a:lnTo>
              <a:lnTo>
                <a:pt x="253" y="254"/>
              </a:lnTo>
              <a:lnTo>
                <a:pt x="256" y="246"/>
              </a:lnTo>
              <a:lnTo>
                <a:pt x="257" y="239"/>
              </a:lnTo>
              <a:lnTo>
                <a:pt x="261" y="231"/>
              </a:lnTo>
              <a:lnTo>
                <a:pt x="262" y="225"/>
              </a:lnTo>
              <a:lnTo>
                <a:pt x="264" y="216"/>
              </a:lnTo>
              <a:lnTo>
                <a:pt x="264" y="210"/>
              </a:lnTo>
              <a:lnTo>
                <a:pt x="266" y="202"/>
              </a:lnTo>
              <a:lnTo>
                <a:pt x="266" y="194"/>
              </a:lnTo>
              <a:lnTo>
                <a:pt x="266" y="185"/>
              </a:lnTo>
              <a:lnTo>
                <a:pt x="266" y="179"/>
              </a:lnTo>
              <a:lnTo>
                <a:pt x="266" y="172"/>
              </a:lnTo>
              <a:lnTo>
                <a:pt x="264" y="166"/>
              </a:lnTo>
              <a:lnTo>
                <a:pt x="264" y="161"/>
              </a:lnTo>
              <a:lnTo>
                <a:pt x="262" y="156"/>
              </a:lnTo>
              <a:lnTo>
                <a:pt x="261" y="149"/>
              </a:lnTo>
              <a:lnTo>
                <a:pt x="257" y="146"/>
              </a:lnTo>
              <a:lnTo>
                <a:pt x="256" y="141"/>
              </a:lnTo>
              <a:lnTo>
                <a:pt x="254" y="139"/>
              </a:lnTo>
              <a:lnTo>
                <a:pt x="253" y="138"/>
              </a:lnTo>
              <a:lnTo>
                <a:pt x="251" y="136"/>
              </a:lnTo>
              <a:lnTo>
                <a:pt x="251" y="134"/>
              </a:lnTo>
              <a:lnTo>
                <a:pt x="249" y="133"/>
              </a:lnTo>
              <a:lnTo>
                <a:pt x="248" y="131"/>
              </a:lnTo>
              <a:lnTo>
                <a:pt x="246" y="130"/>
              </a:lnTo>
              <a:lnTo>
                <a:pt x="244" y="128"/>
              </a:lnTo>
              <a:lnTo>
                <a:pt x="241" y="128"/>
              </a:lnTo>
              <a:lnTo>
                <a:pt x="239" y="126"/>
              </a:lnTo>
              <a:lnTo>
                <a:pt x="238" y="126"/>
              </a:lnTo>
              <a:lnTo>
                <a:pt x="236" y="126"/>
              </a:lnTo>
              <a:lnTo>
                <a:pt x="234" y="125"/>
              </a:lnTo>
              <a:lnTo>
                <a:pt x="233" y="125"/>
              </a:lnTo>
              <a:lnTo>
                <a:pt x="230" y="125"/>
              </a:lnTo>
              <a:lnTo>
                <a:pt x="228" y="125"/>
              </a:lnTo>
              <a:lnTo>
                <a:pt x="223" y="125"/>
              </a:lnTo>
              <a:lnTo>
                <a:pt x="218" y="126"/>
              </a:lnTo>
              <a:lnTo>
                <a:pt x="213" y="126"/>
              </a:lnTo>
              <a:lnTo>
                <a:pt x="208" y="128"/>
              </a:lnTo>
              <a:lnTo>
                <a:pt x="203" y="130"/>
              </a:lnTo>
              <a:lnTo>
                <a:pt x="197" y="133"/>
              </a:lnTo>
              <a:lnTo>
                <a:pt x="192" y="134"/>
              </a:lnTo>
              <a:lnTo>
                <a:pt x="187" y="138"/>
              </a:lnTo>
              <a:lnTo>
                <a:pt x="157" y="298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28</xdr:col>
      <xdr:colOff>511200</xdr:colOff>
      <xdr:row>88</xdr:row>
      <xdr:rowOff>255240</xdr:rowOff>
    </xdr:from>
    <xdr:to>
      <xdr:col>28</xdr:col>
      <xdr:colOff>721440</xdr:colOff>
      <xdr:row>88</xdr:row>
      <xdr:rowOff>446400</xdr:rowOff>
    </xdr:to>
    <xdr:sp>
      <xdr:nvSpPr>
        <xdr:cNvPr id="52" name="Freeform 1"/>
        <xdr:cNvSpPr/>
      </xdr:nvSpPr>
      <xdr:spPr>
        <a:xfrm>
          <a:off x="22914000" y="53899920"/>
          <a:ext cx="210600" cy="191520"/>
        </a:xfrm>
        <a:custGeom>
          <a:avLst/>
          <a:gdLst/>
          <a:ahLst/>
          <a:rect l="0" t="0" r="r" b="b"/>
          <a:pathLst>
            <a:path w="585" h="532">
              <a:moveTo>
                <a:pt x="469" y="31"/>
              </a:moveTo>
              <a:lnTo>
                <a:pt x="398" y="21"/>
              </a:lnTo>
              <a:lnTo>
                <a:pt x="403" y="0"/>
              </a:lnTo>
              <a:lnTo>
                <a:pt x="584" y="0"/>
              </a:lnTo>
              <a:lnTo>
                <a:pt x="581" y="21"/>
              </a:lnTo>
              <a:lnTo>
                <a:pt x="510" y="31"/>
              </a:lnTo>
              <a:lnTo>
                <a:pt x="421" y="531"/>
              </a:lnTo>
              <a:lnTo>
                <a:pt x="384" y="531"/>
              </a:lnTo>
              <a:lnTo>
                <a:pt x="194" y="54"/>
              </a:lnTo>
              <a:lnTo>
                <a:pt x="115" y="500"/>
              </a:lnTo>
              <a:lnTo>
                <a:pt x="184" y="510"/>
              </a:lnTo>
              <a:lnTo>
                <a:pt x="180" y="531"/>
              </a:lnTo>
              <a:lnTo>
                <a:pt x="0" y="531"/>
              </a:lnTo>
              <a:lnTo>
                <a:pt x="3" y="510"/>
              </a:lnTo>
              <a:lnTo>
                <a:pt x="74" y="500"/>
              </a:lnTo>
              <a:lnTo>
                <a:pt x="156" y="31"/>
              </a:lnTo>
              <a:lnTo>
                <a:pt x="90" y="21"/>
              </a:lnTo>
              <a:lnTo>
                <a:pt x="93" y="0"/>
              </a:lnTo>
              <a:lnTo>
                <a:pt x="248" y="0"/>
              </a:lnTo>
              <a:lnTo>
                <a:pt x="405" y="398"/>
              </a:lnTo>
              <a:lnTo>
                <a:pt x="469" y="31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27</xdr:col>
      <xdr:colOff>669240</xdr:colOff>
      <xdr:row>88</xdr:row>
      <xdr:rowOff>471600</xdr:rowOff>
    </xdr:from>
    <xdr:to>
      <xdr:col>28</xdr:col>
      <xdr:colOff>79200</xdr:colOff>
      <xdr:row>89</xdr:row>
      <xdr:rowOff>53280</xdr:rowOff>
    </xdr:to>
    <xdr:sp>
      <xdr:nvSpPr>
        <xdr:cNvPr id="53" name="Freeform 1"/>
        <xdr:cNvSpPr/>
      </xdr:nvSpPr>
      <xdr:spPr>
        <a:xfrm>
          <a:off x="22271760" y="54116280"/>
          <a:ext cx="210600" cy="191520"/>
        </a:xfrm>
        <a:custGeom>
          <a:avLst/>
          <a:gdLst/>
          <a:ahLst/>
          <a:rect l="0" t="0" r="r" b="b"/>
          <a:pathLst>
            <a:path w="585" h="532">
              <a:moveTo>
                <a:pt x="469" y="31"/>
              </a:moveTo>
              <a:lnTo>
                <a:pt x="398" y="21"/>
              </a:lnTo>
              <a:lnTo>
                <a:pt x="403" y="0"/>
              </a:lnTo>
              <a:lnTo>
                <a:pt x="584" y="0"/>
              </a:lnTo>
              <a:lnTo>
                <a:pt x="581" y="21"/>
              </a:lnTo>
              <a:lnTo>
                <a:pt x="510" y="31"/>
              </a:lnTo>
              <a:lnTo>
                <a:pt x="421" y="531"/>
              </a:lnTo>
              <a:lnTo>
                <a:pt x="384" y="531"/>
              </a:lnTo>
              <a:lnTo>
                <a:pt x="194" y="54"/>
              </a:lnTo>
              <a:lnTo>
                <a:pt x="115" y="500"/>
              </a:lnTo>
              <a:lnTo>
                <a:pt x="184" y="510"/>
              </a:lnTo>
              <a:lnTo>
                <a:pt x="180" y="531"/>
              </a:lnTo>
              <a:lnTo>
                <a:pt x="0" y="531"/>
              </a:lnTo>
              <a:lnTo>
                <a:pt x="3" y="510"/>
              </a:lnTo>
              <a:lnTo>
                <a:pt x="74" y="500"/>
              </a:lnTo>
              <a:lnTo>
                <a:pt x="156" y="31"/>
              </a:lnTo>
              <a:lnTo>
                <a:pt x="90" y="21"/>
              </a:lnTo>
              <a:lnTo>
                <a:pt x="93" y="0"/>
              </a:lnTo>
              <a:lnTo>
                <a:pt x="248" y="0"/>
              </a:lnTo>
              <a:lnTo>
                <a:pt x="405" y="398"/>
              </a:lnTo>
              <a:lnTo>
                <a:pt x="469" y="31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28</xdr:col>
      <xdr:colOff>528840</xdr:colOff>
      <xdr:row>89</xdr:row>
      <xdr:rowOff>88560</xdr:rowOff>
    </xdr:from>
    <xdr:to>
      <xdr:col>28</xdr:col>
      <xdr:colOff>690120</xdr:colOff>
      <xdr:row>89</xdr:row>
      <xdr:rowOff>279720</xdr:rowOff>
    </xdr:to>
    <xdr:sp>
      <xdr:nvSpPr>
        <xdr:cNvPr id="54" name="Freeform 1"/>
        <xdr:cNvSpPr/>
      </xdr:nvSpPr>
      <xdr:spPr>
        <a:xfrm>
          <a:off x="22931640" y="54342720"/>
          <a:ext cx="161640" cy="191520"/>
        </a:xfrm>
        <a:custGeom>
          <a:avLst/>
          <a:gdLst/>
          <a:ahLst/>
          <a:rect l="0" t="0" r="r" b="b"/>
          <a:pathLst>
            <a:path w="449" h="532">
              <a:moveTo>
                <a:pt x="349" y="34"/>
              </a:moveTo>
              <a:lnTo>
                <a:pt x="271" y="34"/>
              </a:lnTo>
              <a:lnTo>
                <a:pt x="225" y="34"/>
              </a:lnTo>
              <a:lnTo>
                <a:pt x="187" y="36"/>
              </a:lnTo>
              <a:lnTo>
                <a:pt x="157" y="38"/>
              </a:lnTo>
              <a:lnTo>
                <a:pt x="144" y="39"/>
              </a:lnTo>
              <a:lnTo>
                <a:pt x="134" y="43"/>
              </a:lnTo>
              <a:lnTo>
                <a:pt x="107" y="126"/>
              </a:lnTo>
              <a:lnTo>
                <a:pt x="80" y="126"/>
              </a:lnTo>
              <a:lnTo>
                <a:pt x="102" y="0"/>
              </a:lnTo>
              <a:lnTo>
                <a:pt x="448" y="0"/>
              </a:lnTo>
              <a:lnTo>
                <a:pt x="441" y="34"/>
              </a:lnTo>
              <a:lnTo>
                <a:pt x="95" y="497"/>
              </a:lnTo>
              <a:lnTo>
                <a:pt x="190" y="497"/>
              </a:lnTo>
              <a:lnTo>
                <a:pt x="215" y="497"/>
              </a:lnTo>
              <a:lnTo>
                <a:pt x="238" y="497"/>
              </a:lnTo>
              <a:lnTo>
                <a:pt x="262" y="495"/>
              </a:lnTo>
              <a:lnTo>
                <a:pt x="287" y="494"/>
              </a:lnTo>
              <a:lnTo>
                <a:pt x="328" y="489"/>
              </a:lnTo>
              <a:lnTo>
                <a:pt x="343" y="487"/>
              </a:lnTo>
              <a:lnTo>
                <a:pt x="353" y="485"/>
              </a:lnTo>
              <a:lnTo>
                <a:pt x="394" y="384"/>
              </a:lnTo>
              <a:lnTo>
                <a:pt x="421" y="384"/>
              </a:lnTo>
              <a:lnTo>
                <a:pt x="385" y="531"/>
              </a:lnTo>
              <a:lnTo>
                <a:pt x="0" y="531"/>
              </a:lnTo>
              <a:lnTo>
                <a:pt x="7" y="494"/>
              </a:lnTo>
              <a:lnTo>
                <a:pt x="349" y="3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28</xdr:col>
      <xdr:colOff>285840</xdr:colOff>
      <xdr:row>88</xdr:row>
      <xdr:rowOff>532440</xdr:rowOff>
    </xdr:from>
    <xdr:to>
      <xdr:col>28</xdr:col>
      <xdr:colOff>454680</xdr:colOff>
      <xdr:row>89</xdr:row>
      <xdr:rowOff>12600</xdr:rowOff>
    </xdr:to>
    <xdr:sp>
      <xdr:nvSpPr>
        <xdr:cNvPr id="55" name="Freeform 1"/>
        <xdr:cNvSpPr/>
      </xdr:nvSpPr>
      <xdr:spPr>
        <a:xfrm>
          <a:off x="22688640" y="54177120"/>
          <a:ext cx="169200" cy="90000"/>
        </a:xfrm>
        <a:custGeom>
          <a:avLst/>
          <a:gdLst/>
          <a:ahLst/>
          <a:rect l="0" t="0" r="r" b="b"/>
          <a:pathLst>
            <a:path w="470" h="250">
              <a:moveTo>
                <a:pt x="0" y="249"/>
              </a:moveTo>
              <a:lnTo>
                <a:pt x="0" y="198"/>
              </a:lnTo>
              <a:lnTo>
                <a:pt x="469" y="198"/>
              </a:lnTo>
              <a:lnTo>
                <a:pt x="469" y="249"/>
              </a:lnTo>
              <a:lnTo>
                <a:pt x="0" y="249"/>
              </a:lnTo>
              <a:moveTo>
                <a:pt x="0" y="51"/>
              </a:moveTo>
              <a:lnTo>
                <a:pt x="0" y="0"/>
              </a:lnTo>
              <a:lnTo>
                <a:pt x="469" y="0"/>
              </a:lnTo>
              <a:lnTo>
                <a:pt x="469" y="51"/>
              </a:lnTo>
              <a:lnTo>
                <a:pt x="0" y="51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27</xdr:col>
      <xdr:colOff>621000</xdr:colOff>
      <xdr:row>88</xdr:row>
      <xdr:rowOff>163440</xdr:rowOff>
    </xdr:from>
    <xdr:to>
      <xdr:col>29</xdr:col>
      <xdr:colOff>143640</xdr:colOff>
      <xdr:row>89</xdr:row>
      <xdr:rowOff>447120</xdr:rowOff>
    </xdr:to>
    <xdr:sp>
      <xdr:nvSpPr>
        <xdr:cNvPr id="56" name="Freeform 1"/>
        <xdr:cNvSpPr/>
      </xdr:nvSpPr>
      <xdr:spPr>
        <a:xfrm>
          <a:off x="22223520" y="53808120"/>
          <a:ext cx="1123200" cy="893520"/>
        </a:xfrm>
        <a:custGeom>
          <a:avLst/>
          <a:gdLst/>
          <a:ahLst/>
          <a:rect l="0" t="0" r="r" b="b"/>
          <a:pathLst>
            <a:path w="3120" h="2482">
              <a:moveTo>
                <a:pt x="0" y="0"/>
              </a:moveTo>
              <a:lnTo>
                <a:pt x="3119" y="0"/>
              </a:lnTo>
              <a:lnTo>
                <a:pt x="3119" y="2481"/>
              </a:lnTo>
              <a:lnTo>
                <a:pt x="0" y="2481"/>
              </a:lnTo>
              <a:lnTo>
                <a:pt x="0" y="0"/>
              </a:lnTo>
              <a:close/>
            </a:path>
          </a:pathLst>
        </a:custGeom>
        <a:noFill/>
        <a:ln w="0">
          <a:solidFill>
            <a:srgbClr val="000000"/>
          </a:solidFill>
        </a:ln>
      </xdr:spPr>
    </xdr:sp>
    <xdr:clientData/>
  </xdr:twoCellAnchor>
  <xdr:twoCellAnchor editAs="absolute">
    <xdr:from>
      <xdr:col>27</xdr:col>
      <xdr:colOff>520560</xdr:colOff>
      <xdr:row>80</xdr:row>
      <xdr:rowOff>203400</xdr:rowOff>
    </xdr:from>
    <xdr:to>
      <xdr:col>32</xdr:col>
      <xdr:colOff>67680</xdr:colOff>
      <xdr:row>81</xdr:row>
      <xdr:rowOff>416520</xdr:rowOff>
    </xdr:to>
    <xdr:sp>
      <xdr:nvSpPr>
        <xdr:cNvPr id="57" name="Freeform 1"/>
        <xdr:cNvSpPr/>
      </xdr:nvSpPr>
      <xdr:spPr>
        <a:xfrm>
          <a:off x="22123080" y="48971160"/>
          <a:ext cx="3548160" cy="823320"/>
        </a:xfrm>
        <a:custGeom>
          <a:avLst/>
          <a:gdLst/>
          <a:ahLst/>
          <a:rect l="0" t="0" r="r" b="b"/>
          <a:pathLst>
            <a:path w="9856" h="2287">
              <a:moveTo>
                <a:pt x="0" y="2286"/>
              </a:moveTo>
              <a:lnTo>
                <a:pt x="0" y="0"/>
              </a:lnTo>
              <a:lnTo>
                <a:pt x="9855" y="0"/>
              </a:lnTo>
              <a:lnTo>
                <a:pt x="9855" y="2286"/>
              </a:lnTo>
              <a:lnTo>
                <a:pt x="0" y="2286"/>
              </a:lnTo>
              <a:close/>
            </a:path>
          </a:pathLst>
        </a:custGeom>
        <a:solidFill>
          <a:srgbClr val="ffffff"/>
        </a:solidFill>
        <a:ln w="18360">
          <a:solidFill>
            <a:srgbClr val="000000"/>
          </a:solidFill>
          <a:round/>
        </a:ln>
      </xdr:spPr>
    </xdr:sp>
    <xdr:clientData/>
  </xdr:twoCellAnchor>
  <xdr:twoCellAnchor editAs="absolute">
    <xdr:from>
      <xdr:col>27</xdr:col>
      <xdr:colOff>635760</xdr:colOff>
      <xdr:row>80</xdr:row>
      <xdr:rowOff>487080</xdr:rowOff>
    </xdr:from>
    <xdr:to>
      <xdr:col>28</xdr:col>
      <xdr:colOff>132120</xdr:colOff>
      <xdr:row>81</xdr:row>
      <xdr:rowOff>118080</xdr:rowOff>
    </xdr:to>
    <xdr:sp>
      <xdr:nvSpPr>
        <xdr:cNvPr id="58" name="Freeform 1"/>
        <xdr:cNvSpPr/>
      </xdr:nvSpPr>
      <xdr:spPr>
        <a:xfrm>
          <a:off x="22238280" y="49254840"/>
          <a:ext cx="297000" cy="241200"/>
        </a:xfrm>
        <a:custGeom>
          <a:avLst/>
          <a:gdLst/>
          <a:ahLst/>
          <a:rect l="0" t="0" r="r" b="b"/>
          <a:pathLst>
            <a:path w="825" h="670">
              <a:moveTo>
                <a:pt x="824" y="0"/>
              </a:moveTo>
              <a:lnTo>
                <a:pt x="642" y="0"/>
              </a:lnTo>
              <a:lnTo>
                <a:pt x="642" y="16"/>
              </a:lnTo>
              <a:lnTo>
                <a:pt x="660" y="18"/>
              </a:lnTo>
              <a:lnTo>
                <a:pt x="674" y="20"/>
              </a:lnTo>
              <a:lnTo>
                <a:pt x="680" y="22"/>
              </a:lnTo>
              <a:lnTo>
                <a:pt x="685" y="23"/>
              </a:lnTo>
              <a:lnTo>
                <a:pt x="690" y="25"/>
              </a:lnTo>
              <a:lnTo>
                <a:pt x="694" y="27"/>
              </a:lnTo>
              <a:lnTo>
                <a:pt x="697" y="30"/>
              </a:lnTo>
              <a:lnTo>
                <a:pt x="698" y="31"/>
              </a:lnTo>
              <a:lnTo>
                <a:pt x="699" y="32"/>
              </a:lnTo>
              <a:lnTo>
                <a:pt x="701" y="34"/>
              </a:lnTo>
              <a:lnTo>
                <a:pt x="702" y="35"/>
              </a:lnTo>
              <a:lnTo>
                <a:pt x="703" y="39"/>
              </a:lnTo>
              <a:lnTo>
                <a:pt x="704" y="42"/>
              </a:lnTo>
              <a:lnTo>
                <a:pt x="705" y="46"/>
              </a:lnTo>
              <a:lnTo>
                <a:pt x="706" y="51"/>
              </a:lnTo>
              <a:lnTo>
                <a:pt x="706" y="56"/>
              </a:lnTo>
              <a:lnTo>
                <a:pt x="705" y="62"/>
              </a:lnTo>
              <a:lnTo>
                <a:pt x="704" y="70"/>
              </a:lnTo>
              <a:lnTo>
                <a:pt x="703" y="77"/>
              </a:lnTo>
              <a:lnTo>
                <a:pt x="701" y="85"/>
              </a:lnTo>
              <a:lnTo>
                <a:pt x="698" y="94"/>
              </a:lnTo>
              <a:lnTo>
                <a:pt x="694" y="103"/>
              </a:lnTo>
              <a:lnTo>
                <a:pt x="690" y="113"/>
              </a:lnTo>
              <a:lnTo>
                <a:pt x="685" y="123"/>
              </a:lnTo>
              <a:lnTo>
                <a:pt x="500" y="490"/>
              </a:lnTo>
              <a:lnTo>
                <a:pt x="461" y="89"/>
              </a:lnTo>
              <a:lnTo>
                <a:pt x="461" y="87"/>
              </a:lnTo>
              <a:lnTo>
                <a:pt x="460" y="85"/>
              </a:lnTo>
              <a:lnTo>
                <a:pt x="460" y="81"/>
              </a:lnTo>
              <a:lnTo>
                <a:pt x="460" y="77"/>
              </a:lnTo>
              <a:lnTo>
                <a:pt x="460" y="74"/>
              </a:lnTo>
              <a:lnTo>
                <a:pt x="460" y="67"/>
              </a:lnTo>
              <a:lnTo>
                <a:pt x="461" y="60"/>
              </a:lnTo>
              <a:lnTo>
                <a:pt x="462" y="54"/>
              </a:lnTo>
              <a:lnTo>
                <a:pt x="463" y="49"/>
              </a:lnTo>
              <a:lnTo>
                <a:pt x="465" y="44"/>
              </a:lnTo>
              <a:lnTo>
                <a:pt x="467" y="39"/>
              </a:lnTo>
              <a:lnTo>
                <a:pt x="470" y="35"/>
              </a:lnTo>
              <a:lnTo>
                <a:pt x="474" y="32"/>
              </a:lnTo>
              <a:lnTo>
                <a:pt x="478" y="29"/>
              </a:lnTo>
              <a:lnTo>
                <a:pt x="482" y="26"/>
              </a:lnTo>
              <a:lnTo>
                <a:pt x="488" y="24"/>
              </a:lnTo>
              <a:lnTo>
                <a:pt x="494" y="21"/>
              </a:lnTo>
              <a:lnTo>
                <a:pt x="501" y="20"/>
              </a:lnTo>
              <a:lnTo>
                <a:pt x="509" y="18"/>
              </a:lnTo>
              <a:lnTo>
                <a:pt x="527" y="16"/>
              </a:lnTo>
              <a:lnTo>
                <a:pt x="527" y="0"/>
              </a:lnTo>
              <a:lnTo>
                <a:pt x="292" y="0"/>
              </a:lnTo>
              <a:lnTo>
                <a:pt x="292" y="16"/>
              </a:lnTo>
              <a:lnTo>
                <a:pt x="311" y="17"/>
              </a:lnTo>
              <a:lnTo>
                <a:pt x="320" y="18"/>
              </a:lnTo>
              <a:lnTo>
                <a:pt x="327" y="19"/>
              </a:lnTo>
              <a:lnTo>
                <a:pt x="333" y="20"/>
              </a:lnTo>
              <a:lnTo>
                <a:pt x="339" y="22"/>
              </a:lnTo>
              <a:lnTo>
                <a:pt x="344" y="25"/>
              </a:lnTo>
              <a:lnTo>
                <a:pt x="348" y="27"/>
              </a:lnTo>
              <a:lnTo>
                <a:pt x="350" y="29"/>
              </a:lnTo>
              <a:lnTo>
                <a:pt x="352" y="31"/>
              </a:lnTo>
              <a:lnTo>
                <a:pt x="355" y="35"/>
              </a:lnTo>
              <a:lnTo>
                <a:pt x="357" y="39"/>
              </a:lnTo>
              <a:lnTo>
                <a:pt x="360" y="44"/>
              </a:lnTo>
              <a:lnTo>
                <a:pt x="362" y="50"/>
              </a:lnTo>
              <a:lnTo>
                <a:pt x="363" y="57"/>
              </a:lnTo>
              <a:lnTo>
                <a:pt x="366" y="74"/>
              </a:lnTo>
              <a:lnTo>
                <a:pt x="375" y="143"/>
              </a:lnTo>
              <a:lnTo>
                <a:pt x="205" y="490"/>
              </a:lnTo>
              <a:lnTo>
                <a:pt x="162" y="85"/>
              </a:lnTo>
              <a:lnTo>
                <a:pt x="162" y="83"/>
              </a:lnTo>
              <a:lnTo>
                <a:pt x="161" y="81"/>
              </a:lnTo>
              <a:lnTo>
                <a:pt x="161" y="77"/>
              </a:lnTo>
              <a:lnTo>
                <a:pt x="161" y="73"/>
              </a:lnTo>
              <a:lnTo>
                <a:pt x="161" y="71"/>
              </a:lnTo>
              <a:lnTo>
                <a:pt x="161" y="64"/>
              </a:lnTo>
              <a:lnTo>
                <a:pt x="161" y="58"/>
              </a:lnTo>
              <a:lnTo>
                <a:pt x="162" y="52"/>
              </a:lnTo>
              <a:lnTo>
                <a:pt x="164" y="47"/>
              </a:lnTo>
              <a:lnTo>
                <a:pt x="165" y="42"/>
              </a:lnTo>
              <a:lnTo>
                <a:pt x="168" y="38"/>
              </a:lnTo>
              <a:lnTo>
                <a:pt x="169" y="36"/>
              </a:lnTo>
              <a:lnTo>
                <a:pt x="171" y="35"/>
              </a:lnTo>
              <a:lnTo>
                <a:pt x="174" y="31"/>
              </a:lnTo>
              <a:lnTo>
                <a:pt x="179" y="29"/>
              </a:lnTo>
              <a:lnTo>
                <a:pt x="184" y="26"/>
              </a:lnTo>
              <a:lnTo>
                <a:pt x="190" y="24"/>
              </a:lnTo>
              <a:lnTo>
                <a:pt x="196" y="22"/>
              </a:lnTo>
              <a:lnTo>
                <a:pt x="213" y="19"/>
              </a:lnTo>
              <a:lnTo>
                <a:pt x="233" y="16"/>
              </a:lnTo>
              <a:lnTo>
                <a:pt x="233" y="0"/>
              </a:lnTo>
              <a:lnTo>
                <a:pt x="0" y="0"/>
              </a:lnTo>
              <a:lnTo>
                <a:pt x="0" y="16"/>
              </a:lnTo>
              <a:lnTo>
                <a:pt x="20" y="19"/>
              </a:lnTo>
              <a:lnTo>
                <a:pt x="28" y="20"/>
              </a:lnTo>
              <a:lnTo>
                <a:pt x="34" y="22"/>
              </a:lnTo>
              <a:lnTo>
                <a:pt x="37" y="23"/>
              </a:lnTo>
              <a:lnTo>
                <a:pt x="39" y="24"/>
              </a:lnTo>
              <a:lnTo>
                <a:pt x="41" y="25"/>
              </a:lnTo>
              <a:lnTo>
                <a:pt x="43" y="26"/>
              </a:lnTo>
              <a:lnTo>
                <a:pt x="45" y="27"/>
              </a:lnTo>
              <a:lnTo>
                <a:pt x="47" y="29"/>
              </a:lnTo>
              <a:lnTo>
                <a:pt x="49" y="30"/>
              </a:lnTo>
              <a:lnTo>
                <a:pt x="50" y="32"/>
              </a:lnTo>
              <a:lnTo>
                <a:pt x="52" y="34"/>
              </a:lnTo>
              <a:lnTo>
                <a:pt x="54" y="37"/>
              </a:lnTo>
              <a:lnTo>
                <a:pt x="56" y="39"/>
              </a:lnTo>
              <a:lnTo>
                <a:pt x="58" y="43"/>
              </a:lnTo>
              <a:lnTo>
                <a:pt x="60" y="47"/>
              </a:lnTo>
              <a:lnTo>
                <a:pt x="61" y="51"/>
              </a:lnTo>
              <a:lnTo>
                <a:pt x="64" y="62"/>
              </a:lnTo>
              <a:lnTo>
                <a:pt x="67" y="78"/>
              </a:lnTo>
              <a:lnTo>
                <a:pt x="70" y="97"/>
              </a:lnTo>
              <a:lnTo>
                <a:pt x="78" y="154"/>
              </a:lnTo>
              <a:lnTo>
                <a:pt x="139" y="669"/>
              </a:lnTo>
              <a:lnTo>
                <a:pt x="158" y="669"/>
              </a:lnTo>
              <a:lnTo>
                <a:pt x="377" y="216"/>
              </a:lnTo>
              <a:lnTo>
                <a:pt x="382" y="216"/>
              </a:lnTo>
              <a:lnTo>
                <a:pt x="431" y="669"/>
              </a:lnTo>
              <a:lnTo>
                <a:pt x="451" y="669"/>
              </a:lnTo>
              <a:lnTo>
                <a:pt x="750" y="88"/>
              </a:lnTo>
              <a:lnTo>
                <a:pt x="759" y="71"/>
              </a:lnTo>
              <a:lnTo>
                <a:pt x="768" y="57"/>
              </a:lnTo>
              <a:lnTo>
                <a:pt x="775" y="46"/>
              </a:lnTo>
              <a:lnTo>
                <a:pt x="779" y="41"/>
              </a:lnTo>
              <a:lnTo>
                <a:pt x="783" y="37"/>
              </a:lnTo>
              <a:lnTo>
                <a:pt x="787" y="34"/>
              </a:lnTo>
              <a:lnTo>
                <a:pt x="791" y="31"/>
              </a:lnTo>
              <a:lnTo>
                <a:pt x="796" y="28"/>
              </a:lnTo>
              <a:lnTo>
                <a:pt x="800" y="25"/>
              </a:lnTo>
              <a:lnTo>
                <a:pt x="806" y="23"/>
              </a:lnTo>
              <a:lnTo>
                <a:pt x="811" y="20"/>
              </a:lnTo>
              <a:lnTo>
                <a:pt x="824" y="16"/>
              </a:lnTo>
              <a:lnTo>
                <a:pt x="824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28</xdr:col>
      <xdr:colOff>160560</xdr:colOff>
      <xdr:row>81</xdr:row>
      <xdr:rowOff>32400</xdr:rowOff>
    </xdr:from>
    <xdr:to>
      <xdr:col>28</xdr:col>
      <xdr:colOff>289440</xdr:colOff>
      <xdr:row>81</xdr:row>
      <xdr:rowOff>213480</xdr:rowOff>
    </xdr:to>
    <xdr:sp>
      <xdr:nvSpPr>
        <xdr:cNvPr id="59" name="Freeform 1"/>
        <xdr:cNvSpPr/>
      </xdr:nvSpPr>
      <xdr:spPr>
        <a:xfrm>
          <a:off x="22563360" y="49410000"/>
          <a:ext cx="129240" cy="181440"/>
        </a:xfrm>
        <a:custGeom>
          <a:avLst/>
          <a:gdLst/>
          <a:ahLst/>
          <a:rect l="0" t="0" r="r" b="b"/>
          <a:pathLst>
            <a:path w="359" h="504">
              <a:moveTo>
                <a:pt x="113" y="437"/>
              </a:moveTo>
              <a:lnTo>
                <a:pt x="104" y="467"/>
              </a:lnTo>
              <a:lnTo>
                <a:pt x="101" y="477"/>
              </a:lnTo>
              <a:lnTo>
                <a:pt x="99" y="480"/>
              </a:lnTo>
              <a:lnTo>
                <a:pt x="98" y="483"/>
              </a:lnTo>
              <a:lnTo>
                <a:pt x="96" y="486"/>
              </a:lnTo>
              <a:lnTo>
                <a:pt x="95" y="487"/>
              </a:lnTo>
              <a:lnTo>
                <a:pt x="94" y="488"/>
              </a:lnTo>
              <a:lnTo>
                <a:pt x="93" y="488"/>
              </a:lnTo>
              <a:lnTo>
                <a:pt x="92" y="489"/>
              </a:lnTo>
              <a:lnTo>
                <a:pt x="91" y="490"/>
              </a:lnTo>
              <a:lnTo>
                <a:pt x="89" y="490"/>
              </a:lnTo>
              <a:lnTo>
                <a:pt x="87" y="491"/>
              </a:lnTo>
              <a:lnTo>
                <a:pt x="84" y="492"/>
              </a:lnTo>
              <a:lnTo>
                <a:pt x="77" y="492"/>
              </a:lnTo>
              <a:lnTo>
                <a:pt x="62" y="492"/>
              </a:lnTo>
              <a:lnTo>
                <a:pt x="59" y="503"/>
              </a:lnTo>
              <a:lnTo>
                <a:pt x="187" y="503"/>
              </a:lnTo>
              <a:lnTo>
                <a:pt x="189" y="492"/>
              </a:lnTo>
              <a:lnTo>
                <a:pt x="173" y="492"/>
              </a:lnTo>
              <a:lnTo>
                <a:pt x="165" y="492"/>
              </a:lnTo>
              <a:lnTo>
                <a:pt x="160" y="492"/>
              </a:lnTo>
              <a:lnTo>
                <a:pt x="157" y="491"/>
              </a:lnTo>
              <a:lnTo>
                <a:pt x="155" y="491"/>
              </a:lnTo>
              <a:lnTo>
                <a:pt x="153" y="490"/>
              </a:lnTo>
              <a:lnTo>
                <a:pt x="151" y="490"/>
              </a:lnTo>
              <a:lnTo>
                <a:pt x="150" y="489"/>
              </a:lnTo>
              <a:lnTo>
                <a:pt x="149" y="488"/>
              </a:lnTo>
              <a:lnTo>
                <a:pt x="148" y="487"/>
              </a:lnTo>
              <a:lnTo>
                <a:pt x="147" y="486"/>
              </a:lnTo>
              <a:lnTo>
                <a:pt x="147" y="484"/>
              </a:lnTo>
              <a:lnTo>
                <a:pt x="146" y="483"/>
              </a:lnTo>
              <a:lnTo>
                <a:pt x="146" y="481"/>
              </a:lnTo>
              <a:lnTo>
                <a:pt x="146" y="479"/>
              </a:lnTo>
              <a:lnTo>
                <a:pt x="146" y="478"/>
              </a:lnTo>
              <a:lnTo>
                <a:pt x="146" y="477"/>
              </a:lnTo>
              <a:lnTo>
                <a:pt x="146" y="475"/>
              </a:lnTo>
              <a:lnTo>
                <a:pt x="147" y="474"/>
              </a:lnTo>
              <a:lnTo>
                <a:pt x="147" y="470"/>
              </a:lnTo>
              <a:lnTo>
                <a:pt x="149" y="465"/>
              </a:lnTo>
              <a:lnTo>
                <a:pt x="166" y="400"/>
              </a:lnTo>
              <a:lnTo>
                <a:pt x="172" y="402"/>
              </a:lnTo>
              <a:lnTo>
                <a:pt x="177" y="405"/>
              </a:lnTo>
              <a:lnTo>
                <a:pt x="181" y="407"/>
              </a:lnTo>
              <a:lnTo>
                <a:pt x="186" y="408"/>
              </a:lnTo>
              <a:lnTo>
                <a:pt x="190" y="409"/>
              </a:lnTo>
              <a:lnTo>
                <a:pt x="195" y="410"/>
              </a:lnTo>
              <a:lnTo>
                <a:pt x="200" y="410"/>
              </a:lnTo>
              <a:lnTo>
                <a:pt x="205" y="410"/>
              </a:lnTo>
              <a:lnTo>
                <a:pt x="219" y="409"/>
              </a:lnTo>
              <a:lnTo>
                <a:pt x="233" y="406"/>
              </a:lnTo>
              <a:lnTo>
                <a:pt x="247" y="401"/>
              </a:lnTo>
              <a:lnTo>
                <a:pt x="260" y="394"/>
              </a:lnTo>
              <a:lnTo>
                <a:pt x="273" y="385"/>
              </a:lnTo>
              <a:lnTo>
                <a:pt x="286" y="375"/>
              </a:lnTo>
              <a:lnTo>
                <a:pt x="298" y="363"/>
              </a:lnTo>
              <a:lnTo>
                <a:pt x="309" y="350"/>
              </a:lnTo>
              <a:lnTo>
                <a:pt x="320" y="336"/>
              </a:lnTo>
              <a:lnTo>
                <a:pt x="329" y="321"/>
              </a:lnTo>
              <a:lnTo>
                <a:pt x="337" y="306"/>
              </a:lnTo>
              <a:lnTo>
                <a:pt x="344" y="289"/>
              </a:lnTo>
              <a:lnTo>
                <a:pt x="350" y="272"/>
              </a:lnTo>
              <a:lnTo>
                <a:pt x="354" y="255"/>
              </a:lnTo>
              <a:lnTo>
                <a:pt x="357" y="238"/>
              </a:lnTo>
              <a:lnTo>
                <a:pt x="358" y="220"/>
              </a:lnTo>
              <a:lnTo>
                <a:pt x="357" y="211"/>
              </a:lnTo>
              <a:lnTo>
                <a:pt x="356" y="203"/>
              </a:lnTo>
              <a:lnTo>
                <a:pt x="355" y="195"/>
              </a:lnTo>
              <a:lnTo>
                <a:pt x="352" y="188"/>
              </a:lnTo>
              <a:lnTo>
                <a:pt x="350" y="180"/>
              </a:lnTo>
              <a:lnTo>
                <a:pt x="346" y="174"/>
              </a:lnTo>
              <a:lnTo>
                <a:pt x="343" y="168"/>
              </a:lnTo>
              <a:lnTo>
                <a:pt x="338" y="162"/>
              </a:lnTo>
              <a:lnTo>
                <a:pt x="333" y="157"/>
              </a:lnTo>
              <a:lnTo>
                <a:pt x="328" y="152"/>
              </a:lnTo>
              <a:lnTo>
                <a:pt x="323" y="149"/>
              </a:lnTo>
              <a:lnTo>
                <a:pt x="316" y="145"/>
              </a:lnTo>
              <a:lnTo>
                <a:pt x="310" y="143"/>
              </a:lnTo>
              <a:lnTo>
                <a:pt x="303" y="141"/>
              </a:lnTo>
              <a:lnTo>
                <a:pt x="296" y="140"/>
              </a:lnTo>
              <a:lnTo>
                <a:pt x="289" y="139"/>
              </a:lnTo>
              <a:lnTo>
                <a:pt x="281" y="140"/>
              </a:lnTo>
              <a:lnTo>
                <a:pt x="274" y="141"/>
              </a:lnTo>
              <a:lnTo>
                <a:pt x="266" y="142"/>
              </a:lnTo>
              <a:lnTo>
                <a:pt x="259" y="145"/>
              </a:lnTo>
              <a:lnTo>
                <a:pt x="252" y="148"/>
              </a:lnTo>
              <a:lnTo>
                <a:pt x="245" y="152"/>
              </a:lnTo>
              <a:lnTo>
                <a:pt x="237" y="157"/>
              </a:lnTo>
              <a:lnTo>
                <a:pt x="230" y="163"/>
              </a:lnTo>
              <a:lnTo>
                <a:pt x="273" y="0"/>
              </a:lnTo>
              <a:lnTo>
                <a:pt x="252" y="3"/>
              </a:lnTo>
              <a:lnTo>
                <a:pt x="190" y="13"/>
              </a:lnTo>
              <a:lnTo>
                <a:pt x="187" y="24"/>
              </a:lnTo>
              <a:lnTo>
                <a:pt x="192" y="22"/>
              </a:lnTo>
              <a:lnTo>
                <a:pt x="197" y="22"/>
              </a:lnTo>
              <a:lnTo>
                <a:pt x="198" y="21"/>
              </a:lnTo>
              <a:lnTo>
                <a:pt x="200" y="21"/>
              </a:lnTo>
              <a:lnTo>
                <a:pt x="202" y="21"/>
              </a:lnTo>
              <a:lnTo>
                <a:pt x="203" y="21"/>
              </a:lnTo>
              <a:lnTo>
                <a:pt x="205" y="21"/>
              </a:lnTo>
              <a:lnTo>
                <a:pt x="206" y="21"/>
              </a:lnTo>
              <a:lnTo>
                <a:pt x="208" y="22"/>
              </a:lnTo>
              <a:lnTo>
                <a:pt x="209" y="22"/>
              </a:lnTo>
              <a:lnTo>
                <a:pt x="210" y="23"/>
              </a:lnTo>
              <a:lnTo>
                <a:pt x="212" y="23"/>
              </a:lnTo>
              <a:lnTo>
                <a:pt x="213" y="24"/>
              </a:lnTo>
              <a:lnTo>
                <a:pt x="214" y="25"/>
              </a:lnTo>
              <a:lnTo>
                <a:pt x="214" y="27"/>
              </a:lnTo>
              <a:lnTo>
                <a:pt x="215" y="28"/>
              </a:lnTo>
              <a:lnTo>
                <a:pt x="216" y="29"/>
              </a:lnTo>
              <a:lnTo>
                <a:pt x="216" y="31"/>
              </a:lnTo>
              <a:lnTo>
                <a:pt x="217" y="32"/>
              </a:lnTo>
              <a:lnTo>
                <a:pt x="217" y="34"/>
              </a:lnTo>
              <a:lnTo>
                <a:pt x="217" y="36"/>
              </a:lnTo>
              <a:lnTo>
                <a:pt x="217" y="38"/>
              </a:lnTo>
              <a:lnTo>
                <a:pt x="217" y="41"/>
              </a:lnTo>
              <a:lnTo>
                <a:pt x="217" y="43"/>
              </a:lnTo>
              <a:lnTo>
                <a:pt x="217" y="45"/>
              </a:lnTo>
              <a:lnTo>
                <a:pt x="216" y="48"/>
              </a:lnTo>
              <a:lnTo>
                <a:pt x="215" y="53"/>
              </a:lnTo>
              <a:lnTo>
                <a:pt x="214" y="58"/>
              </a:lnTo>
              <a:lnTo>
                <a:pt x="187" y="163"/>
              </a:lnTo>
              <a:lnTo>
                <a:pt x="180" y="157"/>
              </a:lnTo>
              <a:lnTo>
                <a:pt x="174" y="152"/>
              </a:lnTo>
              <a:lnTo>
                <a:pt x="168" y="148"/>
              </a:lnTo>
              <a:lnTo>
                <a:pt x="165" y="146"/>
              </a:lnTo>
              <a:lnTo>
                <a:pt x="162" y="144"/>
              </a:lnTo>
              <a:lnTo>
                <a:pt x="159" y="143"/>
              </a:lnTo>
              <a:lnTo>
                <a:pt x="156" y="142"/>
              </a:lnTo>
              <a:lnTo>
                <a:pt x="153" y="141"/>
              </a:lnTo>
              <a:lnTo>
                <a:pt x="149" y="141"/>
              </a:lnTo>
              <a:lnTo>
                <a:pt x="146" y="140"/>
              </a:lnTo>
              <a:lnTo>
                <a:pt x="143" y="140"/>
              </a:lnTo>
              <a:lnTo>
                <a:pt x="136" y="139"/>
              </a:lnTo>
              <a:lnTo>
                <a:pt x="130" y="140"/>
              </a:lnTo>
              <a:lnTo>
                <a:pt x="123" y="140"/>
              </a:lnTo>
              <a:lnTo>
                <a:pt x="111" y="143"/>
              </a:lnTo>
              <a:lnTo>
                <a:pt x="99" y="148"/>
              </a:lnTo>
              <a:lnTo>
                <a:pt x="87" y="155"/>
              </a:lnTo>
              <a:lnTo>
                <a:pt x="75" y="163"/>
              </a:lnTo>
              <a:lnTo>
                <a:pt x="64" y="173"/>
              </a:lnTo>
              <a:lnTo>
                <a:pt x="53" y="183"/>
              </a:lnTo>
              <a:lnTo>
                <a:pt x="43" y="195"/>
              </a:lnTo>
              <a:lnTo>
                <a:pt x="34" y="208"/>
              </a:lnTo>
              <a:lnTo>
                <a:pt x="25" y="222"/>
              </a:lnTo>
              <a:lnTo>
                <a:pt x="18" y="237"/>
              </a:lnTo>
              <a:lnTo>
                <a:pt x="12" y="252"/>
              </a:lnTo>
              <a:lnTo>
                <a:pt x="7" y="268"/>
              </a:lnTo>
              <a:lnTo>
                <a:pt x="3" y="284"/>
              </a:lnTo>
              <a:lnTo>
                <a:pt x="1" y="301"/>
              </a:lnTo>
              <a:lnTo>
                <a:pt x="0" y="317"/>
              </a:lnTo>
              <a:lnTo>
                <a:pt x="0" y="327"/>
              </a:lnTo>
              <a:lnTo>
                <a:pt x="1" y="337"/>
              </a:lnTo>
              <a:lnTo>
                <a:pt x="3" y="346"/>
              </a:lnTo>
              <a:lnTo>
                <a:pt x="6" y="355"/>
              </a:lnTo>
              <a:lnTo>
                <a:pt x="9" y="363"/>
              </a:lnTo>
              <a:lnTo>
                <a:pt x="12" y="371"/>
              </a:lnTo>
              <a:lnTo>
                <a:pt x="17" y="378"/>
              </a:lnTo>
              <a:lnTo>
                <a:pt x="22" y="384"/>
              </a:lnTo>
              <a:lnTo>
                <a:pt x="27" y="390"/>
              </a:lnTo>
              <a:lnTo>
                <a:pt x="33" y="395"/>
              </a:lnTo>
              <a:lnTo>
                <a:pt x="39" y="400"/>
              </a:lnTo>
              <a:lnTo>
                <a:pt x="46" y="403"/>
              </a:lnTo>
              <a:lnTo>
                <a:pt x="53" y="406"/>
              </a:lnTo>
              <a:lnTo>
                <a:pt x="61" y="409"/>
              </a:lnTo>
              <a:lnTo>
                <a:pt x="69" y="410"/>
              </a:lnTo>
              <a:lnTo>
                <a:pt x="78" y="410"/>
              </a:lnTo>
              <a:lnTo>
                <a:pt x="83" y="410"/>
              </a:lnTo>
              <a:lnTo>
                <a:pt x="88" y="410"/>
              </a:lnTo>
              <a:lnTo>
                <a:pt x="93" y="409"/>
              </a:lnTo>
              <a:lnTo>
                <a:pt x="98" y="408"/>
              </a:lnTo>
              <a:lnTo>
                <a:pt x="104" y="407"/>
              </a:lnTo>
              <a:lnTo>
                <a:pt x="109" y="405"/>
              </a:lnTo>
              <a:lnTo>
                <a:pt x="116" y="402"/>
              </a:lnTo>
              <a:lnTo>
                <a:pt x="123" y="400"/>
              </a:lnTo>
              <a:lnTo>
                <a:pt x="113" y="437"/>
              </a:lnTo>
              <a:moveTo>
                <a:pt x="129" y="379"/>
              </a:moveTo>
              <a:lnTo>
                <a:pt x="122" y="384"/>
              </a:lnTo>
              <a:lnTo>
                <a:pt x="117" y="387"/>
              </a:lnTo>
              <a:lnTo>
                <a:pt x="111" y="390"/>
              </a:lnTo>
              <a:lnTo>
                <a:pt x="105" y="393"/>
              </a:lnTo>
              <a:lnTo>
                <a:pt x="100" y="395"/>
              </a:lnTo>
              <a:lnTo>
                <a:pt x="94" y="396"/>
              </a:lnTo>
              <a:lnTo>
                <a:pt x="89" y="397"/>
              </a:lnTo>
              <a:lnTo>
                <a:pt x="83" y="397"/>
              </a:lnTo>
              <a:lnTo>
                <a:pt x="79" y="397"/>
              </a:lnTo>
              <a:lnTo>
                <a:pt x="75" y="396"/>
              </a:lnTo>
              <a:lnTo>
                <a:pt x="71" y="395"/>
              </a:lnTo>
              <a:lnTo>
                <a:pt x="68" y="393"/>
              </a:lnTo>
              <a:lnTo>
                <a:pt x="65" y="390"/>
              </a:lnTo>
              <a:lnTo>
                <a:pt x="62" y="388"/>
              </a:lnTo>
              <a:lnTo>
                <a:pt x="59" y="384"/>
              </a:lnTo>
              <a:lnTo>
                <a:pt x="56" y="380"/>
              </a:lnTo>
              <a:lnTo>
                <a:pt x="54" y="376"/>
              </a:lnTo>
              <a:lnTo>
                <a:pt x="52" y="371"/>
              </a:lnTo>
              <a:lnTo>
                <a:pt x="51" y="366"/>
              </a:lnTo>
              <a:lnTo>
                <a:pt x="49" y="360"/>
              </a:lnTo>
              <a:lnTo>
                <a:pt x="48" y="354"/>
              </a:lnTo>
              <a:lnTo>
                <a:pt x="47" y="347"/>
              </a:lnTo>
              <a:lnTo>
                <a:pt x="47" y="333"/>
              </a:lnTo>
              <a:lnTo>
                <a:pt x="47" y="317"/>
              </a:lnTo>
              <a:lnTo>
                <a:pt x="49" y="301"/>
              </a:lnTo>
              <a:lnTo>
                <a:pt x="51" y="286"/>
              </a:lnTo>
              <a:lnTo>
                <a:pt x="55" y="270"/>
              </a:lnTo>
              <a:lnTo>
                <a:pt x="59" y="255"/>
              </a:lnTo>
              <a:lnTo>
                <a:pt x="64" y="240"/>
              </a:lnTo>
              <a:lnTo>
                <a:pt x="70" y="226"/>
              </a:lnTo>
              <a:lnTo>
                <a:pt x="76" y="213"/>
              </a:lnTo>
              <a:lnTo>
                <a:pt x="82" y="201"/>
              </a:lnTo>
              <a:lnTo>
                <a:pt x="90" y="190"/>
              </a:lnTo>
              <a:lnTo>
                <a:pt x="97" y="180"/>
              </a:lnTo>
              <a:lnTo>
                <a:pt x="105" y="171"/>
              </a:lnTo>
              <a:lnTo>
                <a:pt x="113" y="165"/>
              </a:lnTo>
              <a:lnTo>
                <a:pt x="116" y="162"/>
              </a:lnTo>
              <a:lnTo>
                <a:pt x="120" y="160"/>
              </a:lnTo>
              <a:lnTo>
                <a:pt x="124" y="158"/>
              </a:lnTo>
              <a:lnTo>
                <a:pt x="128" y="157"/>
              </a:lnTo>
              <a:lnTo>
                <a:pt x="132" y="156"/>
              </a:lnTo>
              <a:lnTo>
                <a:pt x="136" y="155"/>
              </a:lnTo>
              <a:lnTo>
                <a:pt x="140" y="156"/>
              </a:lnTo>
              <a:lnTo>
                <a:pt x="144" y="156"/>
              </a:lnTo>
              <a:lnTo>
                <a:pt x="148" y="157"/>
              </a:lnTo>
              <a:lnTo>
                <a:pt x="151" y="159"/>
              </a:lnTo>
              <a:lnTo>
                <a:pt x="155" y="160"/>
              </a:lnTo>
              <a:lnTo>
                <a:pt x="158" y="162"/>
              </a:lnTo>
              <a:lnTo>
                <a:pt x="161" y="165"/>
              </a:lnTo>
              <a:lnTo>
                <a:pt x="164" y="167"/>
              </a:lnTo>
              <a:lnTo>
                <a:pt x="166" y="170"/>
              </a:lnTo>
              <a:lnTo>
                <a:pt x="168" y="173"/>
              </a:lnTo>
              <a:lnTo>
                <a:pt x="170" y="177"/>
              </a:lnTo>
              <a:lnTo>
                <a:pt x="172" y="180"/>
              </a:lnTo>
              <a:lnTo>
                <a:pt x="173" y="184"/>
              </a:lnTo>
              <a:lnTo>
                <a:pt x="174" y="187"/>
              </a:lnTo>
              <a:lnTo>
                <a:pt x="175" y="191"/>
              </a:lnTo>
              <a:lnTo>
                <a:pt x="175" y="195"/>
              </a:lnTo>
              <a:lnTo>
                <a:pt x="175" y="197"/>
              </a:lnTo>
              <a:lnTo>
                <a:pt x="175" y="200"/>
              </a:lnTo>
              <a:lnTo>
                <a:pt x="175" y="202"/>
              </a:lnTo>
              <a:lnTo>
                <a:pt x="174" y="205"/>
              </a:lnTo>
              <a:lnTo>
                <a:pt x="174" y="208"/>
              </a:lnTo>
              <a:lnTo>
                <a:pt x="173" y="212"/>
              </a:lnTo>
              <a:lnTo>
                <a:pt x="172" y="215"/>
              </a:lnTo>
              <a:lnTo>
                <a:pt x="171" y="218"/>
              </a:lnTo>
              <a:lnTo>
                <a:pt x="129" y="379"/>
              </a:lnTo>
              <a:moveTo>
                <a:pt x="215" y="219"/>
              </a:moveTo>
              <a:lnTo>
                <a:pt x="217" y="210"/>
              </a:lnTo>
              <a:lnTo>
                <a:pt x="219" y="203"/>
              </a:lnTo>
              <a:lnTo>
                <a:pt x="222" y="196"/>
              </a:lnTo>
              <a:lnTo>
                <a:pt x="224" y="190"/>
              </a:lnTo>
              <a:lnTo>
                <a:pt x="227" y="185"/>
              </a:lnTo>
              <a:lnTo>
                <a:pt x="230" y="181"/>
              </a:lnTo>
              <a:lnTo>
                <a:pt x="232" y="179"/>
              </a:lnTo>
              <a:lnTo>
                <a:pt x="233" y="177"/>
              </a:lnTo>
              <a:lnTo>
                <a:pt x="235" y="175"/>
              </a:lnTo>
              <a:lnTo>
                <a:pt x="237" y="173"/>
              </a:lnTo>
              <a:lnTo>
                <a:pt x="239" y="172"/>
              </a:lnTo>
              <a:lnTo>
                <a:pt x="241" y="170"/>
              </a:lnTo>
              <a:lnTo>
                <a:pt x="245" y="167"/>
              </a:lnTo>
              <a:lnTo>
                <a:pt x="250" y="165"/>
              </a:lnTo>
              <a:lnTo>
                <a:pt x="255" y="163"/>
              </a:lnTo>
              <a:lnTo>
                <a:pt x="260" y="161"/>
              </a:lnTo>
              <a:lnTo>
                <a:pt x="265" y="160"/>
              </a:lnTo>
              <a:lnTo>
                <a:pt x="270" y="159"/>
              </a:lnTo>
              <a:lnTo>
                <a:pt x="272" y="159"/>
              </a:lnTo>
              <a:lnTo>
                <a:pt x="274" y="159"/>
              </a:lnTo>
              <a:lnTo>
                <a:pt x="279" y="159"/>
              </a:lnTo>
              <a:lnTo>
                <a:pt x="282" y="160"/>
              </a:lnTo>
              <a:lnTo>
                <a:pt x="286" y="161"/>
              </a:lnTo>
              <a:lnTo>
                <a:pt x="289" y="163"/>
              </a:lnTo>
              <a:lnTo>
                <a:pt x="293" y="165"/>
              </a:lnTo>
              <a:lnTo>
                <a:pt x="295" y="168"/>
              </a:lnTo>
              <a:lnTo>
                <a:pt x="298" y="172"/>
              </a:lnTo>
              <a:lnTo>
                <a:pt x="300" y="175"/>
              </a:lnTo>
              <a:lnTo>
                <a:pt x="302" y="180"/>
              </a:lnTo>
              <a:lnTo>
                <a:pt x="304" y="184"/>
              </a:lnTo>
              <a:lnTo>
                <a:pt x="306" y="189"/>
              </a:lnTo>
              <a:lnTo>
                <a:pt x="307" y="195"/>
              </a:lnTo>
              <a:lnTo>
                <a:pt x="308" y="201"/>
              </a:lnTo>
              <a:lnTo>
                <a:pt x="309" y="208"/>
              </a:lnTo>
              <a:lnTo>
                <a:pt x="309" y="222"/>
              </a:lnTo>
              <a:lnTo>
                <a:pt x="309" y="239"/>
              </a:lnTo>
              <a:lnTo>
                <a:pt x="307" y="255"/>
              </a:lnTo>
              <a:lnTo>
                <a:pt x="304" y="270"/>
              </a:lnTo>
              <a:lnTo>
                <a:pt x="300" y="286"/>
              </a:lnTo>
              <a:lnTo>
                <a:pt x="295" y="301"/>
              </a:lnTo>
              <a:lnTo>
                <a:pt x="290" y="315"/>
              </a:lnTo>
              <a:lnTo>
                <a:pt x="284" y="329"/>
              </a:lnTo>
              <a:lnTo>
                <a:pt x="277" y="342"/>
              </a:lnTo>
              <a:lnTo>
                <a:pt x="269" y="354"/>
              </a:lnTo>
              <a:lnTo>
                <a:pt x="261" y="364"/>
              </a:lnTo>
              <a:lnTo>
                <a:pt x="252" y="374"/>
              </a:lnTo>
              <a:lnTo>
                <a:pt x="243" y="382"/>
              </a:lnTo>
              <a:lnTo>
                <a:pt x="234" y="388"/>
              </a:lnTo>
              <a:lnTo>
                <a:pt x="225" y="393"/>
              </a:lnTo>
              <a:lnTo>
                <a:pt x="220" y="395"/>
              </a:lnTo>
              <a:lnTo>
                <a:pt x="215" y="396"/>
              </a:lnTo>
              <a:lnTo>
                <a:pt x="210" y="397"/>
              </a:lnTo>
              <a:lnTo>
                <a:pt x="206" y="397"/>
              </a:lnTo>
              <a:lnTo>
                <a:pt x="203" y="397"/>
              </a:lnTo>
              <a:lnTo>
                <a:pt x="201" y="397"/>
              </a:lnTo>
              <a:lnTo>
                <a:pt x="198" y="397"/>
              </a:lnTo>
              <a:lnTo>
                <a:pt x="196" y="396"/>
              </a:lnTo>
              <a:lnTo>
                <a:pt x="193" y="396"/>
              </a:lnTo>
              <a:lnTo>
                <a:pt x="191" y="395"/>
              </a:lnTo>
              <a:lnTo>
                <a:pt x="189" y="394"/>
              </a:lnTo>
              <a:lnTo>
                <a:pt x="187" y="393"/>
              </a:lnTo>
              <a:lnTo>
                <a:pt x="185" y="392"/>
              </a:lnTo>
              <a:lnTo>
                <a:pt x="183" y="390"/>
              </a:lnTo>
              <a:lnTo>
                <a:pt x="181" y="389"/>
              </a:lnTo>
              <a:lnTo>
                <a:pt x="179" y="387"/>
              </a:lnTo>
              <a:lnTo>
                <a:pt x="177" y="386"/>
              </a:lnTo>
              <a:lnTo>
                <a:pt x="175" y="384"/>
              </a:lnTo>
              <a:lnTo>
                <a:pt x="172" y="379"/>
              </a:lnTo>
              <a:lnTo>
                <a:pt x="215" y="21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28</xdr:col>
      <xdr:colOff>343440</xdr:colOff>
      <xdr:row>80</xdr:row>
      <xdr:rowOff>559800</xdr:rowOff>
    </xdr:from>
    <xdr:to>
      <xdr:col>28</xdr:col>
      <xdr:colOff>549000</xdr:colOff>
      <xdr:row>81</xdr:row>
      <xdr:rowOff>58680</xdr:rowOff>
    </xdr:to>
    <xdr:sp>
      <xdr:nvSpPr>
        <xdr:cNvPr id="60" name="Freeform 1"/>
        <xdr:cNvSpPr/>
      </xdr:nvSpPr>
      <xdr:spPr>
        <a:xfrm>
          <a:off x="22746240" y="49327560"/>
          <a:ext cx="205920" cy="109080"/>
        </a:xfrm>
        <a:custGeom>
          <a:avLst/>
          <a:gdLst/>
          <a:ahLst/>
          <a:rect l="0" t="0" r="r" b="b"/>
          <a:pathLst>
            <a:path w="572" h="303">
              <a:moveTo>
                <a:pt x="0" y="302"/>
              </a:moveTo>
              <a:lnTo>
                <a:pt x="0" y="241"/>
              </a:lnTo>
              <a:lnTo>
                <a:pt x="571" y="241"/>
              </a:lnTo>
              <a:lnTo>
                <a:pt x="571" y="302"/>
              </a:lnTo>
              <a:lnTo>
                <a:pt x="0" y="302"/>
              </a:lnTo>
              <a:moveTo>
                <a:pt x="0" y="62"/>
              </a:moveTo>
              <a:lnTo>
                <a:pt x="0" y="0"/>
              </a:lnTo>
              <a:lnTo>
                <a:pt x="571" y="0"/>
              </a:lnTo>
              <a:lnTo>
                <a:pt x="571" y="62"/>
              </a:lnTo>
              <a:lnTo>
                <a:pt x="0" y="6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30</xdr:col>
      <xdr:colOff>97920</xdr:colOff>
      <xdr:row>80</xdr:row>
      <xdr:rowOff>217080</xdr:rowOff>
    </xdr:from>
    <xdr:to>
      <xdr:col>30</xdr:col>
      <xdr:colOff>323640</xdr:colOff>
      <xdr:row>80</xdr:row>
      <xdr:rowOff>451440</xdr:rowOff>
    </xdr:to>
    <xdr:sp>
      <xdr:nvSpPr>
        <xdr:cNvPr id="61" name="Freeform 1"/>
        <xdr:cNvSpPr/>
      </xdr:nvSpPr>
      <xdr:spPr>
        <a:xfrm>
          <a:off x="24100920" y="48984840"/>
          <a:ext cx="226080" cy="234720"/>
        </a:xfrm>
        <a:custGeom>
          <a:avLst/>
          <a:gdLst/>
          <a:ahLst/>
          <a:rect l="0" t="0" r="r" b="b"/>
          <a:pathLst>
            <a:path w="628" h="652">
              <a:moveTo>
                <a:pt x="627" y="0"/>
              </a:moveTo>
              <a:lnTo>
                <a:pt x="136" y="0"/>
              </a:lnTo>
              <a:lnTo>
                <a:pt x="136" y="16"/>
              </a:lnTo>
              <a:lnTo>
                <a:pt x="157" y="18"/>
              </a:lnTo>
              <a:lnTo>
                <a:pt x="174" y="21"/>
              </a:lnTo>
              <a:lnTo>
                <a:pt x="181" y="23"/>
              </a:lnTo>
              <a:lnTo>
                <a:pt x="187" y="24"/>
              </a:lnTo>
              <a:lnTo>
                <a:pt x="193" y="26"/>
              </a:lnTo>
              <a:lnTo>
                <a:pt x="197" y="29"/>
              </a:lnTo>
              <a:lnTo>
                <a:pt x="201" y="31"/>
              </a:lnTo>
              <a:lnTo>
                <a:pt x="204" y="34"/>
              </a:lnTo>
              <a:lnTo>
                <a:pt x="206" y="35"/>
              </a:lnTo>
              <a:lnTo>
                <a:pt x="207" y="37"/>
              </a:lnTo>
              <a:lnTo>
                <a:pt x="208" y="38"/>
              </a:lnTo>
              <a:lnTo>
                <a:pt x="209" y="40"/>
              </a:lnTo>
              <a:lnTo>
                <a:pt x="210" y="44"/>
              </a:lnTo>
              <a:lnTo>
                <a:pt x="211" y="48"/>
              </a:lnTo>
              <a:lnTo>
                <a:pt x="212" y="52"/>
              </a:lnTo>
              <a:lnTo>
                <a:pt x="212" y="57"/>
              </a:lnTo>
              <a:lnTo>
                <a:pt x="212" y="62"/>
              </a:lnTo>
              <a:lnTo>
                <a:pt x="211" y="69"/>
              </a:lnTo>
              <a:lnTo>
                <a:pt x="209" y="86"/>
              </a:lnTo>
              <a:lnTo>
                <a:pt x="205" y="104"/>
              </a:lnTo>
              <a:lnTo>
                <a:pt x="201" y="121"/>
              </a:lnTo>
              <a:lnTo>
                <a:pt x="80" y="561"/>
              </a:lnTo>
              <a:lnTo>
                <a:pt x="74" y="580"/>
              </a:lnTo>
              <a:lnTo>
                <a:pt x="68" y="595"/>
              </a:lnTo>
              <a:lnTo>
                <a:pt x="65" y="602"/>
              </a:lnTo>
              <a:lnTo>
                <a:pt x="62" y="607"/>
              </a:lnTo>
              <a:lnTo>
                <a:pt x="58" y="612"/>
              </a:lnTo>
              <a:lnTo>
                <a:pt x="54" y="616"/>
              </a:lnTo>
              <a:lnTo>
                <a:pt x="50" y="619"/>
              </a:lnTo>
              <a:lnTo>
                <a:pt x="45" y="622"/>
              </a:lnTo>
              <a:lnTo>
                <a:pt x="40" y="625"/>
              </a:lnTo>
              <a:lnTo>
                <a:pt x="33" y="627"/>
              </a:lnTo>
              <a:lnTo>
                <a:pt x="26" y="629"/>
              </a:lnTo>
              <a:lnTo>
                <a:pt x="19" y="631"/>
              </a:lnTo>
              <a:lnTo>
                <a:pt x="0" y="635"/>
              </a:lnTo>
              <a:lnTo>
                <a:pt x="0" y="651"/>
              </a:lnTo>
              <a:lnTo>
                <a:pt x="500" y="651"/>
              </a:lnTo>
              <a:lnTo>
                <a:pt x="562" y="490"/>
              </a:lnTo>
              <a:lnTo>
                <a:pt x="546" y="482"/>
              </a:lnTo>
              <a:lnTo>
                <a:pt x="529" y="504"/>
              </a:lnTo>
              <a:lnTo>
                <a:pt x="514" y="523"/>
              </a:lnTo>
              <a:lnTo>
                <a:pt x="500" y="539"/>
              </a:lnTo>
              <a:lnTo>
                <a:pt x="487" y="553"/>
              </a:lnTo>
              <a:lnTo>
                <a:pt x="474" y="565"/>
              </a:lnTo>
              <a:lnTo>
                <a:pt x="461" y="575"/>
              </a:lnTo>
              <a:lnTo>
                <a:pt x="447" y="583"/>
              </a:lnTo>
              <a:lnTo>
                <a:pt x="431" y="591"/>
              </a:lnTo>
              <a:lnTo>
                <a:pt x="424" y="594"/>
              </a:lnTo>
              <a:lnTo>
                <a:pt x="416" y="597"/>
              </a:lnTo>
              <a:lnTo>
                <a:pt x="399" y="603"/>
              </a:lnTo>
              <a:lnTo>
                <a:pt x="379" y="607"/>
              </a:lnTo>
              <a:lnTo>
                <a:pt x="356" y="611"/>
              </a:lnTo>
              <a:lnTo>
                <a:pt x="333" y="614"/>
              </a:lnTo>
              <a:lnTo>
                <a:pt x="307" y="616"/>
              </a:lnTo>
              <a:lnTo>
                <a:pt x="280" y="618"/>
              </a:lnTo>
              <a:lnTo>
                <a:pt x="253" y="618"/>
              </a:lnTo>
              <a:lnTo>
                <a:pt x="233" y="618"/>
              </a:lnTo>
              <a:lnTo>
                <a:pt x="217" y="616"/>
              </a:lnTo>
              <a:lnTo>
                <a:pt x="210" y="615"/>
              </a:lnTo>
              <a:lnTo>
                <a:pt x="204" y="614"/>
              </a:lnTo>
              <a:lnTo>
                <a:pt x="198" y="612"/>
              </a:lnTo>
              <a:lnTo>
                <a:pt x="193" y="610"/>
              </a:lnTo>
              <a:lnTo>
                <a:pt x="189" y="608"/>
              </a:lnTo>
              <a:lnTo>
                <a:pt x="185" y="605"/>
              </a:lnTo>
              <a:lnTo>
                <a:pt x="182" y="603"/>
              </a:lnTo>
              <a:lnTo>
                <a:pt x="180" y="601"/>
              </a:lnTo>
              <a:lnTo>
                <a:pt x="179" y="600"/>
              </a:lnTo>
              <a:lnTo>
                <a:pt x="178" y="598"/>
              </a:lnTo>
              <a:lnTo>
                <a:pt x="177" y="596"/>
              </a:lnTo>
              <a:lnTo>
                <a:pt x="176" y="594"/>
              </a:lnTo>
              <a:lnTo>
                <a:pt x="176" y="593"/>
              </a:lnTo>
              <a:lnTo>
                <a:pt x="175" y="589"/>
              </a:lnTo>
              <a:lnTo>
                <a:pt x="175" y="584"/>
              </a:lnTo>
              <a:lnTo>
                <a:pt x="175" y="582"/>
              </a:lnTo>
              <a:lnTo>
                <a:pt x="175" y="578"/>
              </a:lnTo>
              <a:lnTo>
                <a:pt x="177" y="569"/>
              </a:lnTo>
              <a:lnTo>
                <a:pt x="184" y="539"/>
              </a:lnTo>
              <a:lnTo>
                <a:pt x="210" y="439"/>
              </a:lnTo>
              <a:lnTo>
                <a:pt x="242" y="324"/>
              </a:lnTo>
              <a:lnTo>
                <a:pt x="265" y="325"/>
              </a:lnTo>
              <a:lnTo>
                <a:pt x="277" y="326"/>
              </a:lnTo>
              <a:lnTo>
                <a:pt x="288" y="326"/>
              </a:lnTo>
              <a:lnTo>
                <a:pt x="334" y="327"/>
              </a:lnTo>
              <a:lnTo>
                <a:pt x="344" y="328"/>
              </a:lnTo>
              <a:lnTo>
                <a:pt x="353" y="328"/>
              </a:lnTo>
              <a:lnTo>
                <a:pt x="362" y="330"/>
              </a:lnTo>
              <a:lnTo>
                <a:pt x="370" y="331"/>
              </a:lnTo>
              <a:lnTo>
                <a:pt x="378" y="333"/>
              </a:lnTo>
              <a:lnTo>
                <a:pt x="384" y="335"/>
              </a:lnTo>
              <a:lnTo>
                <a:pt x="386" y="336"/>
              </a:lnTo>
              <a:lnTo>
                <a:pt x="388" y="337"/>
              </a:lnTo>
              <a:lnTo>
                <a:pt x="390" y="338"/>
              </a:lnTo>
              <a:lnTo>
                <a:pt x="392" y="339"/>
              </a:lnTo>
              <a:lnTo>
                <a:pt x="393" y="340"/>
              </a:lnTo>
              <a:lnTo>
                <a:pt x="395" y="342"/>
              </a:lnTo>
              <a:lnTo>
                <a:pt x="396" y="343"/>
              </a:lnTo>
              <a:lnTo>
                <a:pt x="397" y="344"/>
              </a:lnTo>
              <a:lnTo>
                <a:pt x="398" y="346"/>
              </a:lnTo>
              <a:lnTo>
                <a:pt x="399" y="347"/>
              </a:lnTo>
              <a:lnTo>
                <a:pt x="400" y="349"/>
              </a:lnTo>
              <a:lnTo>
                <a:pt x="401" y="351"/>
              </a:lnTo>
              <a:lnTo>
                <a:pt x="401" y="353"/>
              </a:lnTo>
              <a:lnTo>
                <a:pt x="402" y="355"/>
              </a:lnTo>
              <a:lnTo>
                <a:pt x="402" y="360"/>
              </a:lnTo>
              <a:lnTo>
                <a:pt x="403" y="366"/>
              </a:lnTo>
              <a:lnTo>
                <a:pt x="403" y="373"/>
              </a:lnTo>
              <a:lnTo>
                <a:pt x="403" y="379"/>
              </a:lnTo>
              <a:lnTo>
                <a:pt x="402" y="385"/>
              </a:lnTo>
              <a:lnTo>
                <a:pt x="402" y="391"/>
              </a:lnTo>
              <a:lnTo>
                <a:pt x="401" y="397"/>
              </a:lnTo>
              <a:lnTo>
                <a:pt x="399" y="410"/>
              </a:lnTo>
              <a:lnTo>
                <a:pt x="396" y="425"/>
              </a:lnTo>
              <a:lnTo>
                <a:pt x="416" y="430"/>
              </a:lnTo>
              <a:lnTo>
                <a:pt x="483" y="198"/>
              </a:lnTo>
              <a:lnTo>
                <a:pt x="465" y="194"/>
              </a:lnTo>
              <a:lnTo>
                <a:pt x="452" y="223"/>
              </a:lnTo>
              <a:lnTo>
                <a:pt x="440" y="245"/>
              </a:lnTo>
              <a:lnTo>
                <a:pt x="435" y="253"/>
              </a:lnTo>
              <a:lnTo>
                <a:pt x="429" y="261"/>
              </a:lnTo>
              <a:lnTo>
                <a:pt x="423" y="267"/>
              </a:lnTo>
              <a:lnTo>
                <a:pt x="416" y="272"/>
              </a:lnTo>
              <a:lnTo>
                <a:pt x="409" y="277"/>
              </a:lnTo>
              <a:lnTo>
                <a:pt x="401" y="280"/>
              </a:lnTo>
              <a:lnTo>
                <a:pt x="392" y="283"/>
              </a:lnTo>
              <a:lnTo>
                <a:pt x="382" y="285"/>
              </a:lnTo>
              <a:lnTo>
                <a:pt x="358" y="288"/>
              </a:lnTo>
              <a:lnTo>
                <a:pt x="329" y="289"/>
              </a:lnTo>
              <a:lnTo>
                <a:pt x="251" y="291"/>
              </a:lnTo>
              <a:lnTo>
                <a:pt x="316" y="59"/>
              </a:lnTo>
              <a:lnTo>
                <a:pt x="317" y="55"/>
              </a:lnTo>
              <a:lnTo>
                <a:pt x="318" y="51"/>
              </a:lnTo>
              <a:lnTo>
                <a:pt x="320" y="48"/>
              </a:lnTo>
              <a:lnTo>
                <a:pt x="322" y="45"/>
              </a:lnTo>
              <a:lnTo>
                <a:pt x="324" y="43"/>
              </a:lnTo>
              <a:lnTo>
                <a:pt x="326" y="41"/>
              </a:lnTo>
              <a:lnTo>
                <a:pt x="330" y="39"/>
              </a:lnTo>
              <a:lnTo>
                <a:pt x="333" y="37"/>
              </a:lnTo>
              <a:lnTo>
                <a:pt x="337" y="36"/>
              </a:lnTo>
              <a:lnTo>
                <a:pt x="342" y="35"/>
              </a:lnTo>
              <a:lnTo>
                <a:pt x="354" y="34"/>
              </a:lnTo>
              <a:lnTo>
                <a:pt x="370" y="33"/>
              </a:lnTo>
              <a:lnTo>
                <a:pt x="389" y="33"/>
              </a:lnTo>
              <a:lnTo>
                <a:pt x="441" y="34"/>
              </a:lnTo>
              <a:lnTo>
                <a:pt x="483" y="36"/>
              </a:lnTo>
              <a:lnTo>
                <a:pt x="501" y="38"/>
              </a:lnTo>
              <a:lnTo>
                <a:pt x="516" y="40"/>
              </a:lnTo>
              <a:lnTo>
                <a:pt x="529" y="43"/>
              </a:lnTo>
              <a:lnTo>
                <a:pt x="541" y="47"/>
              </a:lnTo>
              <a:lnTo>
                <a:pt x="550" y="51"/>
              </a:lnTo>
              <a:lnTo>
                <a:pt x="555" y="54"/>
              </a:lnTo>
              <a:lnTo>
                <a:pt x="558" y="56"/>
              </a:lnTo>
              <a:lnTo>
                <a:pt x="562" y="59"/>
              </a:lnTo>
              <a:lnTo>
                <a:pt x="565" y="62"/>
              </a:lnTo>
              <a:lnTo>
                <a:pt x="567" y="66"/>
              </a:lnTo>
              <a:lnTo>
                <a:pt x="570" y="69"/>
              </a:lnTo>
              <a:lnTo>
                <a:pt x="572" y="73"/>
              </a:lnTo>
              <a:lnTo>
                <a:pt x="573" y="77"/>
              </a:lnTo>
              <a:lnTo>
                <a:pt x="576" y="85"/>
              </a:lnTo>
              <a:lnTo>
                <a:pt x="577" y="95"/>
              </a:lnTo>
              <a:lnTo>
                <a:pt x="577" y="106"/>
              </a:lnTo>
              <a:lnTo>
                <a:pt x="577" y="116"/>
              </a:lnTo>
              <a:lnTo>
                <a:pt x="577" y="127"/>
              </a:lnTo>
              <a:lnTo>
                <a:pt x="575" y="151"/>
              </a:lnTo>
              <a:lnTo>
                <a:pt x="596" y="153"/>
              </a:lnTo>
              <a:lnTo>
                <a:pt x="627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30</xdr:col>
      <xdr:colOff>358560</xdr:colOff>
      <xdr:row>80</xdr:row>
      <xdr:rowOff>372240</xdr:rowOff>
    </xdr:from>
    <xdr:to>
      <xdr:col>30</xdr:col>
      <xdr:colOff>487440</xdr:colOff>
      <xdr:row>80</xdr:row>
      <xdr:rowOff>553320</xdr:rowOff>
    </xdr:to>
    <xdr:sp>
      <xdr:nvSpPr>
        <xdr:cNvPr id="62" name="Freeform 1"/>
        <xdr:cNvSpPr/>
      </xdr:nvSpPr>
      <xdr:spPr>
        <a:xfrm>
          <a:off x="24361560" y="49140000"/>
          <a:ext cx="129240" cy="181440"/>
        </a:xfrm>
        <a:custGeom>
          <a:avLst/>
          <a:gdLst/>
          <a:ahLst/>
          <a:rect l="0" t="0" r="r" b="b"/>
          <a:pathLst>
            <a:path w="359" h="504">
              <a:moveTo>
                <a:pt x="113" y="437"/>
              </a:moveTo>
              <a:lnTo>
                <a:pt x="104" y="467"/>
              </a:lnTo>
              <a:lnTo>
                <a:pt x="101" y="477"/>
              </a:lnTo>
              <a:lnTo>
                <a:pt x="99" y="480"/>
              </a:lnTo>
              <a:lnTo>
                <a:pt x="98" y="483"/>
              </a:lnTo>
              <a:lnTo>
                <a:pt x="96" y="486"/>
              </a:lnTo>
              <a:lnTo>
                <a:pt x="95" y="487"/>
              </a:lnTo>
              <a:lnTo>
                <a:pt x="94" y="488"/>
              </a:lnTo>
              <a:lnTo>
                <a:pt x="93" y="488"/>
              </a:lnTo>
              <a:lnTo>
                <a:pt x="92" y="489"/>
              </a:lnTo>
              <a:lnTo>
                <a:pt x="91" y="490"/>
              </a:lnTo>
              <a:lnTo>
                <a:pt x="89" y="490"/>
              </a:lnTo>
              <a:lnTo>
                <a:pt x="87" y="491"/>
              </a:lnTo>
              <a:lnTo>
                <a:pt x="84" y="492"/>
              </a:lnTo>
              <a:lnTo>
                <a:pt x="77" y="492"/>
              </a:lnTo>
              <a:lnTo>
                <a:pt x="62" y="492"/>
              </a:lnTo>
              <a:lnTo>
                <a:pt x="59" y="503"/>
              </a:lnTo>
              <a:lnTo>
                <a:pt x="187" y="503"/>
              </a:lnTo>
              <a:lnTo>
                <a:pt x="189" y="492"/>
              </a:lnTo>
              <a:lnTo>
                <a:pt x="173" y="492"/>
              </a:lnTo>
              <a:lnTo>
                <a:pt x="165" y="492"/>
              </a:lnTo>
              <a:lnTo>
                <a:pt x="160" y="492"/>
              </a:lnTo>
              <a:lnTo>
                <a:pt x="157" y="491"/>
              </a:lnTo>
              <a:lnTo>
                <a:pt x="155" y="491"/>
              </a:lnTo>
              <a:lnTo>
                <a:pt x="153" y="490"/>
              </a:lnTo>
              <a:lnTo>
                <a:pt x="151" y="490"/>
              </a:lnTo>
              <a:lnTo>
                <a:pt x="150" y="489"/>
              </a:lnTo>
              <a:lnTo>
                <a:pt x="149" y="488"/>
              </a:lnTo>
              <a:lnTo>
                <a:pt x="148" y="487"/>
              </a:lnTo>
              <a:lnTo>
                <a:pt x="147" y="486"/>
              </a:lnTo>
              <a:lnTo>
                <a:pt x="147" y="484"/>
              </a:lnTo>
              <a:lnTo>
                <a:pt x="146" y="483"/>
              </a:lnTo>
              <a:lnTo>
                <a:pt x="146" y="481"/>
              </a:lnTo>
              <a:lnTo>
                <a:pt x="146" y="479"/>
              </a:lnTo>
              <a:lnTo>
                <a:pt x="146" y="478"/>
              </a:lnTo>
              <a:lnTo>
                <a:pt x="146" y="477"/>
              </a:lnTo>
              <a:lnTo>
                <a:pt x="146" y="475"/>
              </a:lnTo>
              <a:lnTo>
                <a:pt x="147" y="474"/>
              </a:lnTo>
              <a:lnTo>
                <a:pt x="147" y="470"/>
              </a:lnTo>
              <a:lnTo>
                <a:pt x="149" y="465"/>
              </a:lnTo>
              <a:lnTo>
                <a:pt x="166" y="400"/>
              </a:lnTo>
              <a:lnTo>
                <a:pt x="172" y="402"/>
              </a:lnTo>
              <a:lnTo>
                <a:pt x="177" y="405"/>
              </a:lnTo>
              <a:lnTo>
                <a:pt x="181" y="407"/>
              </a:lnTo>
              <a:lnTo>
                <a:pt x="186" y="408"/>
              </a:lnTo>
              <a:lnTo>
                <a:pt x="190" y="409"/>
              </a:lnTo>
              <a:lnTo>
                <a:pt x="195" y="410"/>
              </a:lnTo>
              <a:lnTo>
                <a:pt x="200" y="410"/>
              </a:lnTo>
              <a:lnTo>
                <a:pt x="205" y="410"/>
              </a:lnTo>
              <a:lnTo>
                <a:pt x="219" y="409"/>
              </a:lnTo>
              <a:lnTo>
                <a:pt x="233" y="406"/>
              </a:lnTo>
              <a:lnTo>
                <a:pt x="247" y="401"/>
              </a:lnTo>
              <a:lnTo>
                <a:pt x="260" y="394"/>
              </a:lnTo>
              <a:lnTo>
                <a:pt x="273" y="385"/>
              </a:lnTo>
              <a:lnTo>
                <a:pt x="286" y="375"/>
              </a:lnTo>
              <a:lnTo>
                <a:pt x="298" y="363"/>
              </a:lnTo>
              <a:lnTo>
                <a:pt x="309" y="350"/>
              </a:lnTo>
              <a:lnTo>
                <a:pt x="320" y="336"/>
              </a:lnTo>
              <a:lnTo>
                <a:pt x="329" y="321"/>
              </a:lnTo>
              <a:lnTo>
                <a:pt x="337" y="306"/>
              </a:lnTo>
              <a:lnTo>
                <a:pt x="344" y="289"/>
              </a:lnTo>
              <a:lnTo>
                <a:pt x="350" y="272"/>
              </a:lnTo>
              <a:lnTo>
                <a:pt x="354" y="255"/>
              </a:lnTo>
              <a:lnTo>
                <a:pt x="357" y="238"/>
              </a:lnTo>
              <a:lnTo>
                <a:pt x="358" y="220"/>
              </a:lnTo>
              <a:lnTo>
                <a:pt x="357" y="211"/>
              </a:lnTo>
              <a:lnTo>
                <a:pt x="356" y="203"/>
              </a:lnTo>
              <a:lnTo>
                <a:pt x="355" y="195"/>
              </a:lnTo>
              <a:lnTo>
                <a:pt x="352" y="188"/>
              </a:lnTo>
              <a:lnTo>
                <a:pt x="350" y="180"/>
              </a:lnTo>
              <a:lnTo>
                <a:pt x="346" y="174"/>
              </a:lnTo>
              <a:lnTo>
                <a:pt x="343" y="168"/>
              </a:lnTo>
              <a:lnTo>
                <a:pt x="338" y="162"/>
              </a:lnTo>
              <a:lnTo>
                <a:pt x="333" y="157"/>
              </a:lnTo>
              <a:lnTo>
                <a:pt x="328" y="152"/>
              </a:lnTo>
              <a:lnTo>
                <a:pt x="323" y="149"/>
              </a:lnTo>
              <a:lnTo>
                <a:pt x="316" y="145"/>
              </a:lnTo>
              <a:lnTo>
                <a:pt x="310" y="143"/>
              </a:lnTo>
              <a:lnTo>
                <a:pt x="303" y="141"/>
              </a:lnTo>
              <a:lnTo>
                <a:pt x="296" y="140"/>
              </a:lnTo>
              <a:lnTo>
                <a:pt x="289" y="139"/>
              </a:lnTo>
              <a:lnTo>
                <a:pt x="281" y="140"/>
              </a:lnTo>
              <a:lnTo>
                <a:pt x="274" y="141"/>
              </a:lnTo>
              <a:lnTo>
                <a:pt x="266" y="142"/>
              </a:lnTo>
              <a:lnTo>
                <a:pt x="259" y="145"/>
              </a:lnTo>
              <a:lnTo>
                <a:pt x="252" y="148"/>
              </a:lnTo>
              <a:lnTo>
                <a:pt x="245" y="152"/>
              </a:lnTo>
              <a:lnTo>
                <a:pt x="237" y="157"/>
              </a:lnTo>
              <a:lnTo>
                <a:pt x="230" y="163"/>
              </a:lnTo>
              <a:lnTo>
                <a:pt x="273" y="0"/>
              </a:lnTo>
              <a:lnTo>
                <a:pt x="252" y="3"/>
              </a:lnTo>
              <a:lnTo>
                <a:pt x="190" y="13"/>
              </a:lnTo>
              <a:lnTo>
                <a:pt x="187" y="24"/>
              </a:lnTo>
              <a:lnTo>
                <a:pt x="192" y="22"/>
              </a:lnTo>
              <a:lnTo>
                <a:pt x="197" y="22"/>
              </a:lnTo>
              <a:lnTo>
                <a:pt x="198" y="21"/>
              </a:lnTo>
              <a:lnTo>
                <a:pt x="200" y="21"/>
              </a:lnTo>
              <a:lnTo>
                <a:pt x="202" y="21"/>
              </a:lnTo>
              <a:lnTo>
                <a:pt x="203" y="21"/>
              </a:lnTo>
              <a:lnTo>
                <a:pt x="205" y="21"/>
              </a:lnTo>
              <a:lnTo>
                <a:pt x="206" y="21"/>
              </a:lnTo>
              <a:lnTo>
                <a:pt x="208" y="22"/>
              </a:lnTo>
              <a:lnTo>
                <a:pt x="209" y="22"/>
              </a:lnTo>
              <a:lnTo>
                <a:pt x="210" y="23"/>
              </a:lnTo>
              <a:lnTo>
                <a:pt x="212" y="23"/>
              </a:lnTo>
              <a:lnTo>
                <a:pt x="213" y="24"/>
              </a:lnTo>
              <a:lnTo>
                <a:pt x="214" y="25"/>
              </a:lnTo>
              <a:lnTo>
                <a:pt x="214" y="27"/>
              </a:lnTo>
              <a:lnTo>
                <a:pt x="215" y="28"/>
              </a:lnTo>
              <a:lnTo>
                <a:pt x="216" y="29"/>
              </a:lnTo>
              <a:lnTo>
                <a:pt x="216" y="31"/>
              </a:lnTo>
              <a:lnTo>
                <a:pt x="217" y="32"/>
              </a:lnTo>
              <a:lnTo>
                <a:pt x="217" y="34"/>
              </a:lnTo>
              <a:lnTo>
                <a:pt x="217" y="36"/>
              </a:lnTo>
              <a:lnTo>
                <a:pt x="217" y="38"/>
              </a:lnTo>
              <a:lnTo>
                <a:pt x="217" y="41"/>
              </a:lnTo>
              <a:lnTo>
                <a:pt x="217" y="43"/>
              </a:lnTo>
              <a:lnTo>
                <a:pt x="217" y="45"/>
              </a:lnTo>
              <a:lnTo>
                <a:pt x="216" y="48"/>
              </a:lnTo>
              <a:lnTo>
                <a:pt x="215" y="53"/>
              </a:lnTo>
              <a:lnTo>
                <a:pt x="214" y="58"/>
              </a:lnTo>
              <a:lnTo>
                <a:pt x="187" y="163"/>
              </a:lnTo>
              <a:lnTo>
                <a:pt x="180" y="157"/>
              </a:lnTo>
              <a:lnTo>
                <a:pt x="174" y="152"/>
              </a:lnTo>
              <a:lnTo>
                <a:pt x="168" y="148"/>
              </a:lnTo>
              <a:lnTo>
                <a:pt x="165" y="146"/>
              </a:lnTo>
              <a:lnTo>
                <a:pt x="162" y="144"/>
              </a:lnTo>
              <a:lnTo>
                <a:pt x="159" y="143"/>
              </a:lnTo>
              <a:lnTo>
                <a:pt x="156" y="142"/>
              </a:lnTo>
              <a:lnTo>
                <a:pt x="153" y="141"/>
              </a:lnTo>
              <a:lnTo>
                <a:pt x="149" y="141"/>
              </a:lnTo>
              <a:lnTo>
                <a:pt x="146" y="140"/>
              </a:lnTo>
              <a:lnTo>
                <a:pt x="143" y="140"/>
              </a:lnTo>
              <a:lnTo>
                <a:pt x="136" y="139"/>
              </a:lnTo>
              <a:lnTo>
                <a:pt x="130" y="140"/>
              </a:lnTo>
              <a:lnTo>
                <a:pt x="123" y="140"/>
              </a:lnTo>
              <a:lnTo>
                <a:pt x="111" y="143"/>
              </a:lnTo>
              <a:lnTo>
                <a:pt x="99" y="148"/>
              </a:lnTo>
              <a:lnTo>
                <a:pt x="87" y="155"/>
              </a:lnTo>
              <a:lnTo>
                <a:pt x="75" y="163"/>
              </a:lnTo>
              <a:lnTo>
                <a:pt x="64" y="173"/>
              </a:lnTo>
              <a:lnTo>
                <a:pt x="53" y="183"/>
              </a:lnTo>
              <a:lnTo>
                <a:pt x="43" y="195"/>
              </a:lnTo>
              <a:lnTo>
                <a:pt x="34" y="208"/>
              </a:lnTo>
              <a:lnTo>
                <a:pt x="25" y="222"/>
              </a:lnTo>
              <a:lnTo>
                <a:pt x="18" y="237"/>
              </a:lnTo>
              <a:lnTo>
                <a:pt x="12" y="252"/>
              </a:lnTo>
              <a:lnTo>
                <a:pt x="7" y="268"/>
              </a:lnTo>
              <a:lnTo>
                <a:pt x="3" y="284"/>
              </a:lnTo>
              <a:lnTo>
                <a:pt x="1" y="301"/>
              </a:lnTo>
              <a:lnTo>
                <a:pt x="0" y="317"/>
              </a:lnTo>
              <a:lnTo>
                <a:pt x="0" y="327"/>
              </a:lnTo>
              <a:lnTo>
                <a:pt x="1" y="337"/>
              </a:lnTo>
              <a:lnTo>
                <a:pt x="3" y="346"/>
              </a:lnTo>
              <a:lnTo>
                <a:pt x="6" y="355"/>
              </a:lnTo>
              <a:lnTo>
                <a:pt x="9" y="363"/>
              </a:lnTo>
              <a:lnTo>
                <a:pt x="12" y="371"/>
              </a:lnTo>
              <a:lnTo>
                <a:pt x="17" y="378"/>
              </a:lnTo>
              <a:lnTo>
                <a:pt x="22" y="384"/>
              </a:lnTo>
              <a:lnTo>
                <a:pt x="27" y="390"/>
              </a:lnTo>
              <a:lnTo>
                <a:pt x="33" y="395"/>
              </a:lnTo>
              <a:lnTo>
                <a:pt x="39" y="400"/>
              </a:lnTo>
              <a:lnTo>
                <a:pt x="46" y="403"/>
              </a:lnTo>
              <a:lnTo>
                <a:pt x="53" y="406"/>
              </a:lnTo>
              <a:lnTo>
                <a:pt x="61" y="409"/>
              </a:lnTo>
              <a:lnTo>
                <a:pt x="69" y="410"/>
              </a:lnTo>
              <a:lnTo>
                <a:pt x="78" y="410"/>
              </a:lnTo>
              <a:lnTo>
                <a:pt x="83" y="410"/>
              </a:lnTo>
              <a:lnTo>
                <a:pt x="88" y="410"/>
              </a:lnTo>
              <a:lnTo>
                <a:pt x="93" y="409"/>
              </a:lnTo>
              <a:lnTo>
                <a:pt x="98" y="408"/>
              </a:lnTo>
              <a:lnTo>
                <a:pt x="104" y="407"/>
              </a:lnTo>
              <a:lnTo>
                <a:pt x="109" y="405"/>
              </a:lnTo>
              <a:lnTo>
                <a:pt x="116" y="402"/>
              </a:lnTo>
              <a:lnTo>
                <a:pt x="123" y="400"/>
              </a:lnTo>
              <a:lnTo>
                <a:pt x="113" y="437"/>
              </a:lnTo>
              <a:moveTo>
                <a:pt x="129" y="379"/>
              </a:moveTo>
              <a:lnTo>
                <a:pt x="122" y="384"/>
              </a:lnTo>
              <a:lnTo>
                <a:pt x="117" y="387"/>
              </a:lnTo>
              <a:lnTo>
                <a:pt x="111" y="390"/>
              </a:lnTo>
              <a:lnTo>
                <a:pt x="105" y="393"/>
              </a:lnTo>
              <a:lnTo>
                <a:pt x="100" y="395"/>
              </a:lnTo>
              <a:lnTo>
                <a:pt x="94" y="396"/>
              </a:lnTo>
              <a:lnTo>
                <a:pt x="89" y="397"/>
              </a:lnTo>
              <a:lnTo>
                <a:pt x="83" y="397"/>
              </a:lnTo>
              <a:lnTo>
                <a:pt x="79" y="397"/>
              </a:lnTo>
              <a:lnTo>
                <a:pt x="75" y="396"/>
              </a:lnTo>
              <a:lnTo>
                <a:pt x="71" y="395"/>
              </a:lnTo>
              <a:lnTo>
                <a:pt x="68" y="393"/>
              </a:lnTo>
              <a:lnTo>
                <a:pt x="65" y="390"/>
              </a:lnTo>
              <a:lnTo>
                <a:pt x="62" y="388"/>
              </a:lnTo>
              <a:lnTo>
                <a:pt x="59" y="384"/>
              </a:lnTo>
              <a:lnTo>
                <a:pt x="56" y="380"/>
              </a:lnTo>
              <a:lnTo>
                <a:pt x="54" y="376"/>
              </a:lnTo>
              <a:lnTo>
                <a:pt x="52" y="371"/>
              </a:lnTo>
              <a:lnTo>
                <a:pt x="51" y="366"/>
              </a:lnTo>
              <a:lnTo>
                <a:pt x="49" y="360"/>
              </a:lnTo>
              <a:lnTo>
                <a:pt x="48" y="354"/>
              </a:lnTo>
              <a:lnTo>
                <a:pt x="47" y="347"/>
              </a:lnTo>
              <a:lnTo>
                <a:pt x="47" y="333"/>
              </a:lnTo>
              <a:lnTo>
                <a:pt x="47" y="317"/>
              </a:lnTo>
              <a:lnTo>
                <a:pt x="49" y="301"/>
              </a:lnTo>
              <a:lnTo>
                <a:pt x="51" y="286"/>
              </a:lnTo>
              <a:lnTo>
                <a:pt x="55" y="270"/>
              </a:lnTo>
              <a:lnTo>
                <a:pt x="59" y="255"/>
              </a:lnTo>
              <a:lnTo>
                <a:pt x="64" y="240"/>
              </a:lnTo>
              <a:lnTo>
                <a:pt x="70" y="226"/>
              </a:lnTo>
              <a:lnTo>
                <a:pt x="76" y="213"/>
              </a:lnTo>
              <a:lnTo>
                <a:pt x="82" y="201"/>
              </a:lnTo>
              <a:lnTo>
                <a:pt x="90" y="190"/>
              </a:lnTo>
              <a:lnTo>
                <a:pt x="97" y="180"/>
              </a:lnTo>
              <a:lnTo>
                <a:pt x="105" y="171"/>
              </a:lnTo>
              <a:lnTo>
                <a:pt x="113" y="165"/>
              </a:lnTo>
              <a:lnTo>
                <a:pt x="116" y="162"/>
              </a:lnTo>
              <a:lnTo>
                <a:pt x="120" y="160"/>
              </a:lnTo>
              <a:lnTo>
                <a:pt x="124" y="158"/>
              </a:lnTo>
              <a:lnTo>
                <a:pt x="128" y="157"/>
              </a:lnTo>
              <a:lnTo>
                <a:pt x="132" y="156"/>
              </a:lnTo>
              <a:lnTo>
                <a:pt x="136" y="155"/>
              </a:lnTo>
              <a:lnTo>
                <a:pt x="140" y="156"/>
              </a:lnTo>
              <a:lnTo>
                <a:pt x="144" y="156"/>
              </a:lnTo>
              <a:lnTo>
                <a:pt x="148" y="157"/>
              </a:lnTo>
              <a:lnTo>
                <a:pt x="151" y="159"/>
              </a:lnTo>
              <a:lnTo>
                <a:pt x="155" y="160"/>
              </a:lnTo>
              <a:lnTo>
                <a:pt x="158" y="162"/>
              </a:lnTo>
              <a:lnTo>
                <a:pt x="161" y="165"/>
              </a:lnTo>
              <a:lnTo>
                <a:pt x="164" y="167"/>
              </a:lnTo>
              <a:lnTo>
                <a:pt x="166" y="170"/>
              </a:lnTo>
              <a:lnTo>
                <a:pt x="168" y="173"/>
              </a:lnTo>
              <a:lnTo>
                <a:pt x="170" y="177"/>
              </a:lnTo>
              <a:lnTo>
                <a:pt x="172" y="180"/>
              </a:lnTo>
              <a:lnTo>
                <a:pt x="173" y="184"/>
              </a:lnTo>
              <a:lnTo>
                <a:pt x="174" y="187"/>
              </a:lnTo>
              <a:lnTo>
                <a:pt x="175" y="191"/>
              </a:lnTo>
              <a:lnTo>
                <a:pt x="175" y="195"/>
              </a:lnTo>
              <a:lnTo>
                <a:pt x="175" y="197"/>
              </a:lnTo>
              <a:lnTo>
                <a:pt x="175" y="200"/>
              </a:lnTo>
              <a:lnTo>
                <a:pt x="175" y="202"/>
              </a:lnTo>
              <a:lnTo>
                <a:pt x="174" y="205"/>
              </a:lnTo>
              <a:lnTo>
                <a:pt x="174" y="208"/>
              </a:lnTo>
              <a:lnTo>
                <a:pt x="173" y="212"/>
              </a:lnTo>
              <a:lnTo>
                <a:pt x="172" y="215"/>
              </a:lnTo>
              <a:lnTo>
                <a:pt x="171" y="218"/>
              </a:lnTo>
              <a:lnTo>
                <a:pt x="129" y="379"/>
              </a:lnTo>
              <a:moveTo>
                <a:pt x="215" y="219"/>
              </a:moveTo>
              <a:lnTo>
                <a:pt x="217" y="210"/>
              </a:lnTo>
              <a:lnTo>
                <a:pt x="219" y="203"/>
              </a:lnTo>
              <a:lnTo>
                <a:pt x="222" y="196"/>
              </a:lnTo>
              <a:lnTo>
                <a:pt x="224" y="190"/>
              </a:lnTo>
              <a:lnTo>
                <a:pt x="227" y="185"/>
              </a:lnTo>
              <a:lnTo>
                <a:pt x="230" y="181"/>
              </a:lnTo>
              <a:lnTo>
                <a:pt x="232" y="179"/>
              </a:lnTo>
              <a:lnTo>
                <a:pt x="233" y="177"/>
              </a:lnTo>
              <a:lnTo>
                <a:pt x="235" y="175"/>
              </a:lnTo>
              <a:lnTo>
                <a:pt x="237" y="173"/>
              </a:lnTo>
              <a:lnTo>
                <a:pt x="239" y="172"/>
              </a:lnTo>
              <a:lnTo>
                <a:pt x="241" y="170"/>
              </a:lnTo>
              <a:lnTo>
                <a:pt x="245" y="167"/>
              </a:lnTo>
              <a:lnTo>
                <a:pt x="250" y="165"/>
              </a:lnTo>
              <a:lnTo>
                <a:pt x="255" y="163"/>
              </a:lnTo>
              <a:lnTo>
                <a:pt x="260" y="161"/>
              </a:lnTo>
              <a:lnTo>
                <a:pt x="265" y="160"/>
              </a:lnTo>
              <a:lnTo>
                <a:pt x="270" y="159"/>
              </a:lnTo>
              <a:lnTo>
                <a:pt x="272" y="159"/>
              </a:lnTo>
              <a:lnTo>
                <a:pt x="274" y="159"/>
              </a:lnTo>
              <a:lnTo>
                <a:pt x="279" y="159"/>
              </a:lnTo>
              <a:lnTo>
                <a:pt x="282" y="160"/>
              </a:lnTo>
              <a:lnTo>
                <a:pt x="286" y="161"/>
              </a:lnTo>
              <a:lnTo>
                <a:pt x="289" y="163"/>
              </a:lnTo>
              <a:lnTo>
                <a:pt x="293" y="165"/>
              </a:lnTo>
              <a:lnTo>
                <a:pt x="295" y="168"/>
              </a:lnTo>
              <a:lnTo>
                <a:pt x="298" y="172"/>
              </a:lnTo>
              <a:lnTo>
                <a:pt x="300" y="175"/>
              </a:lnTo>
              <a:lnTo>
                <a:pt x="302" y="180"/>
              </a:lnTo>
              <a:lnTo>
                <a:pt x="304" y="184"/>
              </a:lnTo>
              <a:lnTo>
                <a:pt x="306" y="189"/>
              </a:lnTo>
              <a:lnTo>
                <a:pt x="307" y="195"/>
              </a:lnTo>
              <a:lnTo>
                <a:pt x="308" y="201"/>
              </a:lnTo>
              <a:lnTo>
                <a:pt x="309" y="208"/>
              </a:lnTo>
              <a:lnTo>
                <a:pt x="309" y="222"/>
              </a:lnTo>
              <a:lnTo>
                <a:pt x="309" y="239"/>
              </a:lnTo>
              <a:lnTo>
                <a:pt x="307" y="255"/>
              </a:lnTo>
              <a:lnTo>
                <a:pt x="304" y="270"/>
              </a:lnTo>
              <a:lnTo>
                <a:pt x="300" y="286"/>
              </a:lnTo>
              <a:lnTo>
                <a:pt x="295" y="301"/>
              </a:lnTo>
              <a:lnTo>
                <a:pt x="290" y="315"/>
              </a:lnTo>
              <a:lnTo>
                <a:pt x="284" y="329"/>
              </a:lnTo>
              <a:lnTo>
                <a:pt x="277" y="342"/>
              </a:lnTo>
              <a:lnTo>
                <a:pt x="269" y="354"/>
              </a:lnTo>
              <a:lnTo>
                <a:pt x="261" y="364"/>
              </a:lnTo>
              <a:lnTo>
                <a:pt x="252" y="374"/>
              </a:lnTo>
              <a:lnTo>
                <a:pt x="243" y="382"/>
              </a:lnTo>
              <a:lnTo>
                <a:pt x="234" y="388"/>
              </a:lnTo>
              <a:lnTo>
                <a:pt x="225" y="393"/>
              </a:lnTo>
              <a:lnTo>
                <a:pt x="220" y="395"/>
              </a:lnTo>
              <a:lnTo>
                <a:pt x="215" y="396"/>
              </a:lnTo>
              <a:lnTo>
                <a:pt x="210" y="397"/>
              </a:lnTo>
              <a:lnTo>
                <a:pt x="206" y="397"/>
              </a:lnTo>
              <a:lnTo>
                <a:pt x="203" y="397"/>
              </a:lnTo>
              <a:lnTo>
                <a:pt x="201" y="397"/>
              </a:lnTo>
              <a:lnTo>
                <a:pt x="198" y="397"/>
              </a:lnTo>
              <a:lnTo>
                <a:pt x="196" y="396"/>
              </a:lnTo>
              <a:lnTo>
                <a:pt x="193" y="396"/>
              </a:lnTo>
              <a:lnTo>
                <a:pt x="191" y="395"/>
              </a:lnTo>
              <a:lnTo>
                <a:pt x="189" y="394"/>
              </a:lnTo>
              <a:lnTo>
                <a:pt x="187" y="393"/>
              </a:lnTo>
              <a:lnTo>
                <a:pt x="185" y="392"/>
              </a:lnTo>
              <a:lnTo>
                <a:pt x="183" y="390"/>
              </a:lnTo>
              <a:lnTo>
                <a:pt x="181" y="389"/>
              </a:lnTo>
              <a:lnTo>
                <a:pt x="179" y="387"/>
              </a:lnTo>
              <a:lnTo>
                <a:pt x="177" y="386"/>
              </a:lnTo>
              <a:lnTo>
                <a:pt x="175" y="384"/>
              </a:lnTo>
              <a:lnTo>
                <a:pt x="172" y="379"/>
              </a:lnTo>
              <a:lnTo>
                <a:pt x="215" y="21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28</xdr:col>
      <xdr:colOff>619560</xdr:colOff>
      <xdr:row>80</xdr:row>
      <xdr:rowOff>608400</xdr:rowOff>
    </xdr:from>
    <xdr:to>
      <xdr:col>31</xdr:col>
      <xdr:colOff>754920</xdr:colOff>
      <xdr:row>81</xdr:row>
      <xdr:rowOff>15120</xdr:rowOff>
    </xdr:to>
    <xdr:sp>
      <xdr:nvSpPr>
        <xdr:cNvPr id="63" name="Freeform 1"/>
        <xdr:cNvSpPr/>
      </xdr:nvSpPr>
      <xdr:spPr>
        <a:xfrm>
          <a:off x="23022360" y="49376160"/>
          <a:ext cx="2535840" cy="16920"/>
        </a:xfrm>
        <a:custGeom>
          <a:avLst/>
          <a:gdLst/>
          <a:ahLst/>
          <a:rect l="0" t="0" r="r" b="b"/>
          <a:pathLst>
            <a:path w="7044" h="47">
              <a:moveTo>
                <a:pt x="0" y="0"/>
              </a:moveTo>
              <a:lnTo>
                <a:pt x="7043" y="0"/>
              </a:lnTo>
              <a:lnTo>
                <a:pt x="7043" y="46"/>
              </a:lnTo>
              <a:lnTo>
                <a:pt x="0" y="46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28</xdr:col>
      <xdr:colOff>664920</xdr:colOff>
      <xdr:row>81</xdr:row>
      <xdr:rowOff>26280</xdr:rowOff>
    </xdr:from>
    <xdr:to>
      <xdr:col>29</xdr:col>
      <xdr:colOff>36720</xdr:colOff>
      <xdr:row>81</xdr:row>
      <xdr:rowOff>268920</xdr:rowOff>
    </xdr:to>
    <xdr:sp>
      <xdr:nvSpPr>
        <xdr:cNvPr id="64" name="Freeform 1"/>
        <xdr:cNvSpPr/>
      </xdr:nvSpPr>
      <xdr:spPr>
        <a:xfrm>
          <a:off x="23067720" y="49403880"/>
          <a:ext cx="172080" cy="243000"/>
        </a:xfrm>
        <a:custGeom>
          <a:avLst/>
          <a:gdLst/>
          <a:ahLst/>
          <a:rect l="0" t="0" r="r" b="b"/>
          <a:pathLst>
            <a:path w="478" h="675">
              <a:moveTo>
                <a:pt x="451" y="434"/>
              </a:moveTo>
              <a:lnTo>
                <a:pt x="356" y="434"/>
              </a:lnTo>
              <a:lnTo>
                <a:pt x="477" y="0"/>
              </a:lnTo>
              <a:lnTo>
                <a:pt x="436" y="0"/>
              </a:lnTo>
              <a:lnTo>
                <a:pt x="20" y="430"/>
              </a:lnTo>
              <a:lnTo>
                <a:pt x="0" y="497"/>
              </a:lnTo>
              <a:lnTo>
                <a:pt x="261" y="497"/>
              </a:lnTo>
              <a:lnTo>
                <a:pt x="212" y="674"/>
              </a:lnTo>
              <a:lnTo>
                <a:pt x="291" y="674"/>
              </a:lnTo>
              <a:lnTo>
                <a:pt x="337" y="499"/>
              </a:lnTo>
              <a:lnTo>
                <a:pt x="437" y="499"/>
              </a:lnTo>
              <a:lnTo>
                <a:pt x="451" y="434"/>
              </a:lnTo>
              <a:moveTo>
                <a:pt x="275" y="434"/>
              </a:moveTo>
              <a:lnTo>
                <a:pt x="64" y="434"/>
              </a:lnTo>
              <a:lnTo>
                <a:pt x="64" y="430"/>
              </a:lnTo>
              <a:lnTo>
                <a:pt x="367" y="113"/>
              </a:lnTo>
              <a:lnTo>
                <a:pt x="371" y="113"/>
              </a:lnTo>
              <a:lnTo>
                <a:pt x="275" y="43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</xdr:col>
      <xdr:colOff>54360</xdr:colOff>
      <xdr:row>81</xdr:row>
      <xdr:rowOff>232920</xdr:rowOff>
    </xdr:from>
    <xdr:to>
      <xdr:col>29</xdr:col>
      <xdr:colOff>94320</xdr:colOff>
      <xdr:row>81</xdr:row>
      <xdr:rowOff>272880</xdr:rowOff>
    </xdr:to>
    <xdr:sp>
      <xdr:nvSpPr>
        <xdr:cNvPr id="65" name="Freeform 1"/>
        <xdr:cNvSpPr/>
      </xdr:nvSpPr>
      <xdr:spPr>
        <a:xfrm>
          <a:off x="23257080" y="49610520"/>
          <a:ext cx="40320" cy="40320"/>
        </a:xfrm>
        <a:custGeom>
          <a:avLst/>
          <a:gdLst/>
          <a:ahLst/>
          <a:rect l="0" t="0" r="r" b="b"/>
          <a:pathLst>
            <a:path w="112" h="112">
              <a:moveTo>
                <a:pt x="55" y="0"/>
              </a:moveTo>
              <a:lnTo>
                <a:pt x="49" y="0"/>
              </a:lnTo>
              <a:lnTo>
                <a:pt x="44" y="1"/>
              </a:lnTo>
              <a:lnTo>
                <a:pt x="39" y="3"/>
              </a:lnTo>
              <a:lnTo>
                <a:pt x="34" y="4"/>
              </a:lnTo>
              <a:lnTo>
                <a:pt x="29" y="7"/>
              </a:lnTo>
              <a:lnTo>
                <a:pt x="24" y="10"/>
              </a:lnTo>
              <a:lnTo>
                <a:pt x="20" y="13"/>
              </a:lnTo>
              <a:lnTo>
                <a:pt x="16" y="16"/>
              </a:lnTo>
              <a:lnTo>
                <a:pt x="13" y="20"/>
              </a:lnTo>
              <a:lnTo>
                <a:pt x="9" y="25"/>
              </a:lnTo>
              <a:lnTo>
                <a:pt x="7" y="30"/>
              </a:lnTo>
              <a:lnTo>
                <a:pt x="4" y="34"/>
              </a:lnTo>
              <a:lnTo>
                <a:pt x="2" y="40"/>
              </a:lnTo>
              <a:lnTo>
                <a:pt x="1" y="45"/>
              </a:lnTo>
              <a:lnTo>
                <a:pt x="0" y="51"/>
              </a:lnTo>
              <a:lnTo>
                <a:pt x="0" y="57"/>
              </a:lnTo>
              <a:lnTo>
                <a:pt x="0" y="62"/>
              </a:lnTo>
              <a:lnTo>
                <a:pt x="1" y="67"/>
              </a:lnTo>
              <a:lnTo>
                <a:pt x="2" y="73"/>
              </a:lnTo>
              <a:lnTo>
                <a:pt x="4" y="77"/>
              </a:lnTo>
              <a:lnTo>
                <a:pt x="7" y="82"/>
              </a:lnTo>
              <a:lnTo>
                <a:pt x="9" y="87"/>
              </a:lnTo>
              <a:lnTo>
                <a:pt x="12" y="91"/>
              </a:lnTo>
              <a:lnTo>
                <a:pt x="16" y="95"/>
              </a:lnTo>
              <a:lnTo>
                <a:pt x="20" y="98"/>
              </a:lnTo>
              <a:lnTo>
                <a:pt x="24" y="101"/>
              </a:lnTo>
              <a:lnTo>
                <a:pt x="28" y="104"/>
              </a:lnTo>
              <a:lnTo>
                <a:pt x="33" y="106"/>
              </a:lnTo>
              <a:lnTo>
                <a:pt x="38" y="108"/>
              </a:lnTo>
              <a:lnTo>
                <a:pt x="43" y="110"/>
              </a:lnTo>
              <a:lnTo>
                <a:pt x="48" y="110"/>
              </a:lnTo>
              <a:lnTo>
                <a:pt x="53" y="111"/>
              </a:lnTo>
              <a:lnTo>
                <a:pt x="59" y="110"/>
              </a:lnTo>
              <a:lnTo>
                <a:pt x="64" y="110"/>
              </a:lnTo>
              <a:lnTo>
                <a:pt x="70" y="108"/>
              </a:lnTo>
              <a:lnTo>
                <a:pt x="75" y="106"/>
              </a:lnTo>
              <a:lnTo>
                <a:pt x="80" y="104"/>
              </a:lnTo>
              <a:lnTo>
                <a:pt x="85" y="102"/>
              </a:lnTo>
              <a:lnTo>
                <a:pt x="90" y="98"/>
              </a:lnTo>
              <a:lnTo>
                <a:pt x="94" y="95"/>
              </a:lnTo>
              <a:lnTo>
                <a:pt x="97" y="91"/>
              </a:lnTo>
              <a:lnTo>
                <a:pt x="101" y="87"/>
              </a:lnTo>
              <a:lnTo>
                <a:pt x="104" y="83"/>
              </a:lnTo>
              <a:lnTo>
                <a:pt x="106" y="78"/>
              </a:lnTo>
              <a:lnTo>
                <a:pt x="108" y="73"/>
              </a:lnTo>
              <a:lnTo>
                <a:pt x="109" y="68"/>
              </a:lnTo>
              <a:lnTo>
                <a:pt x="110" y="62"/>
              </a:lnTo>
              <a:lnTo>
                <a:pt x="111" y="57"/>
              </a:lnTo>
              <a:lnTo>
                <a:pt x="110" y="51"/>
              </a:lnTo>
              <a:lnTo>
                <a:pt x="109" y="46"/>
              </a:lnTo>
              <a:lnTo>
                <a:pt x="108" y="40"/>
              </a:lnTo>
              <a:lnTo>
                <a:pt x="106" y="35"/>
              </a:lnTo>
              <a:lnTo>
                <a:pt x="104" y="30"/>
              </a:lnTo>
              <a:lnTo>
                <a:pt x="101" y="25"/>
              </a:lnTo>
              <a:lnTo>
                <a:pt x="98" y="21"/>
              </a:lnTo>
              <a:lnTo>
                <a:pt x="94" y="17"/>
              </a:lnTo>
              <a:lnTo>
                <a:pt x="90" y="13"/>
              </a:lnTo>
              <a:lnTo>
                <a:pt x="86" y="10"/>
              </a:lnTo>
              <a:lnTo>
                <a:pt x="81" y="7"/>
              </a:lnTo>
              <a:lnTo>
                <a:pt x="76" y="5"/>
              </a:lnTo>
              <a:lnTo>
                <a:pt x="71" y="3"/>
              </a:lnTo>
              <a:lnTo>
                <a:pt x="66" y="1"/>
              </a:lnTo>
              <a:lnTo>
                <a:pt x="60" y="0"/>
              </a:lnTo>
              <a:lnTo>
                <a:pt x="55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</xdr:col>
      <xdr:colOff>134640</xdr:colOff>
      <xdr:row>81</xdr:row>
      <xdr:rowOff>26280</xdr:rowOff>
    </xdr:from>
    <xdr:to>
      <xdr:col>29</xdr:col>
      <xdr:colOff>306360</xdr:colOff>
      <xdr:row>81</xdr:row>
      <xdr:rowOff>268920</xdr:rowOff>
    </xdr:to>
    <xdr:sp>
      <xdr:nvSpPr>
        <xdr:cNvPr id="66" name="Freeform 1"/>
        <xdr:cNvSpPr/>
      </xdr:nvSpPr>
      <xdr:spPr>
        <a:xfrm>
          <a:off x="23337360" y="49403880"/>
          <a:ext cx="172080" cy="243000"/>
        </a:xfrm>
        <a:custGeom>
          <a:avLst/>
          <a:gdLst/>
          <a:ahLst/>
          <a:rect l="0" t="0" r="r" b="b"/>
          <a:pathLst>
            <a:path w="478" h="675">
              <a:moveTo>
                <a:pt x="451" y="434"/>
              </a:moveTo>
              <a:lnTo>
                <a:pt x="356" y="434"/>
              </a:lnTo>
              <a:lnTo>
                <a:pt x="477" y="0"/>
              </a:lnTo>
              <a:lnTo>
                <a:pt x="436" y="0"/>
              </a:lnTo>
              <a:lnTo>
                <a:pt x="20" y="430"/>
              </a:lnTo>
              <a:lnTo>
                <a:pt x="0" y="497"/>
              </a:lnTo>
              <a:lnTo>
                <a:pt x="261" y="497"/>
              </a:lnTo>
              <a:lnTo>
                <a:pt x="212" y="674"/>
              </a:lnTo>
              <a:lnTo>
                <a:pt x="291" y="674"/>
              </a:lnTo>
              <a:lnTo>
                <a:pt x="337" y="499"/>
              </a:lnTo>
              <a:lnTo>
                <a:pt x="437" y="499"/>
              </a:lnTo>
              <a:lnTo>
                <a:pt x="451" y="434"/>
              </a:lnTo>
              <a:moveTo>
                <a:pt x="275" y="434"/>
              </a:moveTo>
              <a:lnTo>
                <a:pt x="64" y="434"/>
              </a:lnTo>
              <a:lnTo>
                <a:pt x="64" y="430"/>
              </a:lnTo>
              <a:lnTo>
                <a:pt x="367" y="113"/>
              </a:lnTo>
              <a:lnTo>
                <a:pt x="371" y="113"/>
              </a:lnTo>
              <a:lnTo>
                <a:pt x="275" y="43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</xdr:col>
      <xdr:colOff>314640</xdr:colOff>
      <xdr:row>81</xdr:row>
      <xdr:rowOff>26280</xdr:rowOff>
    </xdr:from>
    <xdr:to>
      <xdr:col>29</xdr:col>
      <xdr:colOff>486360</xdr:colOff>
      <xdr:row>81</xdr:row>
      <xdr:rowOff>268920</xdr:rowOff>
    </xdr:to>
    <xdr:sp>
      <xdr:nvSpPr>
        <xdr:cNvPr id="67" name="Freeform 1"/>
        <xdr:cNvSpPr/>
      </xdr:nvSpPr>
      <xdr:spPr>
        <a:xfrm>
          <a:off x="23517360" y="49403880"/>
          <a:ext cx="172080" cy="243000"/>
        </a:xfrm>
        <a:custGeom>
          <a:avLst/>
          <a:gdLst/>
          <a:ahLst/>
          <a:rect l="0" t="0" r="r" b="b"/>
          <a:pathLst>
            <a:path w="478" h="675">
              <a:moveTo>
                <a:pt x="451" y="434"/>
              </a:moveTo>
              <a:lnTo>
                <a:pt x="356" y="434"/>
              </a:lnTo>
              <a:lnTo>
                <a:pt x="477" y="0"/>
              </a:lnTo>
              <a:lnTo>
                <a:pt x="436" y="0"/>
              </a:lnTo>
              <a:lnTo>
                <a:pt x="20" y="430"/>
              </a:lnTo>
              <a:lnTo>
                <a:pt x="0" y="497"/>
              </a:lnTo>
              <a:lnTo>
                <a:pt x="261" y="497"/>
              </a:lnTo>
              <a:lnTo>
                <a:pt x="212" y="674"/>
              </a:lnTo>
              <a:lnTo>
                <a:pt x="291" y="674"/>
              </a:lnTo>
              <a:lnTo>
                <a:pt x="337" y="499"/>
              </a:lnTo>
              <a:lnTo>
                <a:pt x="437" y="499"/>
              </a:lnTo>
              <a:lnTo>
                <a:pt x="451" y="434"/>
              </a:lnTo>
              <a:moveTo>
                <a:pt x="275" y="434"/>
              </a:moveTo>
              <a:lnTo>
                <a:pt x="64" y="434"/>
              </a:lnTo>
              <a:lnTo>
                <a:pt x="64" y="430"/>
              </a:lnTo>
              <a:lnTo>
                <a:pt x="367" y="113"/>
              </a:lnTo>
              <a:lnTo>
                <a:pt x="371" y="113"/>
              </a:lnTo>
              <a:lnTo>
                <a:pt x="275" y="43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</xdr:col>
      <xdr:colOff>563760</xdr:colOff>
      <xdr:row>81</xdr:row>
      <xdr:rowOff>157680</xdr:rowOff>
    </xdr:from>
    <xdr:to>
      <xdr:col>29</xdr:col>
      <xdr:colOff>602640</xdr:colOff>
      <xdr:row>81</xdr:row>
      <xdr:rowOff>197640</xdr:rowOff>
    </xdr:to>
    <xdr:sp>
      <xdr:nvSpPr>
        <xdr:cNvPr id="68" name="Freeform 1"/>
        <xdr:cNvSpPr/>
      </xdr:nvSpPr>
      <xdr:spPr>
        <a:xfrm>
          <a:off x="23766480" y="49535280"/>
          <a:ext cx="39240" cy="40320"/>
        </a:xfrm>
        <a:custGeom>
          <a:avLst/>
          <a:gdLst/>
          <a:ahLst/>
          <a:rect l="0" t="0" r="r" b="b"/>
          <a:pathLst>
            <a:path w="109" h="112">
              <a:moveTo>
                <a:pt x="54" y="0"/>
              </a:moveTo>
              <a:lnTo>
                <a:pt x="48" y="0"/>
              </a:lnTo>
              <a:lnTo>
                <a:pt x="43" y="1"/>
              </a:lnTo>
              <a:lnTo>
                <a:pt x="38" y="3"/>
              </a:lnTo>
              <a:lnTo>
                <a:pt x="33" y="4"/>
              </a:lnTo>
              <a:lnTo>
                <a:pt x="28" y="7"/>
              </a:lnTo>
              <a:lnTo>
                <a:pt x="24" y="10"/>
              </a:lnTo>
              <a:lnTo>
                <a:pt x="20" y="13"/>
              </a:lnTo>
              <a:lnTo>
                <a:pt x="16" y="16"/>
              </a:lnTo>
              <a:lnTo>
                <a:pt x="12" y="20"/>
              </a:lnTo>
              <a:lnTo>
                <a:pt x="9" y="25"/>
              </a:lnTo>
              <a:lnTo>
                <a:pt x="7" y="30"/>
              </a:lnTo>
              <a:lnTo>
                <a:pt x="4" y="35"/>
              </a:lnTo>
              <a:lnTo>
                <a:pt x="2" y="40"/>
              </a:lnTo>
              <a:lnTo>
                <a:pt x="1" y="45"/>
              </a:lnTo>
              <a:lnTo>
                <a:pt x="0" y="51"/>
              </a:lnTo>
              <a:lnTo>
                <a:pt x="0" y="57"/>
              </a:lnTo>
              <a:lnTo>
                <a:pt x="0" y="62"/>
              </a:lnTo>
              <a:lnTo>
                <a:pt x="1" y="67"/>
              </a:lnTo>
              <a:lnTo>
                <a:pt x="2" y="73"/>
              </a:lnTo>
              <a:lnTo>
                <a:pt x="4" y="77"/>
              </a:lnTo>
              <a:lnTo>
                <a:pt x="7" y="82"/>
              </a:lnTo>
              <a:lnTo>
                <a:pt x="9" y="87"/>
              </a:lnTo>
              <a:lnTo>
                <a:pt x="12" y="91"/>
              </a:lnTo>
              <a:lnTo>
                <a:pt x="16" y="95"/>
              </a:lnTo>
              <a:lnTo>
                <a:pt x="20" y="98"/>
              </a:lnTo>
              <a:lnTo>
                <a:pt x="24" y="101"/>
              </a:lnTo>
              <a:lnTo>
                <a:pt x="28" y="104"/>
              </a:lnTo>
              <a:lnTo>
                <a:pt x="33" y="106"/>
              </a:lnTo>
              <a:lnTo>
                <a:pt x="37" y="108"/>
              </a:lnTo>
              <a:lnTo>
                <a:pt x="42" y="110"/>
              </a:lnTo>
              <a:lnTo>
                <a:pt x="48" y="110"/>
              </a:lnTo>
              <a:lnTo>
                <a:pt x="53" y="111"/>
              </a:lnTo>
              <a:lnTo>
                <a:pt x="58" y="110"/>
              </a:lnTo>
              <a:lnTo>
                <a:pt x="64" y="110"/>
              </a:lnTo>
              <a:lnTo>
                <a:pt x="69" y="108"/>
              </a:lnTo>
              <a:lnTo>
                <a:pt x="74" y="106"/>
              </a:lnTo>
              <a:lnTo>
                <a:pt x="79" y="104"/>
              </a:lnTo>
              <a:lnTo>
                <a:pt x="84" y="102"/>
              </a:lnTo>
              <a:lnTo>
                <a:pt x="88" y="98"/>
              </a:lnTo>
              <a:lnTo>
                <a:pt x="92" y="95"/>
              </a:lnTo>
              <a:lnTo>
                <a:pt x="96" y="91"/>
              </a:lnTo>
              <a:lnTo>
                <a:pt x="99" y="87"/>
              </a:lnTo>
              <a:lnTo>
                <a:pt x="102" y="83"/>
              </a:lnTo>
              <a:lnTo>
                <a:pt x="104" y="78"/>
              </a:lnTo>
              <a:lnTo>
                <a:pt x="106" y="73"/>
              </a:lnTo>
              <a:lnTo>
                <a:pt x="107" y="68"/>
              </a:lnTo>
              <a:lnTo>
                <a:pt x="108" y="62"/>
              </a:lnTo>
              <a:lnTo>
                <a:pt x="108" y="57"/>
              </a:lnTo>
              <a:lnTo>
                <a:pt x="108" y="51"/>
              </a:lnTo>
              <a:lnTo>
                <a:pt x="107" y="46"/>
              </a:lnTo>
              <a:lnTo>
                <a:pt x="106" y="40"/>
              </a:lnTo>
              <a:lnTo>
                <a:pt x="104" y="35"/>
              </a:lnTo>
              <a:lnTo>
                <a:pt x="102" y="30"/>
              </a:lnTo>
              <a:lnTo>
                <a:pt x="99" y="25"/>
              </a:lnTo>
              <a:lnTo>
                <a:pt x="96" y="21"/>
              </a:lnTo>
              <a:lnTo>
                <a:pt x="92" y="17"/>
              </a:lnTo>
              <a:lnTo>
                <a:pt x="88" y="13"/>
              </a:lnTo>
              <a:lnTo>
                <a:pt x="84" y="10"/>
              </a:lnTo>
              <a:lnTo>
                <a:pt x="79" y="7"/>
              </a:lnTo>
              <a:lnTo>
                <a:pt x="75" y="5"/>
              </a:lnTo>
              <a:lnTo>
                <a:pt x="70" y="3"/>
              </a:lnTo>
              <a:lnTo>
                <a:pt x="64" y="1"/>
              </a:lnTo>
              <a:lnTo>
                <a:pt x="59" y="0"/>
              </a:lnTo>
              <a:lnTo>
                <a:pt x="54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</xdr:col>
      <xdr:colOff>689400</xdr:colOff>
      <xdr:row>81</xdr:row>
      <xdr:rowOff>25560</xdr:rowOff>
    </xdr:from>
    <xdr:to>
      <xdr:col>30</xdr:col>
      <xdr:colOff>90000</xdr:colOff>
      <xdr:row>81</xdr:row>
      <xdr:rowOff>343080</xdr:rowOff>
    </xdr:to>
    <xdr:sp>
      <xdr:nvSpPr>
        <xdr:cNvPr id="69" name="Freeform 1"/>
        <xdr:cNvSpPr/>
      </xdr:nvSpPr>
      <xdr:spPr>
        <a:xfrm>
          <a:off x="23892120" y="49403160"/>
          <a:ext cx="201240" cy="317880"/>
        </a:xfrm>
        <a:custGeom>
          <a:avLst/>
          <a:gdLst/>
          <a:ahLst/>
          <a:rect l="0" t="0" r="r" b="b"/>
          <a:pathLst>
            <a:path w="559" h="883">
              <a:moveTo>
                <a:pt x="178" y="281"/>
              </a:moveTo>
              <a:lnTo>
                <a:pt x="266" y="281"/>
              </a:lnTo>
              <a:lnTo>
                <a:pt x="180" y="700"/>
              </a:lnTo>
              <a:lnTo>
                <a:pt x="171" y="737"/>
              </a:lnTo>
              <a:lnTo>
                <a:pt x="162" y="770"/>
              </a:lnTo>
              <a:lnTo>
                <a:pt x="151" y="797"/>
              </a:lnTo>
              <a:lnTo>
                <a:pt x="146" y="809"/>
              </a:lnTo>
              <a:lnTo>
                <a:pt x="140" y="820"/>
              </a:lnTo>
              <a:lnTo>
                <a:pt x="134" y="830"/>
              </a:lnTo>
              <a:lnTo>
                <a:pt x="127" y="838"/>
              </a:lnTo>
              <a:lnTo>
                <a:pt x="121" y="845"/>
              </a:lnTo>
              <a:lnTo>
                <a:pt x="114" y="851"/>
              </a:lnTo>
              <a:lnTo>
                <a:pt x="107" y="855"/>
              </a:lnTo>
              <a:lnTo>
                <a:pt x="100" y="858"/>
              </a:lnTo>
              <a:lnTo>
                <a:pt x="96" y="860"/>
              </a:lnTo>
              <a:lnTo>
                <a:pt x="93" y="860"/>
              </a:lnTo>
              <a:lnTo>
                <a:pt x="89" y="861"/>
              </a:lnTo>
              <a:lnTo>
                <a:pt x="85" y="861"/>
              </a:lnTo>
              <a:lnTo>
                <a:pt x="83" y="861"/>
              </a:lnTo>
              <a:lnTo>
                <a:pt x="81" y="861"/>
              </a:lnTo>
              <a:lnTo>
                <a:pt x="79" y="860"/>
              </a:lnTo>
              <a:lnTo>
                <a:pt x="77" y="860"/>
              </a:lnTo>
              <a:lnTo>
                <a:pt x="75" y="859"/>
              </a:lnTo>
              <a:lnTo>
                <a:pt x="74" y="858"/>
              </a:lnTo>
              <a:lnTo>
                <a:pt x="72" y="857"/>
              </a:lnTo>
              <a:lnTo>
                <a:pt x="71" y="856"/>
              </a:lnTo>
              <a:lnTo>
                <a:pt x="70" y="855"/>
              </a:lnTo>
              <a:lnTo>
                <a:pt x="69" y="854"/>
              </a:lnTo>
              <a:lnTo>
                <a:pt x="68" y="853"/>
              </a:lnTo>
              <a:lnTo>
                <a:pt x="67" y="851"/>
              </a:lnTo>
              <a:lnTo>
                <a:pt x="66" y="850"/>
              </a:lnTo>
              <a:lnTo>
                <a:pt x="66" y="848"/>
              </a:lnTo>
              <a:lnTo>
                <a:pt x="66" y="847"/>
              </a:lnTo>
              <a:lnTo>
                <a:pt x="65" y="845"/>
              </a:lnTo>
              <a:lnTo>
                <a:pt x="66" y="844"/>
              </a:lnTo>
              <a:lnTo>
                <a:pt x="66" y="842"/>
              </a:lnTo>
              <a:lnTo>
                <a:pt x="66" y="842"/>
              </a:lnTo>
              <a:lnTo>
                <a:pt x="66" y="841"/>
              </a:lnTo>
              <a:lnTo>
                <a:pt x="66" y="840"/>
              </a:lnTo>
              <a:lnTo>
                <a:pt x="67" y="839"/>
              </a:lnTo>
              <a:lnTo>
                <a:pt x="68" y="837"/>
              </a:lnTo>
              <a:lnTo>
                <a:pt x="69" y="834"/>
              </a:lnTo>
              <a:lnTo>
                <a:pt x="71" y="832"/>
              </a:lnTo>
              <a:lnTo>
                <a:pt x="72" y="830"/>
              </a:lnTo>
              <a:lnTo>
                <a:pt x="73" y="828"/>
              </a:lnTo>
              <a:lnTo>
                <a:pt x="73" y="826"/>
              </a:lnTo>
              <a:lnTo>
                <a:pt x="74" y="824"/>
              </a:lnTo>
              <a:lnTo>
                <a:pt x="74" y="822"/>
              </a:lnTo>
              <a:lnTo>
                <a:pt x="74" y="820"/>
              </a:lnTo>
              <a:lnTo>
                <a:pt x="74" y="818"/>
              </a:lnTo>
              <a:lnTo>
                <a:pt x="74" y="814"/>
              </a:lnTo>
              <a:lnTo>
                <a:pt x="73" y="811"/>
              </a:lnTo>
              <a:lnTo>
                <a:pt x="72" y="807"/>
              </a:lnTo>
              <a:lnTo>
                <a:pt x="71" y="803"/>
              </a:lnTo>
              <a:lnTo>
                <a:pt x="70" y="800"/>
              </a:lnTo>
              <a:lnTo>
                <a:pt x="68" y="797"/>
              </a:lnTo>
              <a:lnTo>
                <a:pt x="65" y="794"/>
              </a:lnTo>
              <a:lnTo>
                <a:pt x="63" y="791"/>
              </a:lnTo>
              <a:lnTo>
                <a:pt x="60" y="789"/>
              </a:lnTo>
              <a:lnTo>
                <a:pt x="57" y="787"/>
              </a:lnTo>
              <a:lnTo>
                <a:pt x="54" y="785"/>
              </a:lnTo>
              <a:lnTo>
                <a:pt x="51" y="783"/>
              </a:lnTo>
              <a:lnTo>
                <a:pt x="47" y="782"/>
              </a:lnTo>
              <a:lnTo>
                <a:pt x="44" y="781"/>
              </a:lnTo>
              <a:lnTo>
                <a:pt x="40" y="780"/>
              </a:lnTo>
              <a:lnTo>
                <a:pt x="36" y="780"/>
              </a:lnTo>
              <a:lnTo>
                <a:pt x="32" y="780"/>
              </a:lnTo>
              <a:lnTo>
                <a:pt x="29" y="781"/>
              </a:lnTo>
              <a:lnTo>
                <a:pt x="25" y="782"/>
              </a:lnTo>
              <a:lnTo>
                <a:pt x="22" y="783"/>
              </a:lnTo>
              <a:lnTo>
                <a:pt x="19" y="785"/>
              </a:lnTo>
              <a:lnTo>
                <a:pt x="16" y="787"/>
              </a:lnTo>
              <a:lnTo>
                <a:pt x="13" y="789"/>
              </a:lnTo>
              <a:lnTo>
                <a:pt x="10" y="792"/>
              </a:lnTo>
              <a:lnTo>
                <a:pt x="8" y="795"/>
              </a:lnTo>
              <a:lnTo>
                <a:pt x="6" y="798"/>
              </a:lnTo>
              <a:lnTo>
                <a:pt x="4" y="801"/>
              </a:lnTo>
              <a:lnTo>
                <a:pt x="3" y="805"/>
              </a:lnTo>
              <a:lnTo>
                <a:pt x="2" y="809"/>
              </a:lnTo>
              <a:lnTo>
                <a:pt x="1" y="813"/>
              </a:lnTo>
              <a:lnTo>
                <a:pt x="0" y="817"/>
              </a:lnTo>
              <a:lnTo>
                <a:pt x="0" y="821"/>
              </a:lnTo>
              <a:lnTo>
                <a:pt x="0" y="828"/>
              </a:lnTo>
              <a:lnTo>
                <a:pt x="2" y="834"/>
              </a:lnTo>
              <a:lnTo>
                <a:pt x="3" y="840"/>
              </a:lnTo>
              <a:lnTo>
                <a:pt x="6" y="845"/>
              </a:lnTo>
              <a:lnTo>
                <a:pt x="9" y="851"/>
              </a:lnTo>
              <a:lnTo>
                <a:pt x="13" y="856"/>
              </a:lnTo>
              <a:lnTo>
                <a:pt x="17" y="860"/>
              </a:lnTo>
              <a:lnTo>
                <a:pt x="22" y="865"/>
              </a:lnTo>
              <a:lnTo>
                <a:pt x="28" y="868"/>
              </a:lnTo>
              <a:lnTo>
                <a:pt x="33" y="872"/>
              </a:lnTo>
              <a:lnTo>
                <a:pt x="40" y="875"/>
              </a:lnTo>
              <a:lnTo>
                <a:pt x="47" y="877"/>
              </a:lnTo>
              <a:lnTo>
                <a:pt x="54" y="879"/>
              </a:lnTo>
              <a:lnTo>
                <a:pt x="61" y="881"/>
              </a:lnTo>
              <a:lnTo>
                <a:pt x="69" y="882"/>
              </a:lnTo>
              <a:lnTo>
                <a:pt x="77" y="882"/>
              </a:lnTo>
              <a:lnTo>
                <a:pt x="93" y="881"/>
              </a:lnTo>
              <a:lnTo>
                <a:pt x="109" y="877"/>
              </a:lnTo>
              <a:lnTo>
                <a:pt x="124" y="872"/>
              </a:lnTo>
              <a:lnTo>
                <a:pt x="139" y="864"/>
              </a:lnTo>
              <a:lnTo>
                <a:pt x="153" y="854"/>
              </a:lnTo>
              <a:lnTo>
                <a:pt x="166" y="841"/>
              </a:lnTo>
              <a:lnTo>
                <a:pt x="180" y="827"/>
              </a:lnTo>
              <a:lnTo>
                <a:pt x="192" y="810"/>
              </a:lnTo>
              <a:lnTo>
                <a:pt x="204" y="791"/>
              </a:lnTo>
              <a:lnTo>
                <a:pt x="216" y="770"/>
              </a:lnTo>
              <a:lnTo>
                <a:pt x="227" y="747"/>
              </a:lnTo>
              <a:lnTo>
                <a:pt x="237" y="722"/>
              </a:lnTo>
              <a:lnTo>
                <a:pt x="256" y="665"/>
              </a:lnTo>
              <a:lnTo>
                <a:pt x="273" y="600"/>
              </a:lnTo>
              <a:lnTo>
                <a:pt x="343" y="281"/>
              </a:lnTo>
              <a:lnTo>
                <a:pt x="449" y="281"/>
              </a:lnTo>
              <a:lnTo>
                <a:pt x="455" y="249"/>
              </a:lnTo>
              <a:lnTo>
                <a:pt x="350" y="249"/>
              </a:lnTo>
              <a:lnTo>
                <a:pt x="361" y="194"/>
              </a:lnTo>
              <a:lnTo>
                <a:pt x="373" y="147"/>
              </a:lnTo>
              <a:lnTo>
                <a:pt x="385" y="108"/>
              </a:lnTo>
              <a:lnTo>
                <a:pt x="392" y="91"/>
              </a:lnTo>
              <a:lnTo>
                <a:pt x="399" y="76"/>
              </a:lnTo>
              <a:lnTo>
                <a:pt x="407" y="63"/>
              </a:lnTo>
              <a:lnTo>
                <a:pt x="415" y="52"/>
              </a:lnTo>
              <a:lnTo>
                <a:pt x="423" y="43"/>
              </a:lnTo>
              <a:lnTo>
                <a:pt x="431" y="35"/>
              </a:lnTo>
              <a:lnTo>
                <a:pt x="440" y="29"/>
              </a:lnTo>
              <a:lnTo>
                <a:pt x="445" y="27"/>
              </a:lnTo>
              <a:lnTo>
                <a:pt x="449" y="25"/>
              </a:lnTo>
              <a:lnTo>
                <a:pt x="454" y="24"/>
              </a:lnTo>
              <a:lnTo>
                <a:pt x="459" y="23"/>
              </a:lnTo>
              <a:lnTo>
                <a:pt x="464" y="22"/>
              </a:lnTo>
              <a:lnTo>
                <a:pt x="469" y="22"/>
              </a:lnTo>
              <a:lnTo>
                <a:pt x="474" y="22"/>
              </a:lnTo>
              <a:lnTo>
                <a:pt x="476" y="22"/>
              </a:lnTo>
              <a:lnTo>
                <a:pt x="478" y="23"/>
              </a:lnTo>
              <a:lnTo>
                <a:pt x="480" y="23"/>
              </a:lnTo>
              <a:lnTo>
                <a:pt x="482" y="24"/>
              </a:lnTo>
              <a:lnTo>
                <a:pt x="483" y="25"/>
              </a:lnTo>
              <a:lnTo>
                <a:pt x="485" y="25"/>
              </a:lnTo>
              <a:lnTo>
                <a:pt x="486" y="26"/>
              </a:lnTo>
              <a:lnTo>
                <a:pt x="487" y="27"/>
              </a:lnTo>
              <a:lnTo>
                <a:pt x="488" y="28"/>
              </a:lnTo>
              <a:lnTo>
                <a:pt x="489" y="29"/>
              </a:lnTo>
              <a:lnTo>
                <a:pt x="490" y="31"/>
              </a:lnTo>
              <a:lnTo>
                <a:pt x="490" y="32"/>
              </a:lnTo>
              <a:lnTo>
                <a:pt x="490" y="33"/>
              </a:lnTo>
              <a:lnTo>
                <a:pt x="490" y="35"/>
              </a:lnTo>
              <a:lnTo>
                <a:pt x="490" y="35"/>
              </a:lnTo>
              <a:lnTo>
                <a:pt x="490" y="36"/>
              </a:lnTo>
              <a:lnTo>
                <a:pt x="490" y="36"/>
              </a:lnTo>
              <a:lnTo>
                <a:pt x="490" y="37"/>
              </a:lnTo>
              <a:lnTo>
                <a:pt x="490" y="38"/>
              </a:lnTo>
              <a:lnTo>
                <a:pt x="490" y="39"/>
              </a:lnTo>
              <a:lnTo>
                <a:pt x="489" y="40"/>
              </a:lnTo>
              <a:lnTo>
                <a:pt x="488" y="41"/>
              </a:lnTo>
              <a:lnTo>
                <a:pt x="488" y="42"/>
              </a:lnTo>
              <a:lnTo>
                <a:pt x="487" y="44"/>
              </a:lnTo>
              <a:lnTo>
                <a:pt x="485" y="47"/>
              </a:lnTo>
              <a:lnTo>
                <a:pt x="484" y="49"/>
              </a:lnTo>
              <a:lnTo>
                <a:pt x="483" y="52"/>
              </a:lnTo>
              <a:lnTo>
                <a:pt x="482" y="54"/>
              </a:lnTo>
              <a:lnTo>
                <a:pt x="481" y="57"/>
              </a:lnTo>
              <a:lnTo>
                <a:pt x="481" y="59"/>
              </a:lnTo>
              <a:lnTo>
                <a:pt x="481" y="62"/>
              </a:lnTo>
              <a:lnTo>
                <a:pt x="481" y="65"/>
              </a:lnTo>
              <a:lnTo>
                <a:pt x="481" y="69"/>
              </a:lnTo>
              <a:lnTo>
                <a:pt x="481" y="73"/>
              </a:lnTo>
              <a:lnTo>
                <a:pt x="482" y="77"/>
              </a:lnTo>
              <a:lnTo>
                <a:pt x="483" y="81"/>
              </a:lnTo>
              <a:lnTo>
                <a:pt x="485" y="85"/>
              </a:lnTo>
              <a:lnTo>
                <a:pt x="486" y="88"/>
              </a:lnTo>
              <a:lnTo>
                <a:pt x="488" y="91"/>
              </a:lnTo>
              <a:lnTo>
                <a:pt x="491" y="94"/>
              </a:lnTo>
              <a:lnTo>
                <a:pt x="493" y="96"/>
              </a:lnTo>
              <a:lnTo>
                <a:pt x="496" y="98"/>
              </a:lnTo>
              <a:lnTo>
                <a:pt x="499" y="100"/>
              </a:lnTo>
              <a:lnTo>
                <a:pt x="502" y="102"/>
              </a:lnTo>
              <a:lnTo>
                <a:pt x="506" y="103"/>
              </a:lnTo>
              <a:lnTo>
                <a:pt x="509" y="104"/>
              </a:lnTo>
              <a:lnTo>
                <a:pt x="513" y="104"/>
              </a:lnTo>
              <a:lnTo>
                <a:pt x="517" y="105"/>
              </a:lnTo>
              <a:lnTo>
                <a:pt x="521" y="104"/>
              </a:lnTo>
              <a:lnTo>
                <a:pt x="525" y="104"/>
              </a:lnTo>
              <a:lnTo>
                <a:pt x="529" y="103"/>
              </a:lnTo>
              <a:lnTo>
                <a:pt x="533" y="101"/>
              </a:lnTo>
              <a:lnTo>
                <a:pt x="536" y="100"/>
              </a:lnTo>
              <a:lnTo>
                <a:pt x="540" y="98"/>
              </a:lnTo>
              <a:lnTo>
                <a:pt x="543" y="95"/>
              </a:lnTo>
              <a:lnTo>
                <a:pt x="546" y="93"/>
              </a:lnTo>
              <a:lnTo>
                <a:pt x="548" y="90"/>
              </a:lnTo>
              <a:lnTo>
                <a:pt x="551" y="87"/>
              </a:lnTo>
              <a:lnTo>
                <a:pt x="553" y="84"/>
              </a:lnTo>
              <a:lnTo>
                <a:pt x="555" y="80"/>
              </a:lnTo>
              <a:lnTo>
                <a:pt x="556" y="77"/>
              </a:lnTo>
              <a:lnTo>
                <a:pt x="557" y="73"/>
              </a:lnTo>
              <a:lnTo>
                <a:pt x="558" y="69"/>
              </a:lnTo>
              <a:lnTo>
                <a:pt x="558" y="65"/>
              </a:lnTo>
              <a:lnTo>
                <a:pt x="557" y="58"/>
              </a:lnTo>
              <a:lnTo>
                <a:pt x="556" y="51"/>
              </a:lnTo>
              <a:lnTo>
                <a:pt x="554" y="45"/>
              </a:lnTo>
              <a:lnTo>
                <a:pt x="551" y="39"/>
              </a:lnTo>
              <a:lnTo>
                <a:pt x="548" y="33"/>
              </a:lnTo>
              <a:lnTo>
                <a:pt x="544" y="28"/>
              </a:lnTo>
              <a:lnTo>
                <a:pt x="539" y="23"/>
              </a:lnTo>
              <a:lnTo>
                <a:pt x="534" y="18"/>
              </a:lnTo>
              <a:lnTo>
                <a:pt x="528" y="14"/>
              </a:lnTo>
              <a:lnTo>
                <a:pt x="521" y="11"/>
              </a:lnTo>
              <a:lnTo>
                <a:pt x="514" y="7"/>
              </a:lnTo>
              <a:lnTo>
                <a:pt x="507" y="5"/>
              </a:lnTo>
              <a:lnTo>
                <a:pt x="499" y="3"/>
              </a:lnTo>
              <a:lnTo>
                <a:pt x="491" y="1"/>
              </a:lnTo>
              <a:lnTo>
                <a:pt x="482" y="0"/>
              </a:lnTo>
              <a:lnTo>
                <a:pt x="473" y="0"/>
              </a:lnTo>
              <a:lnTo>
                <a:pt x="464" y="0"/>
              </a:lnTo>
              <a:lnTo>
                <a:pt x="456" y="1"/>
              </a:lnTo>
              <a:lnTo>
                <a:pt x="447" y="2"/>
              </a:lnTo>
              <a:lnTo>
                <a:pt x="439" y="4"/>
              </a:lnTo>
              <a:lnTo>
                <a:pt x="431" y="6"/>
              </a:lnTo>
              <a:lnTo>
                <a:pt x="424" y="9"/>
              </a:lnTo>
              <a:lnTo>
                <a:pt x="416" y="13"/>
              </a:lnTo>
              <a:lnTo>
                <a:pt x="408" y="17"/>
              </a:lnTo>
              <a:lnTo>
                <a:pt x="401" y="21"/>
              </a:lnTo>
              <a:lnTo>
                <a:pt x="394" y="26"/>
              </a:lnTo>
              <a:lnTo>
                <a:pt x="387" y="32"/>
              </a:lnTo>
              <a:lnTo>
                <a:pt x="380" y="38"/>
              </a:lnTo>
              <a:lnTo>
                <a:pt x="366" y="52"/>
              </a:lnTo>
              <a:lnTo>
                <a:pt x="353" y="68"/>
              </a:lnTo>
              <a:lnTo>
                <a:pt x="342" y="83"/>
              </a:lnTo>
              <a:lnTo>
                <a:pt x="332" y="99"/>
              </a:lnTo>
              <a:lnTo>
                <a:pt x="323" y="117"/>
              </a:lnTo>
              <a:lnTo>
                <a:pt x="314" y="137"/>
              </a:lnTo>
              <a:lnTo>
                <a:pt x="304" y="160"/>
              </a:lnTo>
              <a:lnTo>
                <a:pt x="295" y="186"/>
              </a:lnTo>
              <a:lnTo>
                <a:pt x="275" y="249"/>
              </a:lnTo>
              <a:lnTo>
                <a:pt x="185" y="249"/>
              </a:lnTo>
              <a:lnTo>
                <a:pt x="178" y="281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30</xdr:col>
      <xdr:colOff>131400</xdr:colOff>
      <xdr:row>81</xdr:row>
      <xdr:rowOff>212400</xdr:rowOff>
    </xdr:from>
    <xdr:to>
      <xdr:col>30</xdr:col>
      <xdr:colOff>207360</xdr:colOff>
      <xdr:row>81</xdr:row>
      <xdr:rowOff>357840</xdr:rowOff>
    </xdr:to>
    <xdr:sp>
      <xdr:nvSpPr>
        <xdr:cNvPr id="70" name="Freeform 1"/>
        <xdr:cNvSpPr/>
      </xdr:nvSpPr>
      <xdr:spPr>
        <a:xfrm>
          <a:off x="24134400" y="49590000"/>
          <a:ext cx="76320" cy="145800"/>
        </a:xfrm>
        <a:custGeom>
          <a:avLst/>
          <a:gdLst/>
          <a:ahLst/>
          <a:rect l="0" t="0" r="r" b="b"/>
          <a:pathLst>
            <a:path w="212" h="405">
              <a:moveTo>
                <a:pt x="0" y="404"/>
              </a:moveTo>
              <a:lnTo>
                <a:pt x="163" y="404"/>
              </a:lnTo>
              <a:lnTo>
                <a:pt x="163" y="395"/>
              </a:lnTo>
              <a:lnTo>
                <a:pt x="154" y="395"/>
              </a:lnTo>
              <a:lnTo>
                <a:pt x="144" y="395"/>
              </a:lnTo>
              <a:lnTo>
                <a:pt x="135" y="394"/>
              </a:lnTo>
              <a:lnTo>
                <a:pt x="131" y="393"/>
              </a:lnTo>
              <a:lnTo>
                <a:pt x="128" y="393"/>
              </a:lnTo>
              <a:lnTo>
                <a:pt x="125" y="392"/>
              </a:lnTo>
              <a:lnTo>
                <a:pt x="123" y="391"/>
              </a:lnTo>
              <a:lnTo>
                <a:pt x="120" y="389"/>
              </a:lnTo>
              <a:lnTo>
                <a:pt x="118" y="388"/>
              </a:lnTo>
              <a:lnTo>
                <a:pt x="117" y="386"/>
              </a:lnTo>
              <a:lnTo>
                <a:pt x="116" y="386"/>
              </a:lnTo>
              <a:lnTo>
                <a:pt x="115" y="385"/>
              </a:lnTo>
              <a:lnTo>
                <a:pt x="115" y="384"/>
              </a:lnTo>
              <a:lnTo>
                <a:pt x="114" y="383"/>
              </a:lnTo>
              <a:lnTo>
                <a:pt x="114" y="381"/>
              </a:lnTo>
              <a:lnTo>
                <a:pt x="113" y="378"/>
              </a:lnTo>
              <a:lnTo>
                <a:pt x="113" y="376"/>
              </a:lnTo>
              <a:lnTo>
                <a:pt x="113" y="374"/>
              </a:lnTo>
              <a:lnTo>
                <a:pt x="113" y="371"/>
              </a:lnTo>
              <a:lnTo>
                <a:pt x="114" y="368"/>
              </a:lnTo>
              <a:lnTo>
                <a:pt x="115" y="365"/>
              </a:lnTo>
              <a:lnTo>
                <a:pt x="117" y="356"/>
              </a:lnTo>
              <a:lnTo>
                <a:pt x="120" y="345"/>
              </a:lnTo>
              <a:lnTo>
                <a:pt x="124" y="332"/>
              </a:lnTo>
              <a:lnTo>
                <a:pt x="207" y="22"/>
              </a:lnTo>
              <a:lnTo>
                <a:pt x="209" y="15"/>
              </a:lnTo>
              <a:lnTo>
                <a:pt x="210" y="10"/>
              </a:lnTo>
              <a:lnTo>
                <a:pt x="211" y="8"/>
              </a:lnTo>
              <a:lnTo>
                <a:pt x="211" y="7"/>
              </a:lnTo>
              <a:lnTo>
                <a:pt x="211" y="5"/>
              </a:lnTo>
              <a:lnTo>
                <a:pt x="211" y="4"/>
              </a:lnTo>
              <a:lnTo>
                <a:pt x="211" y="4"/>
              </a:lnTo>
              <a:lnTo>
                <a:pt x="211" y="3"/>
              </a:lnTo>
              <a:lnTo>
                <a:pt x="211" y="3"/>
              </a:lnTo>
              <a:lnTo>
                <a:pt x="211" y="3"/>
              </a:lnTo>
              <a:lnTo>
                <a:pt x="211" y="2"/>
              </a:lnTo>
              <a:lnTo>
                <a:pt x="210" y="2"/>
              </a:lnTo>
              <a:lnTo>
                <a:pt x="210" y="1"/>
              </a:lnTo>
              <a:lnTo>
                <a:pt x="210" y="1"/>
              </a:lnTo>
              <a:lnTo>
                <a:pt x="210" y="1"/>
              </a:lnTo>
              <a:lnTo>
                <a:pt x="210" y="1"/>
              </a:lnTo>
              <a:lnTo>
                <a:pt x="209" y="0"/>
              </a:lnTo>
              <a:lnTo>
                <a:pt x="209" y="0"/>
              </a:lnTo>
              <a:lnTo>
                <a:pt x="209" y="0"/>
              </a:lnTo>
              <a:lnTo>
                <a:pt x="209" y="0"/>
              </a:lnTo>
              <a:lnTo>
                <a:pt x="208" y="0"/>
              </a:lnTo>
              <a:lnTo>
                <a:pt x="208" y="0"/>
              </a:lnTo>
              <a:lnTo>
                <a:pt x="160" y="10"/>
              </a:lnTo>
              <a:lnTo>
                <a:pt x="107" y="20"/>
              </a:lnTo>
              <a:lnTo>
                <a:pt x="107" y="20"/>
              </a:lnTo>
              <a:lnTo>
                <a:pt x="107" y="21"/>
              </a:lnTo>
              <a:lnTo>
                <a:pt x="106" y="21"/>
              </a:lnTo>
              <a:lnTo>
                <a:pt x="103" y="21"/>
              </a:lnTo>
              <a:lnTo>
                <a:pt x="95" y="23"/>
              </a:lnTo>
              <a:lnTo>
                <a:pt x="95" y="32"/>
              </a:lnTo>
              <a:lnTo>
                <a:pt x="128" y="31"/>
              </a:lnTo>
              <a:lnTo>
                <a:pt x="131" y="30"/>
              </a:lnTo>
              <a:lnTo>
                <a:pt x="133" y="31"/>
              </a:lnTo>
              <a:lnTo>
                <a:pt x="135" y="31"/>
              </a:lnTo>
              <a:lnTo>
                <a:pt x="138" y="31"/>
              </a:lnTo>
              <a:lnTo>
                <a:pt x="139" y="32"/>
              </a:lnTo>
              <a:lnTo>
                <a:pt x="141" y="33"/>
              </a:lnTo>
              <a:lnTo>
                <a:pt x="143" y="34"/>
              </a:lnTo>
              <a:lnTo>
                <a:pt x="145" y="35"/>
              </a:lnTo>
              <a:lnTo>
                <a:pt x="146" y="36"/>
              </a:lnTo>
              <a:lnTo>
                <a:pt x="147" y="38"/>
              </a:lnTo>
              <a:lnTo>
                <a:pt x="148" y="39"/>
              </a:lnTo>
              <a:lnTo>
                <a:pt x="149" y="41"/>
              </a:lnTo>
              <a:lnTo>
                <a:pt x="150" y="43"/>
              </a:lnTo>
              <a:lnTo>
                <a:pt x="150" y="45"/>
              </a:lnTo>
              <a:lnTo>
                <a:pt x="151" y="47"/>
              </a:lnTo>
              <a:lnTo>
                <a:pt x="151" y="49"/>
              </a:lnTo>
              <a:lnTo>
                <a:pt x="151" y="51"/>
              </a:lnTo>
              <a:lnTo>
                <a:pt x="150" y="52"/>
              </a:lnTo>
              <a:lnTo>
                <a:pt x="150" y="54"/>
              </a:lnTo>
              <a:lnTo>
                <a:pt x="150" y="56"/>
              </a:lnTo>
              <a:lnTo>
                <a:pt x="147" y="69"/>
              </a:lnTo>
              <a:lnTo>
                <a:pt x="66" y="363"/>
              </a:lnTo>
              <a:lnTo>
                <a:pt x="64" y="367"/>
              </a:lnTo>
              <a:lnTo>
                <a:pt x="63" y="371"/>
              </a:lnTo>
              <a:lnTo>
                <a:pt x="61" y="374"/>
              </a:lnTo>
              <a:lnTo>
                <a:pt x="59" y="377"/>
              </a:lnTo>
              <a:lnTo>
                <a:pt x="57" y="380"/>
              </a:lnTo>
              <a:lnTo>
                <a:pt x="54" y="382"/>
              </a:lnTo>
              <a:lnTo>
                <a:pt x="51" y="384"/>
              </a:lnTo>
              <a:lnTo>
                <a:pt x="48" y="386"/>
              </a:lnTo>
              <a:lnTo>
                <a:pt x="44" y="388"/>
              </a:lnTo>
              <a:lnTo>
                <a:pt x="39" y="389"/>
              </a:lnTo>
              <a:lnTo>
                <a:pt x="34" y="391"/>
              </a:lnTo>
              <a:lnTo>
                <a:pt x="29" y="392"/>
              </a:lnTo>
              <a:lnTo>
                <a:pt x="16" y="394"/>
              </a:lnTo>
              <a:lnTo>
                <a:pt x="0" y="396"/>
              </a:lnTo>
              <a:lnTo>
                <a:pt x="0" y="40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30</xdr:col>
      <xdr:colOff>280800</xdr:colOff>
      <xdr:row>81</xdr:row>
      <xdr:rowOff>157680</xdr:rowOff>
    </xdr:from>
    <xdr:to>
      <xdr:col>30</xdr:col>
      <xdr:colOff>319680</xdr:colOff>
      <xdr:row>81</xdr:row>
      <xdr:rowOff>197640</xdr:rowOff>
    </xdr:to>
    <xdr:sp>
      <xdr:nvSpPr>
        <xdr:cNvPr id="71" name="Freeform 1"/>
        <xdr:cNvSpPr/>
      </xdr:nvSpPr>
      <xdr:spPr>
        <a:xfrm>
          <a:off x="24283800" y="49535280"/>
          <a:ext cx="39240" cy="40320"/>
        </a:xfrm>
        <a:custGeom>
          <a:avLst/>
          <a:gdLst/>
          <a:ahLst/>
          <a:rect l="0" t="0" r="r" b="b"/>
          <a:pathLst>
            <a:path w="109" h="112">
              <a:moveTo>
                <a:pt x="54" y="0"/>
              </a:moveTo>
              <a:lnTo>
                <a:pt x="48" y="0"/>
              </a:lnTo>
              <a:lnTo>
                <a:pt x="43" y="1"/>
              </a:lnTo>
              <a:lnTo>
                <a:pt x="38" y="3"/>
              </a:lnTo>
              <a:lnTo>
                <a:pt x="33" y="4"/>
              </a:lnTo>
              <a:lnTo>
                <a:pt x="28" y="7"/>
              </a:lnTo>
              <a:lnTo>
                <a:pt x="24" y="10"/>
              </a:lnTo>
              <a:lnTo>
                <a:pt x="20" y="13"/>
              </a:lnTo>
              <a:lnTo>
                <a:pt x="16" y="16"/>
              </a:lnTo>
              <a:lnTo>
                <a:pt x="12" y="20"/>
              </a:lnTo>
              <a:lnTo>
                <a:pt x="9" y="25"/>
              </a:lnTo>
              <a:lnTo>
                <a:pt x="7" y="30"/>
              </a:lnTo>
              <a:lnTo>
                <a:pt x="4" y="35"/>
              </a:lnTo>
              <a:lnTo>
                <a:pt x="2" y="40"/>
              </a:lnTo>
              <a:lnTo>
                <a:pt x="1" y="45"/>
              </a:lnTo>
              <a:lnTo>
                <a:pt x="0" y="51"/>
              </a:lnTo>
              <a:lnTo>
                <a:pt x="0" y="57"/>
              </a:lnTo>
              <a:lnTo>
                <a:pt x="0" y="62"/>
              </a:lnTo>
              <a:lnTo>
                <a:pt x="1" y="67"/>
              </a:lnTo>
              <a:lnTo>
                <a:pt x="2" y="73"/>
              </a:lnTo>
              <a:lnTo>
                <a:pt x="4" y="77"/>
              </a:lnTo>
              <a:lnTo>
                <a:pt x="7" y="82"/>
              </a:lnTo>
              <a:lnTo>
                <a:pt x="9" y="87"/>
              </a:lnTo>
              <a:lnTo>
                <a:pt x="12" y="91"/>
              </a:lnTo>
              <a:lnTo>
                <a:pt x="16" y="95"/>
              </a:lnTo>
              <a:lnTo>
                <a:pt x="20" y="98"/>
              </a:lnTo>
              <a:lnTo>
                <a:pt x="24" y="101"/>
              </a:lnTo>
              <a:lnTo>
                <a:pt x="28" y="104"/>
              </a:lnTo>
              <a:lnTo>
                <a:pt x="33" y="106"/>
              </a:lnTo>
              <a:lnTo>
                <a:pt x="37" y="108"/>
              </a:lnTo>
              <a:lnTo>
                <a:pt x="42" y="110"/>
              </a:lnTo>
              <a:lnTo>
                <a:pt x="48" y="110"/>
              </a:lnTo>
              <a:lnTo>
                <a:pt x="53" y="111"/>
              </a:lnTo>
              <a:lnTo>
                <a:pt x="58" y="110"/>
              </a:lnTo>
              <a:lnTo>
                <a:pt x="64" y="110"/>
              </a:lnTo>
              <a:lnTo>
                <a:pt x="69" y="108"/>
              </a:lnTo>
              <a:lnTo>
                <a:pt x="74" y="106"/>
              </a:lnTo>
              <a:lnTo>
                <a:pt x="79" y="104"/>
              </a:lnTo>
              <a:lnTo>
                <a:pt x="84" y="102"/>
              </a:lnTo>
              <a:lnTo>
                <a:pt x="88" y="98"/>
              </a:lnTo>
              <a:lnTo>
                <a:pt x="92" y="95"/>
              </a:lnTo>
              <a:lnTo>
                <a:pt x="96" y="91"/>
              </a:lnTo>
              <a:lnTo>
                <a:pt x="99" y="87"/>
              </a:lnTo>
              <a:lnTo>
                <a:pt x="102" y="83"/>
              </a:lnTo>
              <a:lnTo>
                <a:pt x="104" y="78"/>
              </a:lnTo>
              <a:lnTo>
                <a:pt x="106" y="73"/>
              </a:lnTo>
              <a:lnTo>
                <a:pt x="107" y="68"/>
              </a:lnTo>
              <a:lnTo>
                <a:pt x="108" y="62"/>
              </a:lnTo>
              <a:lnTo>
                <a:pt x="108" y="57"/>
              </a:lnTo>
              <a:lnTo>
                <a:pt x="108" y="51"/>
              </a:lnTo>
              <a:lnTo>
                <a:pt x="107" y="46"/>
              </a:lnTo>
              <a:lnTo>
                <a:pt x="106" y="40"/>
              </a:lnTo>
              <a:lnTo>
                <a:pt x="104" y="35"/>
              </a:lnTo>
              <a:lnTo>
                <a:pt x="102" y="30"/>
              </a:lnTo>
              <a:lnTo>
                <a:pt x="99" y="25"/>
              </a:lnTo>
              <a:lnTo>
                <a:pt x="96" y="21"/>
              </a:lnTo>
              <a:lnTo>
                <a:pt x="92" y="17"/>
              </a:lnTo>
              <a:lnTo>
                <a:pt x="88" y="13"/>
              </a:lnTo>
              <a:lnTo>
                <a:pt x="84" y="10"/>
              </a:lnTo>
              <a:lnTo>
                <a:pt x="79" y="7"/>
              </a:lnTo>
              <a:lnTo>
                <a:pt x="75" y="5"/>
              </a:lnTo>
              <a:lnTo>
                <a:pt x="70" y="3"/>
              </a:lnTo>
              <a:lnTo>
                <a:pt x="64" y="1"/>
              </a:lnTo>
              <a:lnTo>
                <a:pt x="59" y="0"/>
              </a:lnTo>
              <a:lnTo>
                <a:pt x="54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30</xdr:col>
      <xdr:colOff>416160</xdr:colOff>
      <xdr:row>81</xdr:row>
      <xdr:rowOff>34560</xdr:rowOff>
    </xdr:from>
    <xdr:to>
      <xdr:col>30</xdr:col>
      <xdr:colOff>672840</xdr:colOff>
      <xdr:row>81</xdr:row>
      <xdr:rowOff>268920</xdr:rowOff>
    </xdr:to>
    <xdr:sp>
      <xdr:nvSpPr>
        <xdr:cNvPr id="72" name="Freeform 1"/>
        <xdr:cNvSpPr/>
      </xdr:nvSpPr>
      <xdr:spPr>
        <a:xfrm>
          <a:off x="24419160" y="49412160"/>
          <a:ext cx="257040" cy="234720"/>
        </a:xfrm>
        <a:custGeom>
          <a:avLst/>
          <a:gdLst/>
          <a:ahLst/>
          <a:rect l="0" t="0" r="r" b="b"/>
          <a:pathLst>
            <a:path w="714" h="652">
              <a:moveTo>
                <a:pt x="713" y="0"/>
              </a:moveTo>
              <a:lnTo>
                <a:pt x="492" y="0"/>
              </a:lnTo>
              <a:lnTo>
                <a:pt x="492" y="16"/>
              </a:lnTo>
              <a:lnTo>
                <a:pt x="507" y="17"/>
              </a:lnTo>
              <a:lnTo>
                <a:pt x="513" y="18"/>
              </a:lnTo>
              <a:lnTo>
                <a:pt x="518" y="19"/>
              </a:lnTo>
              <a:lnTo>
                <a:pt x="527" y="20"/>
              </a:lnTo>
              <a:lnTo>
                <a:pt x="531" y="21"/>
              </a:lnTo>
              <a:lnTo>
                <a:pt x="535" y="21"/>
              </a:lnTo>
              <a:lnTo>
                <a:pt x="538" y="22"/>
              </a:lnTo>
              <a:lnTo>
                <a:pt x="541" y="23"/>
              </a:lnTo>
              <a:lnTo>
                <a:pt x="544" y="25"/>
              </a:lnTo>
              <a:lnTo>
                <a:pt x="545" y="25"/>
              </a:lnTo>
              <a:lnTo>
                <a:pt x="546" y="26"/>
              </a:lnTo>
              <a:lnTo>
                <a:pt x="547" y="26"/>
              </a:lnTo>
              <a:lnTo>
                <a:pt x="547" y="27"/>
              </a:lnTo>
              <a:lnTo>
                <a:pt x="548" y="27"/>
              </a:lnTo>
              <a:lnTo>
                <a:pt x="549" y="28"/>
              </a:lnTo>
              <a:lnTo>
                <a:pt x="549" y="29"/>
              </a:lnTo>
              <a:lnTo>
                <a:pt x="550" y="29"/>
              </a:lnTo>
              <a:lnTo>
                <a:pt x="550" y="30"/>
              </a:lnTo>
              <a:lnTo>
                <a:pt x="550" y="31"/>
              </a:lnTo>
              <a:lnTo>
                <a:pt x="551" y="32"/>
              </a:lnTo>
              <a:lnTo>
                <a:pt x="551" y="32"/>
              </a:lnTo>
              <a:lnTo>
                <a:pt x="552" y="33"/>
              </a:lnTo>
              <a:lnTo>
                <a:pt x="552" y="34"/>
              </a:lnTo>
              <a:lnTo>
                <a:pt x="552" y="35"/>
              </a:lnTo>
              <a:lnTo>
                <a:pt x="552" y="36"/>
              </a:lnTo>
              <a:lnTo>
                <a:pt x="552" y="37"/>
              </a:lnTo>
              <a:lnTo>
                <a:pt x="552" y="38"/>
              </a:lnTo>
              <a:lnTo>
                <a:pt x="552" y="40"/>
              </a:lnTo>
              <a:lnTo>
                <a:pt x="552" y="43"/>
              </a:lnTo>
              <a:lnTo>
                <a:pt x="551" y="45"/>
              </a:lnTo>
              <a:lnTo>
                <a:pt x="550" y="48"/>
              </a:lnTo>
              <a:lnTo>
                <a:pt x="547" y="54"/>
              </a:lnTo>
              <a:lnTo>
                <a:pt x="542" y="61"/>
              </a:lnTo>
              <a:lnTo>
                <a:pt x="537" y="68"/>
              </a:lnTo>
              <a:lnTo>
                <a:pt x="530" y="76"/>
              </a:lnTo>
              <a:lnTo>
                <a:pt x="514" y="93"/>
              </a:lnTo>
              <a:lnTo>
                <a:pt x="493" y="112"/>
              </a:lnTo>
              <a:lnTo>
                <a:pt x="469" y="133"/>
              </a:lnTo>
              <a:lnTo>
                <a:pt x="440" y="155"/>
              </a:lnTo>
              <a:lnTo>
                <a:pt x="409" y="177"/>
              </a:lnTo>
              <a:lnTo>
                <a:pt x="257" y="283"/>
              </a:lnTo>
              <a:lnTo>
                <a:pt x="310" y="90"/>
              </a:lnTo>
              <a:lnTo>
                <a:pt x="313" y="81"/>
              </a:lnTo>
              <a:lnTo>
                <a:pt x="316" y="72"/>
              </a:lnTo>
              <a:lnTo>
                <a:pt x="320" y="65"/>
              </a:lnTo>
              <a:lnTo>
                <a:pt x="324" y="58"/>
              </a:lnTo>
              <a:lnTo>
                <a:pt x="328" y="51"/>
              </a:lnTo>
              <a:lnTo>
                <a:pt x="333" y="46"/>
              </a:lnTo>
              <a:lnTo>
                <a:pt x="338" y="40"/>
              </a:lnTo>
              <a:lnTo>
                <a:pt x="344" y="36"/>
              </a:lnTo>
              <a:lnTo>
                <a:pt x="350" y="32"/>
              </a:lnTo>
              <a:lnTo>
                <a:pt x="357" y="28"/>
              </a:lnTo>
              <a:lnTo>
                <a:pt x="364" y="25"/>
              </a:lnTo>
              <a:lnTo>
                <a:pt x="372" y="22"/>
              </a:lnTo>
              <a:lnTo>
                <a:pt x="381" y="20"/>
              </a:lnTo>
              <a:lnTo>
                <a:pt x="390" y="18"/>
              </a:lnTo>
              <a:lnTo>
                <a:pt x="411" y="16"/>
              </a:lnTo>
              <a:lnTo>
                <a:pt x="411" y="0"/>
              </a:lnTo>
              <a:lnTo>
                <a:pt x="139" y="0"/>
              </a:lnTo>
              <a:lnTo>
                <a:pt x="139" y="16"/>
              </a:lnTo>
              <a:lnTo>
                <a:pt x="160" y="18"/>
              </a:lnTo>
              <a:lnTo>
                <a:pt x="177" y="21"/>
              </a:lnTo>
              <a:lnTo>
                <a:pt x="184" y="23"/>
              </a:lnTo>
              <a:lnTo>
                <a:pt x="190" y="25"/>
              </a:lnTo>
              <a:lnTo>
                <a:pt x="196" y="27"/>
              </a:lnTo>
              <a:lnTo>
                <a:pt x="201" y="29"/>
              </a:lnTo>
              <a:lnTo>
                <a:pt x="204" y="31"/>
              </a:lnTo>
              <a:lnTo>
                <a:pt x="208" y="34"/>
              </a:lnTo>
              <a:lnTo>
                <a:pt x="209" y="36"/>
              </a:lnTo>
              <a:lnTo>
                <a:pt x="210" y="37"/>
              </a:lnTo>
              <a:lnTo>
                <a:pt x="211" y="39"/>
              </a:lnTo>
              <a:lnTo>
                <a:pt x="212" y="41"/>
              </a:lnTo>
              <a:lnTo>
                <a:pt x="214" y="45"/>
              </a:lnTo>
              <a:lnTo>
                <a:pt x="215" y="49"/>
              </a:lnTo>
              <a:lnTo>
                <a:pt x="215" y="54"/>
              </a:lnTo>
              <a:lnTo>
                <a:pt x="215" y="59"/>
              </a:lnTo>
              <a:lnTo>
                <a:pt x="215" y="65"/>
              </a:lnTo>
              <a:lnTo>
                <a:pt x="215" y="71"/>
              </a:lnTo>
              <a:lnTo>
                <a:pt x="214" y="78"/>
              </a:lnTo>
              <a:lnTo>
                <a:pt x="213" y="85"/>
              </a:lnTo>
              <a:lnTo>
                <a:pt x="211" y="93"/>
              </a:lnTo>
              <a:lnTo>
                <a:pt x="209" y="102"/>
              </a:lnTo>
              <a:lnTo>
                <a:pt x="204" y="121"/>
              </a:lnTo>
              <a:lnTo>
                <a:pt x="82" y="561"/>
              </a:lnTo>
              <a:lnTo>
                <a:pt x="76" y="581"/>
              </a:lnTo>
              <a:lnTo>
                <a:pt x="70" y="597"/>
              </a:lnTo>
              <a:lnTo>
                <a:pt x="67" y="603"/>
              </a:lnTo>
              <a:lnTo>
                <a:pt x="64" y="609"/>
              </a:lnTo>
              <a:lnTo>
                <a:pt x="60" y="613"/>
              </a:lnTo>
              <a:lnTo>
                <a:pt x="56" y="617"/>
              </a:lnTo>
              <a:lnTo>
                <a:pt x="52" y="621"/>
              </a:lnTo>
              <a:lnTo>
                <a:pt x="47" y="624"/>
              </a:lnTo>
              <a:lnTo>
                <a:pt x="41" y="626"/>
              </a:lnTo>
              <a:lnTo>
                <a:pt x="35" y="628"/>
              </a:lnTo>
              <a:lnTo>
                <a:pt x="20" y="632"/>
              </a:lnTo>
              <a:lnTo>
                <a:pt x="0" y="635"/>
              </a:lnTo>
              <a:lnTo>
                <a:pt x="0" y="651"/>
              </a:lnTo>
              <a:lnTo>
                <a:pt x="247" y="651"/>
              </a:lnTo>
              <a:lnTo>
                <a:pt x="247" y="635"/>
              </a:lnTo>
              <a:lnTo>
                <a:pt x="226" y="632"/>
              </a:lnTo>
              <a:lnTo>
                <a:pt x="210" y="630"/>
              </a:lnTo>
              <a:lnTo>
                <a:pt x="203" y="628"/>
              </a:lnTo>
              <a:lnTo>
                <a:pt x="197" y="626"/>
              </a:lnTo>
              <a:lnTo>
                <a:pt x="192" y="624"/>
              </a:lnTo>
              <a:lnTo>
                <a:pt x="188" y="622"/>
              </a:lnTo>
              <a:lnTo>
                <a:pt x="184" y="620"/>
              </a:lnTo>
              <a:lnTo>
                <a:pt x="183" y="618"/>
              </a:lnTo>
              <a:lnTo>
                <a:pt x="182" y="617"/>
              </a:lnTo>
              <a:lnTo>
                <a:pt x="180" y="615"/>
              </a:lnTo>
              <a:lnTo>
                <a:pt x="179" y="614"/>
              </a:lnTo>
              <a:lnTo>
                <a:pt x="179" y="612"/>
              </a:lnTo>
              <a:lnTo>
                <a:pt x="178" y="610"/>
              </a:lnTo>
              <a:lnTo>
                <a:pt x="177" y="606"/>
              </a:lnTo>
              <a:lnTo>
                <a:pt x="176" y="602"/>
              </a:lnTo>
              <a:lnTo>
                <a:pt x="176" y="597"/>
              </a:lnTo>
              <a:lnTo>
                <a:pt x="175" y="591"/>
              </a:lnTo>
              <a:lnTo>
                <a:pt x="176" y="587"/>
              </a:lnTo>
              <a:lnTo>
                <a:pt x="176" y="583"/>
              </a:lnTo>
              <a:lnTo>
                <a:pt x="176" y="580"/>
              </a:lnTo>
              <a:lnTo>
                <a:pt x="177" y="575"/>
              </a:lnTo>
              <a:lnTo>
                <a:pt x="178" y="571"/>
              </a:lnTo>
              <a:lnTo>
                <a:pt x="179" y="566"/>
              </a:lnTo>
              <a:lnTo>
                <a:pt x="183" y="552"/>
              </a:lnTo>
              <a:lnTo>
                <a:pt x="185" y="548"/>
              </a:lnTo>
              <a:lnTo>
                <a:pt x="186" y="543"/>
              </a:lnTo>
              <a:lnTo>
                <a:pt x="189" y="531"/>
              </a:lnTo>
              <a:lnTo>
                <a:pt x="251" y="304"/>
              </a:lnTo>
              <a:lnTo>
                <a:pt x="372" y="511"/>
              </a:lnTo>
              <a:lnTo>
                <a:pt x="380" y="526"/>
              </a:lnTo>
              <a:lnTo>
                <a:pt x="388" y="541"/>
              </a:lnTo>
              <a:lnTo>
                <a:pt x="394" y="554"/>
              </a:lnTo>
              <a:lnTo>
                <a:pt x="400" y="567"/>
              </a:lnTo>
              <a:lnTo>
                <a:pt x="404" y="579"/>
              </a:lnTo>
              <a:lnTo>
                <a:pt x="407" y="589"/>
              </a:lnTo>
              <a:lnTo>
                <a:pt x="408" y="594"/>
              </a:lnTo>
              <a:lnTo>
                <a:pt x="409" y="598"/>
              </a:lnTo>
              <a:lnTo>
                <a:pt x="410" y="602"/>
              </a:lnTo>
              <a:lnTo>
                <a:pt x="410" y="606"/>
              </a:lnTo>
              <a:lnTo>
                <a:pt x="410" y="609"/>
              </a:lnTo>
              <a:lnTo>
                <a:pt x="409" y="611"/>
              </a:lnTo>
              <a:lnTo>
                <a:pt x="408" y="614"/>
              </a:lnTo>
              <a:lnTo>
                <a:pt x="407" y="616"/>
              </a:lnTo>
              <a:lnTo>
                <a:pt x="406" y="618"/>
              </a:lnTo>
              <a:lnTo>
                <a:pt x="404" y="620"/>
              </a:lnTo>
              <a:lnTo>
                <a:pt x="401" y="622"/>
              </a:lnTo>
              <a:lnTo>
                <a:pt x="399" y="624"/>
              </a:lnTo>
              <a:lnTo>
                <a:pt x="396" y="625"/>
              </a:lnTo>
              <a:lnTo>
                <a:pt x="392" y="626"/>
              </a:lnTo>
              <a:lnTo>
                <a:pt x="389" y="628"/>
              </a:lnTo>
              <a:lnTo>
                <a:pt x="385" y="629"/>
              </a:lnTo>
              <a:lnTo>
                <a:pt x="375" y="631"/>
              </a:lnTo>
              <a:lnTo>
                <a:pt x="364" y="632"/>
              </a:lnTo>
              <a:lnTo>
                <a:pt x="362" y="632"/>
              </a:lnTo>
              <a:lnTo>
                <a:pt x="359" y="632"/>
              </a:lnTo>
              <a:lnTo>
                <a:pt x="352" y="633"/>
              </a:lnTo>
              <a:lnTo>
                <a:pt x="344" y="634"/>
              </a:lnTo>
              <a:lnTo>
                <a:pt x="335" y="635"/>
              </a:lnTo>
              <a:lnTo>
                <a:pt x="335" y="651"/>
              </a:lnTo>
              <a:lnTo>
                <a:pt x="609" y="651"/>
              </a:lnTo>
              <a:lnTo>
                <a:pt x="609" y="635"/>
              </a:lnTo>
              <a:lnTo>
                <a:pt x="588" y="633"/>
              </a:lnTo>
              <a:lnTo>
                <a:pt x="571" y="630"/>
              </a:lnTo>
              <a:lnTo>
                <a:pt x="565" y="629"/>
              </a:lnTo>
              <a:lnTo>
                <a:pt x="558" y="627"/>
              </a:lnTo>
              <a:lnTo>
                <a:pt x="553" y="625"/>
              </a:lnTo>
              <a:lnTo>
                <a:pt x="548" y="622"/>
              </a:lnTo>
              <a:lnTo>
                <a:pt x="543" y="619"/>
              </a:lnTo>
              <a:lnTo>
                <a:pt x="539" y="616"/>
              </a:lnTo>
              <a:lnTo>
                <a:pt x="535" y="612"/>
              </a:lnTo>
              <a:lnTo>
                <a:pt x="531" y="607"/>
              </a:lnTo>
              <a:lnTo>
                <a:pt x="522" y="595"/>
              </a:lnTo>
              <a:lnTo>
                <a:pt x="512" y="579"/>
              </a:lnTo>
              <a:lnTo>
                <a:pt x="339" y="277"/>
              </a:lnTo>
              <a:lnTo>
                <a:pt x="638" y="52"/>
              </a:lnTo>
              <a:lnTo>
                <a:pt x="648" y="44"/>
              </a:lnTo>
              <a:lnTo>
                <a:pt x="658" y="38"/>
              </a:lnTo>
              <a:lnTo>
                <a:pt x="668" y="32"/>
              </a:lnTo>
              <a:lnTo>
                <a:pt x="677" y="28"/>
              </a:lnTo>
              <a:lnTo>
                <a:pt x="686" y="24"/>
              </a:lnTo>
              <a:lnTo>
                <a:pt x="695" y="20"/>
              </a:lnTo>
              <a:lnTo>
                <a:pt x="704" y="18"/>
              </a:lnTo>
              <a:lnTo>
                <a:pt x="713" y="16"/>
              </a:lnTo>
              <a:lnTo>
                <a:pt x="713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30</xdr:col>
      <xdr:colOff>694800</xdr:colOff>
      <xdr:row>81</xdr:row>
      <xdr:rowOff>262800</xdr:rowOff>
    </xdr:from>
    <xdr:to>
      <xdr:col>30</xdr:col>
      <xdr:colOff>778320</xdr:colOff>
      <xdr:row>81</xdr:row>
      <xdr:rowOff>360360</xdr:rowOff>
    </xdr:to>
    <xdr:sp>
      <xdr:nvSpPr>
        <xdr:cNvPr id="73" name="Freeform 1"/>
        <xdr:cNvSpPr/>
      </xdr:nvSpPr>
      <xdr:spPr>
        <a:xfrm>
          <a:off x="24697800" y="49640400"/>
          <a:ext cx="83880" cy="97920"/>
        </a:xfrm>
        <a:custGeom>
          <a:avLst/>
          <a:gdLst/>
          <a:ahLst/>
          <a:rect l="0" t="0" r="r" b="b"/>
          <a:pathLst>
            <a:path w="233" h="272">
              <a:moveTo>
                <a:pt x="150" y="0"/>
              </a:moveTo>
              <a:lnTo>
                <a:pt x="136" y="1"/>
              </a:lnTo>
              <a:lnTo>
                <a:pt x="122" y="4"/>
              </a:lnTo>
              <a:lnTo>
                <a:pt x="108" y="8"/>
              </a:lnTo>
              <a:lnTo>
                <a:pt x="95" y="15"/>
              </a:lnTo>
              <a:lnTo>
                <a:pt x="82" y="22"/>
              </a:lnTo>
              <a:lnTo>
                <a:pt x="69" y="31"/>
              </a:lnTo>
              <a:lnTo>
                <a:pt x="58" y="42"/>
              </a:lnTo>
              <a:lnTo>
                <a:pt x="47" y="53"/>
              </a:lnTo>
              <a:lnTo>
                <a:pt x="37" y="66"/>
              </a:lnTo>
              <a:lnTo>
                <a:pt x="28" y="79"/>
              </a:lnTo>
              <a:lnTo>
                <a:pt x="20" y="94"/>
              </a:lnTo>
              <a:lnTo>
                <a:pt x="13" y="109"/>
              </a:lnTo>
              <a:lnTo>
                <a:pt x="7" y="124"/>
              </a:lnTo>
              <a:lnTo>
                <a:pt x="3" y="140"/>
              </a:lnTo>
              <a:lnTo>
                <a:pt x="1" y="156"/>
              </a:lnTo>
              <a:lnTo>
                <a:pt x="0" y="172"/>
              </a:lnTo>
              <a:lnTo>
                <a:pt x="0" y="183"/>
              </a:lnTo>
              <a:lnTo>
                <a:pt x="2" y="193"/>
              </a:lnTo>
              <a:lnTo>
                <a:pt x="3" y="203"/>
              </a:lnTo>
              <a:lnTo>
                <a:pt x="6" y="212"/>
              </a:lnTo>
              <a:lnTo>
                <a:pt x="9" y="221"/>
              </a:lnTo>
              <a:lnTo>
                <a:pt x="13" y="229"/>
              </a:lnTo>
              <a:lnTo>
                <a:pt x="18" y="237"/>
              </a:lnTo>
              <a:lnTo>
                <a:pt x="23" y="244"/>
              </a:lnTo>
              <a:lnTo>
                <a:pt x="28" y="250"/>
              </a:lnTo>
              <a:lnTo>
                <a:pt x="34" y="255"/>
              </a:lnTo>
              <a:lnTo>
                <a:pt x="41" y="260"/>
              </a:lnTo>
              <a:lnTo>
                <a:pt x="48" y="264"/>
              </a:lnTo>
              <a:lnTo>
                <a:pt x="56" y="267"/>
              </a:lnTo>
              <a:lnTo>
                <a:pt x="64" y="269"/>
              </a:lnTo>
              <a:lnTo>
                <a:pt x="72" y="271"/>
              </a:lnTo>
              <a:lnTo>
                <a:pt x="81" y="271"/>
              </a:lnTo>
              <a:lnTo>
                <a:pt x="87" y="271"/>
              </a:lnTo>
              <a:lnTo>
                <a:pt x="92" y="270"/>
              </a:lnTo>
              <a:lnTo>
                <a:pt x="98" y="270"/>
              </a:lnTo>
              <a:lnTo>
                <a:pt x="103" y="268"/>
              </a:lnTo>
              <a:lnTo>
                <a:pt x="109" y="267"/>
              </a:lnTo>
              <a:lnTo>
                <a:pt x="115" y="265"/>
              </a:lnTo>
              <a:lnTo>
                <a:pt x="126" y="261"/>
              </a:lnTo>
              <a:lnTo>
                <a:pt x="137" y="255"/>
              </a:lnTo>
              <a:lnTo>
                <a:pt x="149" y="248"/>
              </a:lnTo>
              <a:lnTo>
                <a:pt x="160" y="240"/>
              </a:lnTo>
              <a:lnTo>
                <a:pt x="172" y="230"/>
              </a:lnTo>
              <a:lnTo>
                <a:pt x="179" y="224"/>
              </a:lnTo>
              <a:lnTo>
                <a:pt x="185" y="217"/>
              </a:lnTo>
              <a:lnTo>
                <a:pt x="191" y="210"/>
              </a:lnTo>
              <a:lnTo>
                <a:pt x="197" y="203"/>
              </a:lnTo>
              <a:lnTo>
                <a:pt x="202" y="195"/>
              </a:lnTo>
              <a:lnTo>
                <a:pt x="207" y="187"/>
              </a:lnTo>
              <a:lnTo>
                <a:pt x="212" y="179"/>
              </a:lnTo>
              <a:lnTo>
                <a:pt x="216" y="170"/>
              </a:lnTo>
              <a:lnTo>
                <a:pt x="220" y="162"/>
              </a:lnTo>
              <a:lnTo>
                <a:pt x="223" y="153"/>
              </a:lnTo>
              <a:lnTo>
                <a:pt x="226" y="144"/>
              </a:lnTo>
              <a:lnTo>
                <a:pt x="228" y="135"/>
              </a:lnTo>
              <a:lnTo>
                <a:pt x="230" y="126"/>
              </a:lnTo>
              <a:lnTo>
                <a:pt x="231" y="117"/>
              </a:lnTo>
              <a:lnTo>
                <a:pt x="232" y="108"/>
              </a:lnTo>
              <a:lnTo>
                <a:pt x="232" y="99"/>
              </a:lnTo>
              <a:lnTo>
                <a:pt x="232" y="88"/>
              </a:lnTo>
              <a:lnTo>
                <a:pt x="231" y="78"/>
              </a:lnTo>
              <a:lnTo>
                <a:pt x="229" y="68"/>
              </a:lnTo>
              <a:lnTo>
                <a:pt x="226" y="59"/>
              </a:lnTo>
              <a:lnTo>
                <a:pt x="223" y="50"/>
              </a:lnTo>
              <a:lnTo>
                <a:pt x="219" y="42"/>
              </a:lnTo>
              <a:lnTo>
                <a:pt x="214" y="35"/>
              </a:lnTo>
              <a:lnTo>
                <a:pt x="209" y="28"/>
              </a:lnTo>
              <a:lnTo>
                <a:pt x="203" y="22"/>
              </a:lnTo>
              <a:lnTo>
                <a:pt x="197" y="16"/>
              </a:lnTo>
              <a:lnTo>
                <a:pt x="190" y="11"/>
              </a:lnTo>
              <a:lnTo>
                <a:pt x="183" y="7"/>
              </a:lnTo>
              <a:lnTo>
                <a:pt x="176" y="4"/>
              </a:lnTo>
              <a:lnTo>
                <a:pt x="167" y="2"/>
              </a:lnTo>
              <a:lnTo>
                <a:pt x="159" y="0"/>
              </a:lnTo>
              <a:lnTo>
                <a:pt x="150" y="0"/>
              </a:lnTo>
              <a:moveTo>
                <a:pt x="145" y="14"/>
              </a:moveTo>
              <a:lnTo>
                <a:pt x="150" y="14"/>
              </a:lnTo>
              <a:lnTo>
                <a:pt x="154" y="15"/>
              </a:lnTo>
              <a:lnTo>
                <a:pt x="158" y="16"/>
              </a:lnTo>
              <a:lnTo>
                <a:pt x="162" y="18"/>
              </a:lnTo>
              <a:lnTo>
                <a:pt x="165" y="21"/>
              </a:lnTo>
              <a:lnTo>
                <a:pt x="169" y="24"/>
              </a:lnTo>
              <a:lnTo>
                <a:pt x="172" y="27"/>
              </a:lnTo>
              <a:lnTo>
                <a:pt x="175" y="31"/>
              </a:lnTo>
              <a:lnTo>
                <a:pt x="177" y="35"/>
              </a:lnTo>
              <a:lnTo>
                <a:pt x="180" y="39"/>
              </a:lnTo>
              <a:lnTo>
                <a:pt x="182" y="44"/>
              </a:lnTo>
              <a:lnTo>
                <a:pt x="183" y="50"/>
              </a:lnTo>
              <a:lnTo>
                <a:pt x="185" y="55"/>
              </a:lnTo>
              <a:lnTo>
                <a:pt x="186" y="61"/>
              </a:lnTo>
              <a:lnTo>
                <a:pt x="186" y="67"/>
              </a:lnTo>
              <a:lnTo>
                <a:pt x="186" y="74"/>
              </a:lnTo>
              <a:lnTo>
                <a:pt x="186" y="89"/>
              </a:lnTo>
              <a:lnTo>
                <a:pt x="184" y="105"/>
              </a:lnTo>
              <a:lnTo>
                <a:pt x="181" y="122"/>
              </a:lnTo>
              <a:lnTo>
                <a:pt x="177" y="139"/>
              </a:lnTo>
              <a:lnTo>
                <a:pt x="172" y="156"/>
              </a:lnTo>
              <a:lnTo>
                <a:pt x="166" y="173"/>
              </a:lnTo>
              <a:lnTo>
                <a:pt x="159" y="189"/>
              </a:lnTo>
              <a:lnTo>
                <a:pt x="152" y="205"/>
              </a:lnTo>
              <a:lnTo>
                <a:pt x="145" y="217"/>
              </a:lnTo>
              <a:lnTo>
                <a:pt x="137" y="227"/>
              </a:lnTo>
              <a:lnTo>
                <a:pt x="133" y="232"/>
              </a:lnTo>
              <a:lnTo>
                <a:pt x="129" y="236"/>
              </a:lnTo>
              <a:lnTo>
                <a:pt x="125" y="240"/>
              </a:lnTo>
              <a:lnTo>
                <a:pt x="121" y="243"/>
              </a:lnTo>
              <a:lnTo>
                <a:pt x="117" y="246"/>
              </a:lnTo>
              <a:lnTo>
                <a:pt x="113" y="249"/>
              </a:lnTo>
              <a:lnTo>
                <a:pt x="109" y="251"/>
              </a:lnTo>
              <a:lnTo>
                <a:pt x="105" y="253"/>
              </a:lnTo>
              <a:lnTo>
                <a:pt x="100" y="254"/>
              </a:lnTo>
              <a:lnTo>
                <a:pt x="96" y="255"/>
              </a:lnTo>
              <a:lnTo>
                <a:pt x="91" y="256"/>
              </a:lnTo>
              <a:lnTo>
                <a:pt x="86" y="256"/>
              </a:lnTo>
              <a:lnTo>
                <a:pt x="82" y="256"/>
              </a:lnTo>
              <a:lnTo>
                <a:pt x="77" y="255"/>
              </a:lnTo>
              <a:lnTo>
                <a:pt x="73" y="254"/>
              </a:lnTo>
              <a:lnTo>
                <a:pt x="68" y="252"/>
              </a:lnTo>
              <a:lnTo>
                <a:pt x="65" y="250"/>
              </a:lnTo>
              <a:lnTo>
                <a:pt x="61" y="247"/>
              </a:lnTo>
              <a:lnTo>
                <a:pt x="58" y="244"/>
              </a:lnTo>
              <a:lnTo>
                <a:pt x="55" y="240"/>
              </a:lnTo>
              <a:lnTo>
                <a:pt x="52" y="236"/>
              </a:lnTo>
              <a:lnTo>
                <a:pt x="50" y="231"/>
              </a:lnTo>
              <a:lnTo>
                <a:pt x="48" y="226"/>
              </a:lnTo>
              <a:lnTo>
                <a:pt x="46" y="221"/>
              </a:lnTo>
              <a:lnTo>
                <a:pt x="45" y="215"/>
              </a:lnTo>
              <a:lnTo>
                <a:pt x="44" y="209"/>
              </a:lnTo>
              <a:lnTo>
                <a:pt x="43" y="203"/>
              </a:lnTo>
              <a:lnTo>
                <a:pt x="43" y="196"/>
              </a:lnTo>
              <a:lnTo>
                <a:pt x="44" y="178"/>
              </a:lnTo>
              <a:lnTo>
                <a:pt x="46" y="160"/>
              </a:lnTo>
              <a:lnTo>
                <a:pt x="49" y="142"/>
              </a:lnTo>
              <a:lnTo>
                <a:pt x="54" y="124"/>
              </a:lnTo>
              <a:lnTo>
                <a:pt x="60" y="106"/>
              </a:lnTo>
              <a:lnTo>
                <a:pt x="66" y="89"/>
              </a:lnTo>
              <a:lnTo>
                <a:pt x="74" y="73"/>
              </a:lnTo>
              <a:lnTo>
                <a:pt x="82" y="58"/>
              </a:lnTo>
              <a:lnTo>
                <a:pt x="89" y="48"/>
              </a:lnTo>
              <a:lnTo>
                <a:pt x="96" y="39"/>
              </a:lnTo>
              <a:lnTo>
                <a:pt x="100" y="35"/>
              </a:lnTo>
              <a:lnTo>
                <a:pt x="104" y="31"/>
              </a:lnTo>
              <a:lnTo>
                <a:pt x="108" y="28"/>
              </a:lnTo>
              <a:lnTo>
                <a:pt x="112" y="25"/>
              </a:lnTo>
              <a:lnTo>
                <a:pt x="116" y="22"/>
              </a:lnTo>
              <a:lnTo>
                <a:pt x="120" y="20"/>
              </a:lnTo>
              <a:lnTo>
                <a:pt x="124" y="18"/>
              </a:lnTo>
              <a:lnTo>
                <a:pt x="128" y="17"/>
              </a:lnTo>
              <a:lnTo>
                <a:pt x="132" y="15"/>
              </a:lnTo>
              <a:lnTo>
                <a:pt x="136" y="14"/>
              </a:lnTo>
              <a:lnTo>
                <a:pt x="141" y="14"/>
              </a:lnTo>
              <a:lnTo>
                <a:pt x="145" y="1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31</xdr:col>
      <xdr:colOff>3600</xdr:colOff>
      <xdr:row>81</xdr:row>
      <xdr:rowOff>213120</xdr:rowOff>
    </xdr:from>
    <xdr:to>
      <xdr:col>31</xdr:col>
      <xdr:colOff>103680</xdr:colOff>
      <xdr:row>81</xdr:row>
      <xdr:rowOff>360360</xdr:rowOff>
    </xdr:to>
    <xdr:sp>
      <xdr:nvSpPr>
        <xdr:cNvPr id="74" name="Freeform 1"/>
        <xdr:cNvSpPr/>
      </xdr:nvSpPr>
      <xdr:spPr>
        <a:xfrm>
          <a:off x="24806520" y="49590720"/>
          <a:ext cx="100440" cy="147600"/>
        </a:xfrm>
        <a:custGeom>
          <a:avLst/>
          <a:gdLst/>
          <a:ahLst/>
          <a:rect l="0" t="0" r="r" b="b"/>
          <a:pathLst>
            <a:path w="279" h="410">
              <a:moveTo>
                <a:pt x="269" y="0"/>
              </a:moveTo>
              <a:lnTo>
                <a:pt x="268" y="2"/>
              </a:lnTo>
              <a:lnTo>
                <a:pt x="268" y="5"/>
              </a:lnTo>
              <a:lnTo>
                <a:pt x="267" y="6"/>
              </a:lnTo>
              <a:lnTo>
                <a:pt x="266" y="8"/>
              </a:lnTo>
              <a:lnTo>
                <a:pt x="265" y="10"/>
              </a:lnTo>
              <a:lnTo>
                <a:pt x="264" y="11"/>
              </a:lnTo>
              <a:lnTo>
                <a:pt x="263" y="13"/>
              </a:lnTo>
              <a:lnTo>
                <a:pt x="261" y="14"/>
              </a:lnTo>
              <a:lnTo>
                <a:pt x="260" y="15"/>
              </a:lnTo>
              <a:lnTo>
                <a:pt x="258" y="15"/>
              </a:lnTo>
              <a:lnTo>
                <a:pt x="256" y="16"/>
              </a:lnTo>
              <a:lnTo>
                <a:pt x="254" y="16"/>
              </a:lnTo>
              <a:lnTo>
                <a:pt x="252" y="17"/>
              </a:lnTo>
              <a:lnTo>
                <a:pt x="249" y="17"/>
              </a:lnTo>
              <a:lnTo>
                <a:pt x="244" y="17"/>
              </a:lnTo>
              <a:lnTo>
                <a:pt x="237" y="17"/>
              </a:lnTo>
              <a:lnTo>
                <a:pt x="233" y="17"/>
              </a:lnTo>
              <a:lnTo>
                <a:pt x="229" y="17"/>
              </a:lnTo>
              <a:lnTo>
                <a:pt x="223" y="16"/>
              </a:lnTo>
              <a:lnTo>
                <a:pt x="218" y="16"/>
              </a:lnTo>
              <a:lnTo>
                <a:pt x="210" y="16"/>
              </a:lnTo>
              <a:lnTo>
                <a:pt x="200" y="16"/>
              </a:lnTo>
              <a:lnTo>
                <a:pt x="191" y="17"/>
              </a:lnTo>
              <a:lnTo>
                <a:pt x="182" y="18"/>
              </a:lnTo>
              <a:lnTo>
                <a:pt x="174" y="20"/>
              </a:lnTo>
              <a:lnTo>
                <a:pt x="165" y="22"/>
              </a:lnTo>
              <a:lnTo>
                <a:pt x="157" y="25"/>
              </a:lnTo>
              <a:lnTo>
                <a:pt x="149" y="28"/>
              </a:lnTo>
              <a:lnTo>
                <a:pt x="141" y="31"/>
              </a:lnTo>
              <a:lnTo>
                <a:pt x="133" y="36"/>
              </a:lnTo>
              <a:lnTo>
                <a:pt x="126" y="40"/>
              </a:lnTo>
              <a:lnTo>
                <a:pt x="119" y="45"/>
              </a:lnTo>
              <a:lnTo>
                <a:pt x="111" y="51"/>
              </a:lnTo>
              <a:lnTo>
                <a:pt x="104" y="57"/>
              </a:lnTo>
              <a:lnTo>
                <a:pt x="97" y="64"/>
              </a:lnTo>
              <a:lnTo>
                <a:pt x="84" y="80"/>
              </a:lnTo>
              <a:lnTo>
                <a:pt x="76" y="90"/>
              </a:lnTo>
              <a:lnTo>
                <a:pt x="68" y="102"/>
              </a:lnTo>
              <a:lnTo>
                <a:pt x="52" y="128"/>
              </a:lnTo>
              <a:lnTo>
                <a:pt x="38" y="158"/>
              </a:lnTo>
              <a:lnTo>
                <a:pt x="26" y="189"/>
              </a:lnTo>
              <a:lnTo>
                <a:pt x="15" y="221"/>
              </a:lnTo>
              <a:lnTo>
                <a:pt x="7" y="253"/>
              </a:lnTo>
              <a:lnTo>
                <a:pt x="2" y="282"/>
              </a:lnTo>
              <a:lnTo>
                <a:pt x="0" y="296"/>
              </a:lnTo>
              <a:lnTo>
                <a:pt x="0" y="309"/>
              </a:lnTo>
              <a:lnTo>
                <a:pt x="0" y="320"/>
              </a:lnTo>
              <a:lnTo>
                <a:pt x="1" y="331"/>
              </a:lnTo>
              <a:lnTo>
                <a:pt x="3" y="341"/>
              </a:lnTo>
              <a:lnTo>
                <a:pt x="6" y="350"/>
              </a:lnTo>
              <a:lnTo>
                <a:pt x="9" y="359"/>
              </a:lnTo>
              <a:lnTo>
                <a:pt x="12" y="367"/>
              </a:lnTo>
              <a:lnTo>
                <a:pt x="17" y="375"/>
              </a:lnTo>
              <a:lnTo>
                <a:pt x="21" y="382"/>
              </a:lnTo>
              <a:lnTo>
                <a:pt x="27" y="388"/>
              </a:lnTo>
              <a:lnTo>
                <a:pt x="33" y="393"/>
              </a:lnTo>
              <a:lnTo>
                <a:pt x="39" y="398"/>
              </a:lnTo>
              <a:lnTo>
                <a:pt x="46" y="402"/>
              </a:lnTo>
              <a:lnTo>
                <a:pt x="54" y="405"/>
              </a:lnTo>
              <a:lnTo>
                <a:pt x="62" y="407"/>
              </a:lnTo>
              <a:lnTo>
                <a:pt x="70" y="409"/>
              </a:lnTo>
              <a:lnTo>
                <a:pt x="79" y="409"/>
              </a:lnTo>
              <a:lnTo>
                <a:pt x="84" y="409"/>
              </a:lnTo>
              <a:lnTo>
                <a:pt x="90" y="408"/>
              </a:lnTo>
              <a:lnTo>
                <a:pt x="95" y="408"/>
              </a:lnTo>
              <a:lnTo>
                <a:pt x="101" y="406"/>
              </a:lnTo>
              <a:lnTo>
                <a:pt x="106" y="405"/>
              </a:lnTo>
              <a:lnTo>
                <a:pt x="112" y="403"/>
              </a:lnTo>
              <a:lnTo>
                <a:pt x="123" y="399"/>
              </a:lnTo>
              <a:lnTo>
                <a:pt x="135" y="393"/>
              </a:lnTo>
              <a:lnTo>
                <a:pt x="146" y="386"/>
              </a:lnTo>
              <a:lnTo>
                <a:pt x="157" y="378"/>
              </a:lnTo>
              <a:lnTo>
                <a:pt x="169" y="368"/>
              </a:lnTo>
              <a:lnTo>
                <a:pt x="176" y="362"/>
              </a:lnTo>
              <a:lnTo>
                <a:pt x="182" y="355"/>
              </a:lnTo>
              <a:lnTo>
                <a:pt x="188" y="348"/>
              </a:lnTo>
              <a:lnTo>
                <a:pt x="194" y="341"/>
              </a:lnTo>
              <a:lnTo>
                <a:pt x="200" y="333"/>
              </a:lnTo>
              <a:lnTo>
                <a:pt x="204" y="325"/>
              </a:lnTo>
              <a:lnTo>
                <a:pt x="209" y="317"/>
              </a:lnTo>
              <a:lnTo>
                <a:pt x="213" y="308"/>
              </a:lnTo>
              <a:lnTo>
                <a:pt x="217" y="300"/>
              </a:lnTo>
              <a:lnTo>
                <a:pt x="220" y="291"/>
              </a:lnTo>
              <a:lnTo>
                <a:pt x="223" y="282"/>
              </a:lnTo>
              <a:lnTo>
                <a:pt x="225" y="273"/>
              </a:lnTo>
              <a:lnTo>
                <a:pt x="227" y="264"/>
              </a:lnTo>
              <a:lnTo>
                <a:pt x="228" y="255"/>
              </a:lnTo>
              <a:lnTo>
                <a:pt x="229" y="246"/>
              </a:lnTo>
              <a:lnTo>
                <a:pt x="229" y="237"/>
              </a:lnTo>
              <a:lnTo>
                <a:pt x="229" y="226"/>
              </a:lnTo>
              <a:lnTo>
                <a:pt x="228" y="216"/>
              </a:lnTo>
              <a:lnTo>
                <a:pt x="226" y="206"/>
              </a:lnTo>
              <a:lnTo>
                <a:pt x="223" y="197"/>
              </a:lnTo>
              <a:lnTo>
                <a:pt x="220" y="188"/>
              </a:lnTo>
              <a:lnTo>
                <a:pt x="216" y="180"/>
              </a:lnTo>
              <a:lnTo>
                <a:pt x="211" y="173"/>
              </a:lnTo>
              <a:lnTo>
                <a:pt x="206" y="166"/>
              </a:lnTo>
              <a:lnTo>
                <a:pt x="200" y="160"/>
              </a:lnTo>
              <a:lnTo>
                <a:pt x="194" y="154"/>
              </a:lnTo>
              <a:lnTo>
                <a:pt x="187" y="149"/>
              </a:lnTo>
              <a:lnTo>
                <a:pt x="180" y="145"/>
              </a:lnTo>
              <a:lnTo>
                <a:pt x="172" y="142"/>
              </a:lnTo>
              <a:lnTo>
                <a:pt x="164" y="140"/>
              </a:lnTo>
              <a:lnTo>
                <a:pt x="156" y="139"/>
              </a:lnTo>
              <a:lnTo>
                <a:pt x="147" y="138"/>
              </a:lnTo>
              <a:lnTo>
                <a:pt x="140" y="138"/>
              </a:lnTo>
              <a:lnTo>
                <a:pt x="133" y="139"/>
              </a:lnTo>
              <a:lnTo>
                <a:pt x="126" y="140"/>
              </a:lnTo>
              <a:lnTo>
                <a:pt x="119" y="142"/>
              </a:lnTo>
              <a:lnTo>
                <a:pt x="113" y="145"/>
              </a:lnTo>
              <a:lnTo>
                <a:pt x="106" y="147"/>
              </a:lnTo>
              <a:lnTo>
                <a:pt x="99" y="151"/>
              </a:lnTo>
              <a:lnTo>
                <a:pt x="93" y="154"/>
              </a:lnTo>
              <a:lnTo>
                <a:pt x="86" y="159"/>
              </a:lnTo>
              <a:lnTo>
                <a:pt x="80" y="163"/>
              </a:lnTo>
              <a:lnTo>
                <a:pt x="67" y="174"/>
              </a:lnTo>
              <a:lnTo>
                <a:pt x="54" y="187"/>
              </a:lnTo>
              <a:lnTo>
                <a:pt x="42" y="202"/>
              </a:lnTo>
              <a:lnTo>
                <a:pt x="56" y="168"/>
              </a:lnTo>
              <a:lnTo>
                <a:pt x="70" y="139"/>
              </a:lnTo>
              <a:lnTo>
                <a:pt x="78" y="127"/>
              </a:lnTo>
              <a:lnTo>
                <a:pt x="85" y="117"/>
              </a:lnTo>
              <a:lnTo>
                <a:pt x="93" y="107"/>
              </a:lnTo>
              <a:lnTo>
                <a:pt x="101" y="99"/>
              </a:lnTo>
              <a:lnTo>
                <a:pt x="109" y="92"/>
              </a:lnTo>
              <a:lnTo>
                <a:pt x="118" y="85"/>
              </a:lnTo>
              <a:lnTo>
                <a:pt x="127" y="80"/>
              </a:lnTo>
              <a:lnTo>
                <a:pt x="137" y="76"/>
              </a:lnTo>
              <a:lnTo>
                <a:pt x="147" y="73"/>
              </a:lnTo>
              <a:lnTo>
                <a:pt x="158" y="71"/>
              </a:lnTo>
              <a:lnTo>
                <a:pt x="170" y="69"/>
              </a:lnTo>
              <a:lnTo>
                <a:pt x="182" y="68"/>
              </a:lnTo>
              <a:lnTo>
                <a:pt x="203" y="66"/>
              </a:lnTo>
              <a:lnTo>
                <a:pt x="212" y="65"/>
              </a:lnTo>
              <a:lnTo>
                <a:pt x="220" y="63"/>
              </a:lnTo>
              <a:lnTo>
                <a:pt x="228" y="61"/>
              </a:lnTo>
              <a:lnTo>
                <a:pt x="235" y="58"/>
              </a:lnTo>
              <a:lnTo>
                <a:pt x="241" y="55"/>
              </a:lnTo>
              <a:lnTo>
                <a:pt x="247" y="52"/>
              </a:lnTo>
              <a:lnTo>
                <a:pt x="252" y="47"/>
              </a:lnTo>
              <a:lnTo>
                <a:pt x="257" y="43"/>
              </a:lnTo>
              <a:lnTo>
                <a:pt x="261" y="37"/>
              </a:lnTo>
              <a:lnTo>
                <a:pt x="265" y="31"/>
              </a:lnTo>
              <a:lnTo>
                <a:pt x="269" y="24"/>
              </a:lnTo>
              <a:lnTo>
                <a:pt x="272" y="17"/>
              </a:lnTo>
              <a:lnTo>
                <a:pt x="278" y="0"/>
              </a:lnTo>
              <a:lnTo>
                <a:pt x="269" y="0"/>
              </a:lnTo>
              <a:moveTo>
                <a:pt x="142" y="153"/>
              </a:moveTo>
              <a:lnTo>
                <a:pt x="147" y="153"/>
              </a:lnTo>
              <a:lnTo>
                <a:pt x="151" y="154"/>
              </a:lnTo>
              <a:lnTo>
                <a:pt x="155" y="156"/>
              </a:lnTo>
              <a:lnTo>
                <a:pt x="159" y="158"/>
              </a:lnTo>
              <a:lnTo>
                <a:pt x="162" y="160"/>
              </a:lnTo>
              <a:lnTo>
                <a:pt x="166" y="163"/>
              </a:lnTo>
              <a:lnTo>
                <a:pt x="169" y="166"/>
              </a:lnTo>
              <a:lnTo>
                <a:pt x="172" y="170"/>
              </a:lnTo>
              <a:lnTo>
                <a:pt x="175" y="174"/>
              </a:lnTo>
              <a:lnTo>
                <a:pt x="177" y="179"/>
              </a:lnTo>
              <a:lnTo>
                <a:pt x="179" y="184"/>
              </a:lnTo>
              <a:lnTo>
                <a:pt x="180" y="189"/>
              </a:lnTo>
              <a:lnTo>
                <a:pt x="182" y="194"/>
              </a:lnTo>
              <a:lnTo>
                <a:pt x="183" y="200"/>
              </a:lnTo>
              <a:lnTo>
                <a:pt x="183" y="207"/>
              </a:lnTo>
              <a:lnTo>
                <a:pt x="184" y="213"/>
              </a:lnTo>
              <a:lnTo>
                <a:pt x="183" y="228"/>
              </a:lnTo>
              <a:lnTo>
                <a:pt x="181" y="244"/>
              </a:lnTo>
              <a:lnTo>
                <a:pt x="178" y="261"/>
              </a:lnTo>
              <a:lnTo>
                <a:pt x="174" y="278"/>
              </a:lnTo>
              <a:lnTo>
                <a:pt x="169" y="296"/>
              </a:lnTo>
              <a:lnTo>
                <a:pt x="163" y="313"/>
              </a:lnTo>
              <a:lnTo>
                <a:pt x="156" y="329"/>
              </a:lnTo>
              <a:lnTo>
                <a:pt x="149" y="344"/>
              </a:lnTo>
              <a:lnTo>
                <a:pt x="142" y="356"/>
              </a:lnTo>
              <a:lnTo>
                <a:pt x="135" y="366"/>
              </a:lnTo>
              <a:lnTo>
                <a:pt x="131" y="371"/>
              </a:lnTo>
              <a:lnTo>
                <a:pt x="127" y="375"/>
              </a:lnTo>
              <a:lnTo>
                <a:pt x="123" y="379"/>
              </a:lnTo>
              <a:lnTo>
                <a:pt x="119" y="382"/>
              </a:lnTo>
              <a:lnTo>
                <a:pt x="115" y="385"/>
              </a:lnTo>
              <a:lnTo>
                <a:pt x="111" y="388"/>
              </a:lnTo>
              <a:lnTo>
                <a:pt x="106" y="390"/>
              </a:lnTo>
              <a:lnTo>
                <a:pt x="102" y="392"/>
              </a:lnTo>
              <a:lnTo>
                <a:pt x="98" y="394"/>
              </a:lnTo>
              <a:lnTo>
                <a:pt x="93" y="395"/>
              </a:lnTo>
              <a:lnTo>
                <a:pt x="89" y="395"/>
              </a:lnTo>
              <a:lnTo>
                <a:pt x="84" y="395"/>
              </a:lnTo>
              <a:lnTo>
                <a:pt x="79" y="395"/>
              </a:lnTo>
              <a:lnTo>
                <a:pt x="75" y="394"/>
              </a:lnTo>
              <a:lnTo>
                <a:pt x="70" y="393"/>
              </a:lnTo>
              <a:lnTo>
                <a:pt x="66" y="391"/>
              </a:lnTo>
              <a:lnTo>
                <a:pt x="62" y="389"/>
              </a:lnTo>
              <a:lnTo>
                <a:pt x="59" y="386"/>
              </a:lnTo>
              <a:lnTo>
                <a:pt x="55" y="383"/>
              </a:lnTo>
              <a:lnTo>
                <a:pt x="52" y="379"/>
              </a:lnTo>
              <a:lnTo>
                <a:pt x="50" y="375"/>
              </a:lnTo>
              <a:lnTo>
                <a:pt x="48" y="370"/>
              </a:lnTo>
              <a:lnTo>
                <a:pt x="46" y="365"/>
              </a:lnTo>
              <a:lnTo>
                <a:pt x="44" y="360"/>
              </a:lnTo>
              <a:lnTo>
                <a:pt x="43" y="354"/>
              </a:lnTo>
              <a:lnTo>
                <a:pt x="42" y="348"/>
              </a:lnTo>
              <a:lnTo>
                <a:pt x="41" y="341"/>
              </a:lnTo>
              <a:lnTo>
                <a:pt x="41" y="334"/>
              </a:lnTo>
              <a:lnTo>
                <a:pt x="41" y="315"/>
              </a:lnTo>
              <a:lnTo>
                <a:pt x="43" y="296"/>
              </a:lnTo>
              <a:lnTo>
                <a:pt x="46" y="277"/>
              </a:lnTo>
              <a:lnTo>
                <a:pt x="50" y="259"/>
              </a:lnTo>
              <a:lnTo>
                <a:pt x="56" y="242"/>
              </a:lnTo>
              <a:lnTo>
                <a:pt x="62" y="226"/>
              </a:lnTo>
              <a:lnTo>
                <a:pt x="69" y="211"/>
              </a:lnTo>
              <a:lnTo>
                <a:pt x="76" y="197"/>
              </a:lnTo>
              <a:lnTo>
                <a:pt x="84" y="187"/>
              </a:lnTo>
              <a:lnTo>
                <a:pt x="92" y="178"/>
              </a:lnTo>
              <a:lnTo>
                <a:pt x="96" y="174"/>
              </a:lnTo>
              <a:lnTo>
                <a:pt x="100" y="170"/>
              </a:lnTo>
              <a:lnTo>
                <a:pt x="104" y="167"/>
              </a:lnTo>
              <a:lnTo>
                <a:pt x="108" y="164"/>
              </a:lnTo>
              <a:lnTo>
                <a:pt x="112" y="162"/>
              </a:lnTo>
              <a:lnTo>
                <a:pt x="116" y="159"/>
              </a:lnTo>
              <a:lnTo>
                <a:pt x="120" y="157"/>
              </a:lnTo>
              <a:lnTo>
                <a:pt x="125" y="156"/>
              </a:lnTo>
              <a:lnTo>
                <a:pt x="129" y="155"/>
              </a:lnTo>
              <a:lnTo>
                <a:pt x="133" y="154"/>
              </a:lnTo>
              <a:lnTo>
                <a:pt x="138" y="153"/>
              </a:lnTo>
              <a:lnTo>
                <a:pt x="142" y="153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31</xdr:col>
      <xdr:colOff>177840</xdr:colOff>
      <xdr:row>81</xdr:row>
      <xdr:rowOff>157680</xdr:rowOff>
    </xdr:from>
    <xdr:to>
      <xdr:col>31</xdr:col>
      <xdr:colOff>216720</xdr:colOff>
      <xdr:row>81</xdr:row>
      <xdr:rowOff>197640</xdr:rowOff>
    </xdr:to>
    <xdr:sp>
      <xdr:nvSpPr>
        <xdr:cNvPr id="75" name="Freeform 1"/>
        <xdr:cNvSpPr/>
      </xdr:nvSpPr>
      <xdr:spPr>
        <a:xfrm>
          <a:off x="24980760" y="49535280"/>
          <a:ext cx="39240" cy="40320"/>
        </a:xfrm>
        <a:custGeom>
          <a:avLst/>
          <a:gdLst/>
          <a:ahLst/>
          <a:rect l="0" t="0" r="r" b="b"/>
          <a:pathLst>
            <a:path w="109" h="112">
              <a:moveTo>
                <a:pt x="54" y="0"/>
              </a:moveTo>
              <a:lnTo>
                <a:pt x="48" y="0"/>
              </a:lnTo>
              <a:lnTo>
                <a:pt x="43" y="1"/>
              </a:lnTo>
              <a:lnTo>
                <a:pt x="38" y="3"/>
              </a:lnTo>
              <a:lnTo>
                <a:pt x="33" y="4"/>
              </a:lnTo>
              <a:lnTo>
                <a:pt x="28" y="7"/>
              </a:lnTo>
              <a:lnTo>
                <a:pt x="24" y="10"/>
              </a:lnTo>
              <a:lnTo>
                <a:pt x="20" y="13"/>
              </a:lnTo>
              <a:lnTo>
                <a:pt x="16" y="16"/>
              </a:lnTo>
              <a:lnTo>
                <a:pt x="12" y="20"/>
              </a:lnTo>
              <a:lnTo>
                <a:pt x="9" y="25"/>
              </a:lnTo>
              <a:lnTo>
                <a:pt x="7" y="30"/>
              </a:lnTo>
              <a:lnTo>
                <a:pt x="4" y="35"/>
              </a:lnTo>
              <a:lnTo>
                <a:pt x="2" y="40"/>
              </a:lnTo>
              <a:lnTo>
                <a:pt x="1" y="45"/>
              </a:lnTo>
              <a:lnTo>
                <a:pt x="0" y="51"/>
              </a:lnTo>
              <a:lnTo>
                <a:pt x="0" y="57"/>
              </a:lnTo>
              <a:lnTo>
                <a:pt x="0" y="62"/>
              </a:lnTo>
              <a:lnTo>
                <a:pt x="1" y="67"/>
              </a:lnTo>
              <a:lnTo>
                <a:pt x="2" y="73"/>
              </a:lnTo>
              <a:lnTo>
                <a:pt x="4" y="77"/>
              </a:lnTo>
              <a:lnTo>
                <a:pt x="7" y="82"/>
              </a:lnTo>
              <a:lnTo>
                <a:pt x="9" y="87"/>
              </a:lnTo>
              <a:lnTo>
                <a:pt x="12" y="91"/>
              </a:lnTo>
              <a:lnTo>
                <a:pt x="16" y="95"/>
              </a:lnTo>
              <a:lnTo>
                <a:pt x="20" y="98"/>
              </a:lnTo>
              <a:lnTo>
                <a:pt x="24" y="101"/>
              </a:lnTo>
              <a:lnTo>
                <a:pt x="28" y="104"/>
              </a:lnTo>
              <a:lnTo>
                <a:pt x="33" y="106"/>
              </a:lnTo>
              <a:lnTo>
                <a:pt x="37" y="108"/>
              </a:lnTo>
              <a:lnTo>
                <a:pt x="42" y="110"/>
              </a:lnTo>
              <a:lnTo>
                <a:pt x="48" y="110"/>
              </a:lnTo>
              <a:lnTo>
                <a:pt x="53" y="111"/>
              </a:lnTo>
              <a:lnTo>
                <a:pt x="58" y="110"/>
              </a:lnTo>
              <a:lnTo>
                <a:pt x="64" y="110"/>
              </a:lnTo>
              <a:lnTo>
                <a:pt x="69" y="108"/>
              </a:lnTo>
              <a:lnTo>
                <a:pt x="74" y="106"/>
              </a:lnTo>
              <a:lnTo>
                <a:pt x="79" y="104"/>
              </a:lnTo>
              <a:lnTo>
                <a:pt x="84" y="102"/>
              </a:lnTo>
              <a:lnTo>
                <a:pt x="88" y="98"/>
              </a:lnTo>
              <a:lnTo>
                <a:pt x="92" y="95"/>
              </a:lnTo>
              <a:lnTo>
                <a:pt x="96" y="91"/>
              </a:lnTo>
              <a:lnTo>
                <a:pt x="99" y="87"/>
              </a:lnTo>
              <a:lnTo>
                <a:pt x="102" y="83"/>
              </a:lnTo>
              <a:lnTo>
                <a:pt x="104" y="78"/>
              </a:lnTo>
              <a:lnTo>
                <a:pt x="106" y="73"/>
              </a:lnTo>
              <a:lnTo>
                <a:pt x="107" y="68"/>
              </a:lnTo>
              <a:lnTo>
                <a:pt x="108" y="62"/>
              </a:lnTo>
              <a:lnTo>
                <a:pt x="108" y="57"/>
              </a:lnTo>
              <a:lnTo>
                <a:pt x="108" y="51"/>
              </a:lnTo>
              <a:lnTo>
                <a:pt x="107" y="46"/>
              </a:lnTo>
              <a:lnTo>
                <a:pt x="106" y="40"/>
              </a:lnTo>
              <a:lnTo>
                <a:pt x="104" y="35"/>
              </a:lnTo>
              <a:lnTo>
                <a:pt x="102" y="30"/>
              </a:lnTo>
              <a:lnTo>
                <a:pt x="99" y="25"/>
              </a:lnTo>
              <a:lnTo>
                <a:pt x="96" y="21"/>
              </a:lnTo>
              <a:lnTo>
                <a:pt x="92" y="17"/>
              </a:lnTo>
              <a:lnTo>
                <a:pt x="88" y="13"/>
              </a:lnTo>
              <a:lnTo>
                <a:pt x="84" y="10"/>
              </a:lnTo>
              <a:lnTo>
                <a:pt x="79" y="7"/>
              </a:lnTo>
              <a:lnTo>
                <a:pt x="75" y="5"/>
              </a:lnTo>
              <a:lnTo>
                <a:pt x="70" y="3"/>
              </a:lnTo>
              <a:lnTo>
                <a:pt x="64" y="1"/>
              </a:lnTo>
              <a:lnTo>
                <a:pt x="59" y="0"/>
              </a:lnTo>
              <a:lnTo>
                <a:pt x="54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31</xdr:col>
      <xdr:colOff>315000</xdr:colOff>
      <xdr:row>81</xdr:row>
      <xdr:rowOff>20520</xdr:rowOff>
    </xdr:from>
    <xdr:to>
      <xdr:col>31</xdr:col>
      <xdr:colOff>571680</xdr:colOff>
      <xdr:row>81</xdr:row>
      <xdr:rowOff>279720</xdr:rowOff>
    </xdr:to>
    <xdr:sp>
      <xdr:nvSpPr>
        <xdr:cNvPr id="76" name="Freeform 1"/>
        <xdr:cNvSpPr/>
      </xdr:nvSpPr>
      <xdr:spPr>
        <a:xfrm>
          <a:off x="25117920" y="49398120"/>
          <a:ext cx="257040" cy="259560"/>
        </a:xfrm>
        <a:custGeom>
          <a:avLst/>
          <a:gdLst/>
          <a:ahLst/>
          <a:rect l="0" t="0" r="r" b="b"/>
          <a:pathLst>
            <a:path w="714" h="721">
              <a:moveTo>
                <a:pt x="575" y="27"/>
              </a:moveTo>
              <a:lnTo>
                <a:pt x="582" y="0"/>
              </a:lnTo>
              <a:lnTo>
                <a:pt x="308" y="0"/>
              </a:lnTo>
              <a:lnTo>
                <a:pt x="301" y="27"/>
              </a:lnTo>
              <a:lnTo>
                <a:pt x="313" y="27"/>
              </a:lnTo>
              <a:lnTo>
                <a:pt x="329" y="27"/>
              </a:lnTo>
              <a:lnTo>
                <a:pt x="335" y="28"/>
              </a:lnTo>
              <a:lnTo>
                <a:pt x="342" y="29"/>
              </a:lnTo>
              <a:lnTo>
                <a:pt x="347" y="30"/>
              </a:lnTo>
              <a:lnTo>
                <a:pt x="353" y="32"/>
              </a:lnTo>
              <a:lnTo>
                <a:pt x="357" y="34"/>
              </a:lnTo>
              <a:lnTo>
                <a:pt x="361" y="36"/>
              </a:lnTo>
              <a:lnTo>
                <a:pt x="364" y="39"/>
              </a:lnTo>
              <a:lnTo>
                <a:pt x="367" y="42"/>
              </a:lnTo>
              <a:lnTo>
                <a:pt x="370" y="46"/>
              </a:lnTo>
              <a:lnTo>
                <a:pt x="372" y="50"/>
              </a:lnTo>
              <a:lnTo>
                <a:pt x="373" y="54"/>
              </a:lnTo>
              <a:lnTo>
                <a:pt x="374" y="59"/>
              </a:lnTo>
              <a:lnTo>
                <a:pt x="375" y="64"/>
              </a:lnTo>
              <a:lnTo>
                <a:pt x="375" y="70"/>
              </a:lnTo>
              <a:lnTo>
                <a:pt x="375" y="74"/>
              </a:lnTo>
              <a:lnTo>
                <a:pt x="375" y="78"/>
              </a:lnTo>
              <a:lnTo>
                <a:pt x="374" y="81"/>
              </a:lnTo>
              <a:lnTo>
                <a:pt x="374" y="85"/>
              </a:lnTo>
              <a:lnTo>
                <a:pt x="373" y="90"/>
              </a:lnTo>
              <a:lnTo>
                <a:pt x="372" y="94"/>
              </a:lnTo>
              <a:lnTo>
                <a:pt x="369" y="106"/>
              </a:lnTo>
              <a:lnTo>
                <a:pt x="334" y="108"/>
              </a:lnTo>
              <a:lnTo>
                <a:pt x="302" y="111"/>
              </a:lnTo>
              <a:lnTo>
                <a:pt x="273" y="115"/>
              </a:lnTo>
              <a:lnTo>
                <a:pt x="247" y="121"/>
              </a:lnTo>
              <a:lnTo>
                <a:pt x="222" y="128"/>
              </a:lnTo>
              <a:lnTo>
                <a:pt x="199" y="136"/>
              </a:lnTo>
              <a:lnTo>
                <a:pt x="177" y="146"/>
              </a:lnTo>
              <a:lnTo>
                <a:pt x="155" y="159"/>
              </a:lnTo>
              <a:lnTo>
                <a:pt x="138" y="169"/>
              </a:lnTo>
              <a:lnTo>
                <a:pt x="122" y="181"/>
              </a:lnTo>
              <a:lnTo>
                <a:pt x="107" y="194"/>
              </a:lnTo>
              <a:lnTo>
                <a:pt x="92" y="208"/>
              </a:lnTo>
              <a:lnTo>
                <a:pt x="78" y="223"/>
              </a:lnTo>
              <a:lnTo>
                <a:pt x="66" y="239"/>
              </a:lnTo>
              <a:lnTo>
                <a:pt x="54" y="255"/>
              </a:lnTo>
              <a:lnTo>
                <a:pt x="43" y="272"/>
              </a:lnTo>
              <a:lnTo>
                <a:pt x="33" y="290"/>
              </a:lnTo>
              <a:lnTo>
                <a:pt x="25" y="308"/>
              </a:lnTo>
              <a:lnTo>
                <a:pt x="17" y="327"/>
              </a:lnTo>
              <a:lnTo>
                <a:pt x="11" y="346"/>
              </a:lnTo>
              <a:lnTo>
                <a:pt x="6" y="365"/>
              </a:lnTo>
              <a:lnTo>
                <a:pt x="3" y="385"/>
              </a:lnTo>
              <a:lnTo>
                <a:pt x="1" y="404"/>
              </a:lnTo>
              <a:lnTo>
                <a:pt x="0" y="424"/>
              </a:lnTo>
              <a:lnTo>
                <a:pt x="0" y="436"/>
              </a:lnTo>
              <a:lnTo>
                <a:pt x="1" y="447"/>
              </a:lnTo>
              <a:lnTo>
                <a:pt x="3" y="459"/>
              </a:lnTo>
              <a:lnTo>
                <a:pt x="5" y="470"/>
              </a:lnTo>
              <a:lnTo>
                <a:pt x="8" y="480"/>
              </a:lnTo>
              <a:lnTo>
                <a:pt x="11" y="490"/>
              </a:lnTo>
              <a:lnTo>
                <a:pt x="16" y="500"/>
              </a:lnTo>
              <a:lnTo>
                <a:pt x="20" y="509"/>
              </a:lnTo>
              <a:lnTo>
                <a:pt x="26" y="518"/>
              </a:lnTo>
              <a:lnTo>
                <a:pt x="31" y="527"/>
              </a:lnTo>
              <a:lnTo>
                <a:pt x="38" y="535"/>
              </a:lnTo>
              <a:lnTo>
                <a:pt x="45" y="543"/>
              </a:lnTo>
              <a:lnTo>
                <a:pt x="53" y="550"/>
              </a:lnTo>
              <a:lnTo>
                <a:pt x="61" y="556"/>
              </a:lnTo>
              <a:lnTo>
                <a:pt x="70" y="563"/>
              </a:lnTo>
              <a:lnTo>
                <a:pt x="79" y="568"/>
              </a:lnTo>
              <a:lnTo>
                <a:pt x="95" y="577"/>
              </a:lnTo>
              <a:lnTo>
                <a:pt x="111" y="584"/>
              </a:lnTo>
              <a:lnTo>
                <a:pt x="129" y="589"/>
              </a:lnTo>
              <a:lnTo>
                <a:pt x="148" y="594"/>
              </a:lnTo>
              <a:lnTo>
                <a:pt x="168" y="597"/>
              </a:lnTo>
              <a:lnTo>
                <a:pt x="191" y="600"/>
              </a:lnTo>
              <a:lnTo>
                <a:pt x="215" y="601"/>
              </a:lnTo>
              <a:lnTo>
                <a:pt x="243" y="602"/>
              </a:lnTo>
              <a:lnTo>
                <a:pt x="240" y="615"/>
              </a:lnTo>
              <a:lnTo>
                <a:pt x="234" y="635"/>
              </a:lnTo>
              <a:lnTo>
                <a:pt x="230" y="644"/>
              </a:lnTo>
              <a:lnTo>
                <a:pt x="226" y="652"/>
              </a:lnTo>
              <a:lnTo>
                <a:pt x="222" y="659"/>
              </a:lnTo>
              <a:lnTo>
                <a:pt x="218" y="665"/>
              </a:lnTo>
              <a:lnTo>
                <a:pt x="213" y="671"/>
              </a:lnTo>
              <a:lnTo>
                <a:pt x="207" y="676"/>
              </a:lnTo>
              <a:lnTo>
                <a:pt x="201" y="680"/>
              </a:lnTo>
              <a:lnTo>
                <a:pt x="195" y="683"/>
              </a:lnTo>
              <a:lnTo>
                <a:pt x="188" y="686"/>
              </a:lnTo>
              <a:lnTo>
                <a:pt x="180" y="689"/>
              </a:lnTo>
              <a:lnTo>
                <a:pt x="172" y="690"/>
              </a:lnTo>
              <a:lnTo>
                <a:pt x="163" y="692"/>
              </a:lnTo>
              <a:lnTo>
                <a:pt x="142" y="693"/>
              </a:lnTo>
              <a:lnTo>
                <a:pt x="131" y="693"/>
              </a:lnTo>
              <a:lnTo>
                <a:pt x="124" y="720"/>
              </a:lnTo>
              <a:lnTo>
                <a:pt x="399" y="720"/>
              </a:lnTo>
              <a:lnTo>
                <a:pt x="406" y="693"/>
              </a:lnTo>
              <a:lnTo>
                <a:pt x="395" y="693"/>
              </a:lnTo>
              <a:lnTo>
                <a:pt x="379" y="692"/>
              </a:lnTo>
              <a:lnTo>
                <a:pt x="372" y="692"/>
              </a:lnTo>
              <a:lnTo>
                <a:pt x="365" y="691"/>
              </a:lnTo>
              <a:lnTo>
                <a:pt x="359" y="689"/>
              </a:lnTo>
              <a:lnTo>
                <a:pt x="354" y="688"/>
              </a:lnTo>
              <a:lnTo>
                <a:pt x="349" y="686"/>
              </a:lnTo>
              <a:lnTo>
                <a:pt x="345" y="683"/>
              </a:lnTo>
              <a:lnTo>
                <a:pt x="342" y="681"/>
              </a:lnTo>
              <a:lnTo>
                <a:pt x="339" y="678"/>
              </a:lnTo>
              <a:lnTo>
                <a:pt x="336" y="674"/>
              </a:lnTo>
              <a:lnTo>
                <a:pt x="334" y="670"/>
              </a:lnTo>
              <a:lnTo>
                <a:pt x="333" y="666"/>
              </a:lnTo>
              <a:lnTo>
                <a:pt x="332" y="661"/>
              </a:lnTo>
              <a:lnTo>
                <a:pt x="331" y="656"/>
              </a:lnTo>
              <a:lnTo>
                <a:pt x="331" y="650"/>
              </a:lnTo>
              <a:lnTo>
                <a:pt x="331" y="643"/>
              </a:lnTo>
              <a:lnTo>
                <a:pt x="331" y="640"/>
              </a:lnTo>
              <a:lnTo>
                <a:pt x="331" y="637"/>
              </a:lnTo>
              <a:lnTo>
                <a:pt x="332" y="633"/>
              </a:lnTo>
              <a:lnTo>
                <a:pt x="333" y="629"/>
              </a:lnTo>
              <a:lnTo>
                <a:pt x="337" y="615"/>
              </a:lnTo>
              <a:lnTo>
                <a:pt x="340" y="602"/>
              </a:lnTo>
              <a:lnTo>
                <a:pt x="383" y="598"/>
              </a:lnTo>
              <a:lnTo>
                <a:pt x="421" y="594"/>
              </a:lnTo>
              <a:lnTo>
                <a:pt x="455" y="588"/>
              </a:lnTo>
              <a:lnTo>
                <a:pt x="484" y="580"/>
              </a:lnTo>
              <a:lnTo>
                <a:pt x="511" y="570"/>
              </a:lnTo>
              <a:lnTo>
                <a:pt x="536" y="559"/>
              </a:lnTo>
              <a:lnTo>
                <a:pt x="560" y="545"/>
              </a:lnTo>
              <a:lnTo>
                <a:pt x="583" y="528"/>
              </a:lnTo>
              <a:lnTo>
                <a:pt x="598" y="517"/>
              </a:lnTo>
              <a:lnTo>
                <a:pt x="611" y="504"/>
              </a:lnTo>
              <a:lnTo>
                <a:pt x="624" y="491"/>
              </a:lnTo>
              <a:lnTo>
                <a:pt x="636" y="477"/>
              </a:lnTo>
              <a:lnTo>
                <a:pt x="648" y="462"/>
              </a:lnTo>
              <a:lnTo>
                <a:pt x="658" y="447"/>
              </a:lnTo>
              <a:lnTo>
                <a:pt x="668" y="431"/>
              </a:lnTo>
              <a:lnTo>
                <a:pt x="677" y="414"/>
              </a:lnTo>
              <a:lnTo>
                <a:pt x="685" y="397"/>
              </a:lnTo>
              <a:lnTo>
                <a:pt x="692" y="380"/>
              </a:lnTo>
              <a:lnTo>
                <a:pt x="698" y="362"/>
              </a:lnTo>
              <a:lnTo>
                <a:pt x="703" y="344"/>
              </a:lnTo>
              <a:lnTo>
                <a:pt x="707" y="326"/>
              </a:lnTo>
              <a:lnTo>
                <a:pt x="710" y="308"/>
              </a:lnTo>
              <a:lnTo>
                <a:pt x="712" y="290"/>
              </a:lnTo>
              <a:lnTo>
                <a:pt x="713" y="271"/>
              </a:lnTo>
              <a:lnTo>
                <a:pt x="712" y="260"/>
              </a:lnTo>
              <a:lnTo>
                <a:pt x="711" y="250"/>
              </a:lnTo>
              <a:lnTo>
                <a:pt x="710" y="239"/>
              </a:lnTo>
              <a:lnTo>
                <a:pt x="708" y="229"/>
              </a:lnTo>
              <a:lnTo>
                <a:pt x="705" y="220"/>
              </a:lnTo>
              <a:lnTo>
                <a:pt x="702" y="211"/>
              </a:lnTo>
              <a:lnTo>
                <a:pt x="698" y="202"/>
              </a:lnTo>
              <a:lnTo>
                <a:pt x="694" y="193"/>
              </a:lnTo>
              <a:lnTo>
                <a:pt x="689" y="185"/>
              </a:lnTo>
              <a:lnTo>
                <a:pt x="684" y="177"/>
              </a:lnTo>
              <a:lnTo>
                <a:pt x="678" y="170"/>
              </a:lnTo>
              <a:lnTo>
                <a:pt x="672" y="163"/>
              </a:lnTo>
              <a:lnTo>
                <a:pt x="665" y="156"/>
              </a:lnTo>
              <a:lnTo>
                <a:pt x="658" y="150"/>
              </a:lnTo>
              <a:lnTo>
                <a:pt x="650" y="145"/>
              </a:lnTo>
              <a:lnTo>
                <a:pt x="642" y="140"/>
              </a:lnTo>
              <a:lnTo>
                <a:pt x="626" y="132"/>
              </a:lnTo>
              <a:lnTo>
                <a:pt x="610" y="125"/>
              </a:lnTo>
              <a:lnTo>
                <a:pt x="592" y="120"/>
              </a:lnTo>
              <a:lnTo>
                <a:pt x="572" y="116"/>
              </a:lnTo>
              <a:lnTo>
                <a:pt x="550" y="112"/>
              </a:lnTo>
              <a:lnTo>
                <a:pt x="526" y="109"/>
              </a:lnTo>
              <a:lnTo>
                <a:pt x="467" y="106"/>
              </a:lnTo>
              <a:lnTo>
                <a:pt x="469" y="95"/>
              </a:lnTo>
              <a:lnTo>
                <a:pt x="472" y="86"/>
              </a:lnTo>
              <a:lnTo>
                <a:pt x="475" y="77"/>
              </a:lnTo>
              <a:lnTo>
                <a:pt x="479" y="69"/>
              </a:lnTo>
              <a:lnTo>
                <a:pt x="483" y="62"/>
              </a:lnTo>
              <a:lnTo>
                <a:pt x="487" y="55"/>
              </a:lnTo>
              <a:lnTo>
                <a:pt x="492" y="50"/>
              </a:lnTo>
              <a:lnTo>
                <a:pt x="497" y="45"/>
              </a:lnTo>
              <a:lnTo>
                <a:pt x="503" y="40"/>
              </a:lnTo>
              <a:lnTo>
                <a:pt x="510" y="37"/>
              </a:lnTo>
              <a:lnTo>
                <a:pt x="517" y="34"/>
              </a:lnTo>
              <a:lnTo>
                <a:pt x="525" y="31"/>
              </a:lnTo>
              <a:lnTo>
                <a:pt x="534" y="29"/>
              </a:lnTo>
              <a:lnTo>
                <a:pt x="543" y="28"/>
              </a:lnTo>
              <a:lnTo>
                <a:pt x="553" y="27"/>
              </a:lnTo>
              <a:lnTo>
                <a:pt x="564" y="27"/>
              </a:lnTo>
              <a:lnTo>
                <a:pt x="575" y="27"/>
              </a:lnTo>
              <a:moveTo>
                <a:pt x="251" y="571"/>
              </a:moveTo>
              <a:lnTo>
                <a:pt x="236" y="570"/>
              </a:lnTo>
              <a:lnTo>
                <a:pt x="222" y="569"/>
              </a:lnTo>
              <a:lnTo>
                <a:pt x="211" y="568"/>
              </a:lnTo>
              <a:lnTo>
                <a:pt x="200" y="566"/>
              </a:lnTo>
              <a:lnTo>
                <a:pt x="190" y="563"/>
              </a:lnTo>
              <a:lnTo>
                <a:pt x="181" y="560"/>
              </a:lnTo>
              <a:lnTo>
                <a:pt x="172" y="556"/>
              </a:lnTo>
              <a:lnTo>
                <a:pt x="163" y="552"/>
              </a:lnTo>
              <a:lnTo>
                <a:pt x="155" y="548"/>
              </a:lnTo>
              <a:lnTo>
                <a:pt x="147" y="544"/>
              </a:lnTo>
              <a:lnTo>
                <a:pt x="141" y="539"/>
              </a:lnTo>
              <a:lnTo>
                <a:pt x="134" y="534"/>
              </a:lnTo>
              <a:lnTo>
                <a:pt x="129" y="528"/>
              </a:lnTo>
              <a:lnTo>
                <a:pt x="124" y="523"/>
              </a:lnTo>
              <a:lnTo>
                <a:pt x="119" y="517"/>
              </a:lnTo>
              <a:lnTo>
                <a:pt x="115" y="510"/>
              </a:lnTo>
              <a:lnTo>
                <a:pt x="112" y="503"/>
              </a:lnTo>
              <a:lnTo>
                <a:pt x="109" y="496"/>
              </a:lnTo>
              <a:lnTo>
                <a:pt x="106" y="488"/>
              </a:lnTo>
              <a:lnTo>
                <a:pt x="104" y="480"/>
              </a:lnTo>
              <a:lnTo>
                <a:pt x="103" y="471"/>
              </a:lnTo>
              <a:lnTo>
                <a:pt x="102" y="462"/>
              </a:lnTo>
              <a:lnTo>
                <a:pt x="101" y="442"/>
              </a:lnTo>
              <a:lnTo>
                <a:pt x="101" y="424"/>
              </a:lnTo>
              <a:lnTo>
                <a:pt x="102" y="407"/>
              </a:lnTo>
              <a:lnTo>
                <a:pt x="108" y="372"/>
              </a:lnTo>
              <a:lnTo>
                <a:pt x="116" y="338"/>
              </a:lnTo>
              <a:lnTo>
                <a:pt x="127" y="305"/>
              </a:lnTo>
              <a:lnTo>
                <a:pt x="141" y="274"/>
              </a:lnTo>
              <a:lnTo>
                <a:pt x="149" y="260"/>
              </a:lnTo>
              <a:lnTo>
                <a:pt x="157" y="246"/>
              </a:lnTo>
              <a:lnTo>
                <a:pt x="166" y="233"/>
              </a:lnTo>
              <a:lnTo>
                <a:pt x="175" y="221"/>
              </a:lnTo>
              <a:lnTo>
                <a:pt x="185" y="209"/>
              </a:lnTo>
              <a:lnTo>
                <a:pt x="195" y="199"/>
              </a:lnTo>
              <a:lnTo>
                <a:pt x="212" y="186"/>
              </a:lnTo>
              <a:lnTo>
                <a:pt x="230" y="174"/>
              </a:lnTo>
              <a:lnTo>
                <a:pt x="248" y="164"/>
              </a:lnTo>
              <a:lnTo>
                <a:pt x="268" y="156"/>
              </a:lnTo>
              <a:lnTo>
                <a:pt x="289" y="149"/>
              </a:lnTo>
              <a:lnTo>
                <a:pt x="311" y="143"/>
              </a:lnTo>
              <a:lnTo>
                <a:pt x="336" y="139"/>
              </a:lnTo>
              <a:lnTo>
                <a:pt x="362" y="136"/>
              </a:lnTo>
              <a:lnTo>
                <a:pt x="251" y="571"/>
              </a:lnTo>
              <a:moveTo>
                <a:pt x="460" y="134"/>
              </a:moveTo>
              <a:lnTo>
                <a:pt x="479" y="136"/>
              </a:lnTo>
              <a:lnTo>
                <a:pt x="496" y="139"/>
              </a:lnTo>
              <a:lnTo>
                <a:pt x="513" y="143"/>
              </a:lnTo>
              <a:lnTo>
                <a:pt x="528" y="148"/>
              </a:lnTo>
              <a:lnTo>
                <a:pt x="541" y="153"/>
              </a:lnTo>
              <a:lnTo>
                <a:pt x="554" y="160"/>
              </a:lnTo>
              <a:lnTo>
                <a:pt x="565" y="167"/>
              </a:lnTo>
              <a:lnTo>
                <a:pt x="575" y="175"/>
              </a:lnTo>
              <a:lnTo>
                <a:pt x="583" y="183"/>
              </a:lnTo>
              <a:lnTo>
                <a:pt x="591" y="193"/>
              </a:lnTo>
              <a:lnTo>
                <a:pt x="597" y="204"/>
              </a:lnTo>
              <a:lnTo>
                <a:pt x="602" y="215"/>
              </a:lnTo>
              <a:lnTo>
                <a:pt x="606" y="227"/>
              </a:lnTo>
              <a:lnTo>
                <a:pt x="609" y="241"/>
              </a:lnTo>
              <a:lnTo>
                <a:pt x="610" y="255"/>
              </a:lnTo>
              <a:lnTo>
                <a:pt x="611" y="270"/>
              </a:lnTo>
              <a:lnTo>
                <a:pt x="610" y="297"/>
              </a:lnTo>
              <a:lnTo>
                <a:pt x="606" y="324"/>
              </a:lnTo>
              <a:lnTo>
                <a:pt x="600" y="352"/>
              </a:lnTo>
              <a:lnTo>
                <a:pt x="592" y="379"/>
              </a:lnTo>
              <a:lnTo>
                <a:pt x="582" y="406"/>
              </a:lnTo>
              <a:lnTo>
                <a:pt x="570" y="431"/>
              </a:lnTo>
              <a:lnTo>
                <a:pt x="557" y="455"/>
              </a:lnTo>
              <a:lnTo>
                <a:pt x="543" y="476"/>
              </a:lnTo>
              <a:lnTo>
                <a:pt x="525" y="497"/>
              </a:lnTo>
              <a:lnTo>
                <a:pt x="516" y="506"/>
              </a:lnTo>
              <a:lnTo>
                <a:pt x="506" y="515"/>
              </a:lnTo>
              <a:lnTo>
                <a:pt x="496" y="523"/>
              </a:lnTo>
              <a:lnTo>
                <a:pt x="486" y="530"/>
              </a:lnTo>
              <a:lnTo>
                <a:pt x="476" y="536"/>
              </a:lnTo>
              <a:lnTo>
                <a:pt x="465" y="542"/>
              </a:lnTo>
              <a:lnTo>
                <a:pt x="453" y="547"/>
              </a:lnTo>
              <a:lnTo>
                <a:pt x="440" y="552"/>
              </a:lnTo>
              <a:lnTo>
                <a:pt x="413" y="560"/>
              </a:lnTo>
              <a:lnTo>
                <a:pt x="383" y="567"/>
              </a:lnTo>
              <a:lnTo>
                <a:pt x="348" y="571"/>
              </a:lnTo>
              <a:lnTo>
                <a:pt x="460" y="13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31</xdr:col>
      <xdr:colOff>597960</xdr:colOff>
      <xdr:row>81</xdr:row>
      <xdr:rowOff>261360</xdr:rowOff>
    </xdr:from>
    <xdr:to>
      <xdr:col>31</xdr:col>
      <xdr:colOff>727560</xdr:colOff>
      <xdr:row>81</xdr:row>
      <xdr:rowOff>360360</xdr:rowOff>
    </xdr:to>
    <xdr:sp>
      <xdr:nvSpPr>
        <xdr:cNvPr id="77" name="Freeform 1"/>
        <xdr:cNvSpPr/>
      </xdr:nvSpPr>
      <xdr:spPr>
        <a:xfrm>
          <a:off x="25400880" y="49638960"/>
          <a:ext cx="129960" cy="99360"/>
        </a:xfrm>
        <a:custGeom>
          <a:avLst/>
          <a:gdLst/>
          <a:ahLst/>
          <a:rect l="0" t="0" r="r" b="b"/>
          <a:pathLst>
            <a:path w="361" h="276">
              <a:moveTo>
                <a:pt x="304" y="8"/>
              </a:moveTo>
              <a:lnTo>
                <a:pt x="195" y="195"/>
              </a:lnTo>
              <a:lnTo>
                <a:pt x="178" y="0"/>
              </a:lnTo>
              <a:lnTo>
                <a:pt x="151" y="6"/>
              </a:lnTo>
              <a:lnTo>
                <a:pt x="131" y="10"/>
              </a:lnTo>
              <a:lnTo>
                <a:pt x="111" y="13"/>
              </a:lnTo>
              <a:lnTo>
                <a:pt x="85" y="16"/>
              </a:lnTo>
              <a:lnTo>
                <a:pt x="82" y="28"/>
              </a:lnTo>
              <a:lnTo>
                <a:pt x="86" y="26"/>
              </a:lnTo>
              <a:lnTo>
                <a:pt x="88" y="26"/>
              </a:lnTo>
              <a:lnTo>
                <a:pt x="90" y="26"/>
              </a:lnTo>
              <a:lnTo>
                <a:pt x="92" y="25"/>
              </a:lnTo>
              <a:lnTo>
                <a:pt x="94" y="25"/>
              </a:lnTo>
              <a:lnTo>
                <a:pt x="96" y="25"/>
              </a:lnTo>
              <a:lnTo>
                <a:pt x="98" y="25"/>
              </a:lnTo>
              <a:lnTo>
                <a:pt x="100" y="25"/>
              </a:lnTo>
              <a:lnTo>
                <a:pt x="102" y="25"/>
              </a:lnTo>
              <a:lnTo>
                <a:pt x="104" y="26"/>
              </a:lnTo>
              <a:lnTo>
                <a:pt x="106" y="26"/>
              </a:lnTo>
              <a:lnTo>
                <a:pt x="108" y="26"/>
              </a:lnTo>
              <a:lnTo>
                <a:pt x="110" y="27"/>
              </a:lnTo>
              <a:lnTo>
                <a:pt x="111" y="28"/>
              </a:lnTo>
              <a:lnTo>
                <a:pt x="112" y="29"/>
              </a:lnTo>
              <a:lnTo>
                <a:pt x="114" y="29"/>
              </a:lnTo>
              <a:lnTo>
                <a:pt x="115" y="30"/>
              </a:lnTo>
              <a:lnTo>
                <a:pt x="116" y="31"/>
              </a:lnTo>
              <a:lnTo>
                <a:pt x="116" y="32"/>
              </a:lnTo>
              <a:lnTo>
                <a:pt x="117" y="34"/>
              </a:lnTo>
              <a:lnTo>
                <a:pt x="117" y="35"/>
              </a:lnTo>
              <a:lnTo>
                <a:pt x="118" y="36"/>
              </a:lnTo>
              <a:lnTo>
                <a:pt x="118" y="38"/>
              </a:lnTo>
              <a:lnTo>
                <a:pt x="118" y="39"/>
              </a:lnTo>
              <a:lnTo>
                <a:pt x="118" y="40"/>
              </a:lnTo>
              <a:lnTo>
                <a:pt x="118" y="41"/>
              </a:lnTo>
              <a:lnTo>
                <a:pt x="117" y="42"/>
              </a:lnTo>
              <a:lnTo>
                <a:pt x="117" y="45"/>
              </a:lnTo>
              <a:lnTo>
                <a:pt x="116" y="49"/>
              </a:lnTo>
              <a:lnTo>
                <a:pt x="77" y="195"/>
              </a:lnTo>
              <a:lnTo>
                <a:pt x="74" y="205"/>
              </a:lnTo>
              <a:lnTo>
                <a:pt x="71" y="213"/>
              </a:lnTo>
              <a:lnTo>
                <a:pt x="68" y="220"/>
              </a:lnTo>
              <a:lnTo>
                <a:pt x="67" y="223"/>
              </a:lnTo>
              <a:lnTo>
                <a:pt x="65" y="225"/>
              </a:lnTo>
              <a:lnTo>
                <a:pt x="64" y="228"/>
              </a:lnTo>
              <a:lnTo>
                <a:pt x="62" y="229"/>
              </a:lnTo>
              <a:lnTo>
                <a:pt x="60" y="231"/>
              </a:lnTo>
              <a:lnTo>
                <a:pt x="59" y="232"/>
              </a:lnTo>
              <a:lnTo>
                <a:pt x="57" y="233"/>
              </a:lnTo>
              <a:lnTo>
                <a:pt x="55" y="233"/>
              </a:lnTo>
              <a:lnTo>
                <a:pt x="53" y="234"/>
              </a:lnTo>
              <a:lnTo>
                <a:pt x="50" y="234"/>
              </a:lnTo>
              <a:lnTo>
                <a:pt x="49" y="234"/>
              </a:lnTo>
              <a:lnTo>
                <a:pt x="48" y="234"/>
              </a:lnTo>
              <a:lnTo>
                <a:pt x="47" y="233"/>
              </a:lnTo>
              <a:lnTo>
                <a:pt x="45" y="233"/>
              </a:lnTo>
              <a:lnTo>
                <a:pt x="44" y="233"/>
              </a:lnTo>
              <a:lnTo>
                <a:pt x="43" y="232"/>
              </a:lnTo>
              <a:lnTo>
                <a:pt x="41" y="231"/>
              </a:lnTo>
              <a:lnTo>
                <a:pt x="40" y="230"/>
              </a:lnTo>
              <a:lnTo>
                <a:pt x="38" y="229"/>
              </a:lnTo>
              <a:lnTo>
                <a:pt x="35" y="227"/>
              </a:lnTo>
              <a:lnTo>
                <a:pt x="34" y="227"/>
              </a:lnTo>
              <a:lnTo>
                <a:pt x="32" y="226"/>
              </a:lnTo>
              <a:lnTo>
                <a:pt x="30" y="225"/>
              </a:lnTo>
              <a:lnTo>
                <a:pt x="28" y="225"/>
              </a:lnTo>
              <a:lnTo>
                <a:pt x="26" y="225"/>
              </a:lnTo>
              <a:lnTo>
                <a:pt x="24" y="225"/>
              </a:lnTo>
              <a:lnTo>
                <a:pt x="21" y="225"/>
              </a:lnTo>
              <a:lnTo>
                <a:pt x="19" y="225"/>
              </a:lnTo>
              <a:lnTo>
                <a:pt x="16" y="226"/>
              </a:lnTo>
              <a:lnTo>
                <a:pt x="14" y="226"/>
              </a:lnTo>
              <a:lnTo>
                <a:pt x="12" y="227"/>
              </a:lnTo>
              <a:lnTo>
                <a:pt x="10" y="228"/>
              </a:lnTo>
              <a:lnTo>
                <a:pt x="8" y="230"/>
              </a:lnTo>
              <a:lnTo>
                <a:pt x="7" y="231"/>
              </a:lnTo>
              <a:lnTo>
                <a:pt x="5" y="232"/>
              </a:lnTo>
              <a:lnTo>
                <a:pt x="4" y="234"/>
              </a:lnTo>
              <a:lnTo>
                <a:pt x="3" y="236"/>
              </a:lnTo>
              <a:lnTo>
                <a:pt x="2" y="238"/>
              </a:lnTo>
              <a:lnTo>
                <a:pt x="1" y="240"/>
              </a:lnTo>
              <a:lnTo>
                <a:pt x="0" y="243"/>
              </a:lnTo>
              <a:lnTo>
                <a:pt x="0" y="245"/>
              </a:lnTo>
              <a:lnTo>
                <a:pt x="0" y="247"/>
              </a:lnTo>
              <a:lnTo>
                <a:pt x="0" y="251"/>
              </a:lnTo>
              <a:lnTo>
                <a:pt x="1" y="253"/>
              </a:lnTo>
              <a:lnTo>
                <a:pt x="1" y="256"/>
              </a:lnTo>
              <a:lnTo>
                <a:pt x="2" y="259"/>
              </a:lnTo>
              <a:lnTo>
                <a:pt x="3" y="261"/>
              </a:lnTo>
              <a:lnTo>
                <a:pt x="5" y="264"/>
              </a:lnTo>
              <a:lnTo>
                <a:pt x="7" y="266"/>
              </a:lnTo>
              <a:lnTo>
                <a:pt x="9" y="267"/>
              </a:lnTo>
              <a:lnTo>
                <a:pt x="11" y="269"/>
              </a:lnTo>
              <a:lnTo>
                <a:pt x="13" y="271"/>
              </a:lnTo>
              <a:lnTo>
                <a:pt x="16" y="272"/>
              </a:lnTo>
              <a:lnTo>
                <a:pt x="18" y="273"/>
              </a:lnTo>
              <a:lnTo>
                <a:pt x="21" y="274"/>
              </a:lnTo>
              <a:lnTo>
                <a:pt x="25" y="274"/>
              </a:lnTo>
              <a:lnTo>
                <a:pt x="28" y="275"/>
              </a:lnTo>
              <a:lnTo>
                <a:pt x="31" y="275"/>
              </a:lnTo>
              <a:lnTo>
                <a:pt x="35" y="275"/>
              </a:lnTo>
              <a:lnTo>
                <a:pt x="38" y="275"/>
              </a:lnTo>
              <a:lnTo>
                <a:pt x="41" y="274"/>
              </a:lnTo>
              <a:lnTo>
                <a:pt x="44" y="273"/>
              </a:lnTo>
              <a:lnTo>
                <a:pt x="47" y="273"/>
              </a:lnTo>
              <a:lnTo>
                <a:pt x="50" y="271"/>
              </a:lnTo>
              <a:lnTo>
                <a:pt x="53" y="270"/>
              </a:lnTo>
              <a:lnTo>
                <a:pt x="55" y="269"/>
              </a:lnTo>
              <a:lnTo>
                <a:pt x="58" y="267"/>
              </a:lnTo>
              <a:lnTo>
                <a:pt x="61" y="265"/>
              </a:lnTo>
              <a:lnTo>
                <a:pt x="63" y="263"/>
              </a:lnTo>
              <a:lnTo>
                <a:pt x="66" y="261"/>
              </a:lnTo>
              <a:lnTo>
                <a:pt x="68" y="259"/>
              </a:lnTo>
              <a:lnTo>
                <a:pt x="70" y="256"/>
              </a:lnTo>
              <a:lnTo>
                <a:pt x="75" y="250"/>
              </a:lnTo>
              <a:lnTo>
                <a:pt x="77" y="246"/>
              </a:lnTo>
              <a:lnTo>
                <a:pt x="80" y="242"/>
              </a:lnTo>
              <a:lnTo>
                <a:pt x="82" y="236"/>
              </a:lnTo>
              <a:lnTo>
                <a:pt x="85" y="230"/>
              </a:lnTo>
              <a:lnTo>
                <a:pt x="87" y="223"/>
              </a:lnTo>
              <a:lnTo>
                <a:pt x="90" y="215"/>
              </a:lnTo>
              <a:lnTo>
                <a:pt x="95" y="195"/>
              </a:lnTo>
              <a:lnTo>
                <a:pt x="138" y="36"/>
              </a:lnTo>
              <a:lnTo>
                <a:pt x="156" y="274"/>
              </a:lnTo>
              <a:lnTo>
                <a:pt x="166" y="274"/>
              </a:lnTo>
              <a:lnTo>
                <a:pt x="310" y="36"/>
              </a:lnTo>
              <a:lnTo>
                <a:pt x="261" y="221"/>
              </a:lnTo>
              <a:lnTo>
                <a:pt x="259" y="229"/>
              </a:lnTo>
              <a:lnTo>
                <a:pt x="258" y="236"/>
              </a:lnTo>
              <a:lnTo>
                <a:pt x="257" y="243"/>
              </a:lnTo>
              <a:lnTo>
                <a:pt x="257" y="247"/>
              </a:lnTo>
              <a:lnTo>
                <a:pt x="257" y="250"/>
              </a:lnTo>
              <a:lnTo>
                <a:pt x="257" y="253"/>
              </a:lnTo>
              <a:lnTo>
                <a:pt x="257" y="255"/>
              </a:lnTo>
              <a:lnTo>
                <a:pt x="258" y="258"/>
              </a:lnTo>
              <a:lnTo>
                <a:pt x="258" y="260"/>
              </a:lnTo>
              <a:lnTo>
                <a:pt x="259" y="263"/>
              </a:lnTo>
              <a:lnTo>
                <a:pt x="260" y="265"/>
              </a:lnTo>
              <a:lnTo>
                <a:pt x="261" y="267"/>
              </a:lnTo>
              <a:lnTo>
                <a:pt x="262" y="268"/>
              </a:lnTo>
              <a:lnTo>
                <a:pt x="264" y="270"/>
              </a:lnTo>
              <a:lnTo>
                <a:pt x="265" y="271"/>
              </a:lnTo>
              <a:lnTo>
                <a:pt x="267" y="272"/>
              </a:lnTo>
              <a:lnTo>
                <a:pt x="269" y="273"/>
              </a:lnTo>
              <a:lnTo>
                <a:pt x="271" y="274"/>
              </a:lnTo>
              <a:lnTo>
                <a:pt x="273" y="275"/>
              </a:lnTo>
              <a:lnTo>
                <a:pt x="275" y="275"/>
              </a:lnTo>
              <a:lnTo>
                <a:pt x="278" y="275"/>
              </a:lnTo>
              <a:lnTo>
                <a:pt x="281" y="275"/>
              </a:lnTo>
              <a:lnTo>
                <a:pt x="284" y="274"/>
              </a:lnTo>
              <a:lnTo>
                <a:pt x="287" y="274"/>
              </a:lnTo>
              <a:lnTo>
                <a:pt x="291" y="273"/>
              </a:lnTo>
              <a:lnTo>
                <a:pt x="294" y="271"/>
              </a:lnTo>
              <a:lnTo>
                <a:pt x="297" y="270"/>
              </a:lnTo>
              <a:lnTo>
                <a:pt x="301" y="268"/>
              </a:lnTo>
              <a:lnTo>
                <a:pt x="304" y="266"/>
              </a:lnTo>
              <a:lnTo>
                <a:pt x="312" y="261"/>
              </a:lnTo>
              <a:lnTo>
                <a:pt x="319" y="255"/>
              </a:lnTo>
              <a:lnTo>
                <a:pt x="326" y="247"/>
              </a:lnTo>
              <a:lnTo>
                <a:pt x="334" y="239"/>
              </a:lnTo>
              <a:lnTo>
                <a:pt x="350" y="219"/>
              </a:lnTo>
              <a:lnTo>
                <a:pt x="358" y="211"/>
              </a:lnTo>
              <a:lnTo>
                <a:pt x="349" y="204"/>
              </a:lnTo>
              <a:lnTo>
                <a:pt x="343" y="211"/>
              </a:lnTo>
              <a:lnTo>
                <a:pt x="337" y="218"/>
              </a:lnTo>
              <a:lnTo>
                <a:pt x="332" y="223"/>
              </a:lnTo>
              <a:lnTo>
                <a:pt x="327" y="228"/>
              </a:lnTo>
              <a:lnTo>
                <a:pt x="323" y="231"/>
              </a:lnTo>
              <a:lnTo>
                <a:pt x="321" y="232"/>
              </a:lnTo>
              <a:lnTo>
                <a:pt x="319" y="234"/>
              </a:lnTo>
              <a:lnTo>
                <a:pt x="317" y="234"/>
              </a:lnTo>
              <a:lnTo>
                <a:pt x="315" y="235"/>
              </a:lnTo>
              <a:lnTo>
                <a:pt x="313" y="235"/>
              </a:lnTo>
              <a:lnTo>
                <a:pt x="312" y="236"/>
              </a:lnTo>
              <a:lnTo>
                <a:pt x="311" y="235"/>
              </a:lnTo>
              <a:lnTo>
                <a:pt x="310" y="235"/>
              </a:lnTo>
              <a:lnTo>
                <a:pt x="310" y="235"/>
              </a:lnTo>
              <a:lnTo>
                <a:pt x="309" y="235"/>
              </a:lnTo>
              <a:lnTo>
                <a:pt x="308" y="234"/>
              </a:lnTo>
              <a:lnTo>
                <a:pt x="307" y="234"/>
              </a:lnTo>
              <a:lnTo>
                <a:pt x="307" y="234"/>
              </a:lnTo>
              <a:lnTo>
                <a:pt x="306" y="233"/>
              </a:lnTo>
              <a:lnTo>
                <a:pt x="306" y="232"/>
              </a:lnTo>
              <a:lnTo>
                <a:pt x="305" y="232"/>
              </a:lnTo>
              <a:lnTo>
                <a:pt x="305" y="231"/>
              </a:lnTo>
              <a:lnTo>
                <a:pt x="305" y="230"/>
              </a:lnTo>
              <a:lnTo>
                <a:pt x="305" y="229"/>
              </a:lnTo>
              <a:lnTo>
                <a:pt x="304" y="228"/>
              </a:lnTo>
              <a:lnTo>
                <a:pt x="304" y="227"/>
              </a:lnTo>
              <a:lnTo>
                <a:pt x="304" y="226"/>
              </a:lnTo>
              <a:lnTo>
                <a:pt x="304" y="225"/>
              </a:lnTo>
              <a:lnTo>
                <a:pt x="304" y="223"/>
              </a:lnTo>
              <a:lnTo>
                <a:pt x="305" y="222"/>
              </a:lnTo>
              <a:lnTo>
                <a:pt x="305" y="220"/>
              </a:lnTo>
              <a:lnTo>
                <a:pt x="308" y="206"/>
              </a:lnTo>
              <a:lnTo>
                <a:pt x="360" y="8"/>
              </a:lnTo>
              <a:lnTo>
                <a:pt x="304" y="8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158</xdr:col>
      <xdr:colOff>599400</xdr:colOff>
      <xdr:row>101</xdr:row>
      <xdr:rowOff>95760</xdr:rowOff>
    </xdr:from>
    <xdr:to>
      <xdr:col>160</xdr:col>
      <xdr:colOff>123840</xdr:colOff>
      <xdr:row>102</xdr:row>
      <xdr:rowOff>491760</xdr:rowOff>
    </xdr:to>
    <xdr:sp>
      <xdr:nvSpPr>
        <xdr:cNvPr id="78" name="Freeform 1"/>
        <xdr:cNvSpPr/>
      </xdr:nvSpPr>
      <xdr:spPr>
        <a:xfrm>
          <a:off x="127015200" y="61665120"/>
          <a:ext cx="1125000" cy="1006200"/>
        </a:xfrm>
        <a:custGeom>
          <a:avLst/>
          <a:gdLst/>
          <a:ahLst/>
          <a:rect l="0" t="0" r="r" b="b"/>
          <a:pathLst>
            <a:path w="3125" h="2795">
              <a:moveTo>
                <a:pt x="0" y="2794"/>
              </a:moveTo>
              <a:lnTo>
                <a:pt x="0" y="0"/>
              </a:lnTo>
              <a:lnTo>
                <a:pt x="3124" y="0"/>
              </a:lnTo>
              <a:lnTo>
                <a:pt x="3124" y="2794"/>
              </a:lnTo>
              <a:lnTo>
                <a:pt x="0" y="2794"/>
              </a:lnTo>
              <a:close/>
            </a:path>
          </a:pathLst>
        </a:custGeom>
        <a:solidFill>
          <a:srgbClr val="ffffff"/>
        </a:solidFill>
        <a:ln w="0">
          <a:solidFill>
            <a:srgbClr val="000000"/>
          </a:solidFill>
        </a:ln>
      </xdr:spPr>
    </xdr:sp>
    <xdr:clientData/>
  </xdr:twoCellAnchor>
  <xdr:twoCellAnchor editAs="absolute">
    <xdr:from>
      <xdr:col>158</xdr:col>
      <xdr:colOff>703080</xdr:colOff>
      <xdr:row>101</xdr:row>
      <xdr:rowOff>507240</xdr:rowOff>
    </xdr:from>
    <xdr:to>
      <xdr:col>159</xdr:col>
      <xdr:colOff>29520</xdr:colOff>
      <xdr:row>102</xdr:row>
      <xdr:rowOff>117720</xdr:rowOff>
    </xdr:to>
    <xdr:sp>
      <xdr:nvSpPr>
        <xdr:cNvPr id="79" name="Freeform 1"/>
        <xdr:cNvSpPr/>
      </xdr:nvSpPr>
      <xdr:spPr>
        <a:xfrm>
          <a:off x="127118880" y="62076600"/>
          <a:ext cx="126720" cy="220680"/>
        </a:xfrm>
        <a:custGeom>
          <a:avLst/>
          <a:gdLst/>
          <a:ahLst/>
          <a:rect l="0" t="0" r="r" b="b"/>
          <a:pathLst>
            <a:path w="352" h="613">
              <a:moveTo>
                <a:pt x="172" y="575"/>
              </a:moveTo>
              <a:lnTo>
                <a:pt x="247" y="587"/>
              </a:lnTo>
              <a:lnTo>
                <a:pt x="244" y="612"/>
              </a:lnTo>
              <a:lnTo>
                <a:pt x="0" y="612"/>
              </a:lnTo>
              <a:lnTo>
                <a:pt x="4" y="587"/>
              </a:lnTo>
              <a:lnTo>
                <a:pt x="84" y="575"/>
              </a:lnTo>
              <a:lnTo>
                <a:pt x="178" y="36"/>
              </a:lnTo>
              <a:lnTo>
                <a:pt x="103" y="24"/>
              </a:lnTo>
              <a:lnTo>
                <a:pt x="106" y="0"/>
              </a:lnTo>
              <a:lnTo>
                <a:pt x="351" y="0"/>
              </a:lnTo>
              <a:lnTo>
                <a:pt x="347" y="24"/>
              </a:lnTo>
              <a:lnTo>
                <a:pt x="266" y="36"/>
              </a:lnTo>
              <a:lnTo>
                <a:pt x="172" y="575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57960</xdr:colOff>
      <xdr:row>102</xdr:row>
      <xdr:rowOff>107280</xdr:rowOff>
    </xdr:from>
    <xdr:to>
      <xdr:col>159</xdr:col>
      <xdr:colOff>144000</xdr:colOff>
      <xdr:row>102</xdr:row>
      <xdr:rowOff>203040</xdr:rowOff>
    </xdr:to>
    <xdr:sp>
      <xdr:nvSpPr>
        <xdr:cNvPr id="80" name="Freeform 1"/>
        <xdr:cNvSpPr/>
      </xdr:nvSpPr>
      <xdr:spPr>
        <a:xfrm>
          <a:off x="127273680" y="62286480"/>
          <a:ext cx="86400" cy="96120"/>
        </a:xfrm>
        <a:custGeom>
          <a:avLst/>
          <a:gdLst/>
          <a:ahLst/>
          <a:rect l="0" t="0" r="r" b="b"/>
          <a:pathLst>
            <a:path w="240" h="267">
              <a:moveTo>
                <a:pt x="197" y="242"/>
              </a:moveTo>
              <a:lnTo>
                <a:pt x="227" y="249"/>
              </a:lnTo>
              <a:lnTo>
                <a:pt x="225" y="261"/>
              </a:lnTo>
              <a:lnTo>
                <a:pt x="148" y="261"/>
              </a:lnTo>
              <a:lnTo>
                <a:pt x="156" y="218"/>
              </a:lnTo>
              <a:cubicBezTo>
                <a:pt x="125" y="250"/>
                <a:pt x="98" y="266"/>
                <a:pt x="72" y="266"/>
              </a:cubicBezTo>
              <a:cubicBezTo>
                <a:pt x="51" y="266"/>
                <a:pt x="33" y="258"/>
                <a:pt x="20" y="242"/>
              </a:cubicBezTo>
              <a:cubicBezTo>
                <a:pt x="7" y="226"/>
                <a:pt x="0" y="204"/>
                <a:pt x="0" y="176"/>
              </a:cubicBezTo>
              <a:cubicBezTo>
                <a:pt x="0" y="144"/>
                <a:pt x="7" y="115"/>
                <a:pt x="21" y="87"/>
              </a:cubicBezTo>
              <a:cubicBezTo>
                <a:pt x="34" y="60"/>
                <a:pt x="53" y="39"/>
                <a:pt x="76" y="23"/>
              </a:cubicBezTo>
              <a:cubicBezTo>
                <a:pt x="99" y="8"/>
                <a:pt x="124" y="0"/>
                <a:pt x="151" y="0"/>
              </a:cubicBezTo>
              <a:cubicBezTo>
                <a:pt x="173" y="0"/>
                <a:pt x="193" y="4"/>
                <a:pt x="213" y="11"/>
              </a:cubicBezTo>
              <a:lnTo>
                <a:pt x="225" y="2"/>
              </a:lnTo>
              <a:lnTo>
                <a:pt x="239" y="2"/>
              </a:lnTo>
              <a:lnTo>
                <a:pt x="197" y="242"/>
              </a:lnTo>
              <a:moveTo>
                <a:pt x="189" y="34"/>
              </a:moveTo>
              <a:cubicBezTo>
                <a:pt x="182" y="29"/>
                <a:pt x="175" y="26"/>
                <a:pt x="169" y="24"/>
              </a:cubicBezTo>
              <a:cubicBezTo>
                <a:pt x="163" y="22"/>
                <a:pt x="155" y="21"/>
                <a:pt x="146" y="21"/>
              </a:cubicBezTo>
              <a:cubicBezTo>
                <a:pt x="128" y="21"/>
                <a:pt x="112" y="28"/>
                <a:pt x="97" y="42"/>
              </a:cubicBezTo>
              <a:cubicBezTo>
                <a:pt x="82" y="55"/>
                <a:pt x="70" y="74"/>
                <a:pt x="61" y="97"/>
              </a:cubicBezTo>
              <a:cubicBezTo>
                <a:pt x="53" y="120"/>
                <a:pt x="48" y="144"/>
                <a:pt x="48" y="169"/>
              </a:cubicBezTo>
              <a:cubicBezTo>
                <a:pt x="48" y="188"/>
                <a:pt x="52" y="204"/>
                <a:pt x="60" y="215"/>
              </a:cubicBezTo>
              <a:cubicBezTo>
                <a:pt x="68" y="227"/>
                <a:pt x="79" y="233"/>
                <a:pt x="93" y="233"/>
              </a:cubicBezTo>
              <a:cubicBezTo>
                <a:pt x="113" y="233"/>
                <a:pt x="135" y="220"/>
                <a:pt x="159" y="195"/>
              </a:cubicBezTo>
              <a:lnTo>
                <a:pt x="189" y="3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193680</xdr:colOff>
      <xdr:row>101</xdr:row>
      <xdr:rowOff>577080</xdr:rowOff>
    </xdr:from>
    <xdr:to>
      <xdr:col>159</xdr:col>
      <xdr:colOff>387720</xdr:colOff>
      <xdr:row>102</xdr:row>
      <xdr:rowOff>70200</xdr:rowOff>
    </xdr:to>
    <xdr:sp>
      <xdr:nvSpPr>
        <xdr:cNvPr id="81" name="Freeform 1"/>
        <xdr:cNvSpPr/>
      </xdr:nvSpPr>
      <xdr:spPr>
        <a:xfrm>
          <a:off x="127409400" y="62146440"/>
          <a:ext cx="194400" cy="103320"/>
        </a:xfrm>
        <a:custGeom>
          <a:avLst/>
          <a:gdLst/>
          <a:ahLst/>
          <a:rect l="0" t="0" r="r" b="b"/>
          <a:pathLst>
            <a:path w="540" h="287">
              <a:moveTo>
                <a:pt x="0" y="286"/>
              </a:moveTo>
              <a:lnTo>
                <a:pt x="0" y="228"/>
              </a:lnTo>
              <a:lnTo>
                <a:pt x="539" y="228"/>
              </a:lnTo>
              <a:lnTo>
                <a:pt x="539" y="286"/>
              </a:lnTo>
              <a:lnTo>
                <a:pt x="0" y="286"/>
              </a:lnTo>
              <a:moveTo>
                <a:pt x="0" y="59"/>
              </a:moveTo>
              <a:lnTo>
                <a:pt x="0" y="0"/>
              </a:lnTo>
              <a:lnTo>
                <a:pt x="539" y="0"/>
              </a:lnTo>
              <a:lnTo>
                <a:pt x="539" y="59"/>
              </a:lnTo>
              <a:lnTo>
                <a:pt x="0" y="5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491400</xdr:colOff>
      <xdr:row>101</xdr:row>
      <xdr:rowOff>275400</xdr:rowOff>
    </xdr:from>
    <xdr:to>
      <xdr:col>159</xdr:col>
      <xdr:colOff>689760</xdr:colOff>
      <xdr:row>101</xdr:row>
      <xdr:rowOff>495720</xdr:rowOff>
    </xdr:to>
    <xdr:sp>
      <xdr:nvSpPr>
        <xdr:cNvPr id="82" name="Freeform 1"/>
        <xdr:cNvSpPr/>
      </xdr:nvSpPr>
      <xdr:spPr>
        <a:xfrm>
          <a:off x="127707120" y="61844760"/>
          <a:ext cx="198720" cy="220680"/>
        </a:xfrm>
        <a:custGeom>
          <a:avLst/>
          <a:gdLst/>
          <a:ahLst/>
          <a:rect l="0" t="0" r="r" b="b"/>
          <a:pathLst>
            <a:path w="552" h="613">
              <a:moveTo>
                <a:pt x="284" y="331"/>
              </a:moveTo>
              <a:cubicBezTo>
                <a:pt x="402" y="331"/>
                <a:pt x="461" y="277"/>
                <a:pt x="461" y="168"/>
              </a:cubicBezTo>
              <a:cubicBezTo>
                <a:pt x="461" y="124"/>
                <a:pt x="450" y="92"/>
                <a:pt x="428" y="72"/>
              </a:cubicBezTo>
              <a:cubicBezTo>
                <a:pt x="406" y="51"/>
                <a:pt x="372" y="41"/>
                <a:pt x="328" y="41"/>
              </a:cubicBezTo>
              <a:lnTo>
                <a:pt x="261" y="41"/>
              </a:lnTo>
              <a:lnTo>
                <a:pt x="210" y="331"/>
              </a:lnTo>
              <a:lnTo>
                <a:pt x="284" y="331"/>
              </a:lnTo>
              <a:moveTo>
                <a:pt x="202" y="372"/>
              </a:moveTo>
              <a:lnTo>
                <a:pt x="166" y="576"/>
              </a:lnTo>
              <a:lnTo>
                <a:pt x="266" y="588"/>
              </a:lnTo>
              <a:lnTo>
                <a:pt x="262" y="612"/>
              </a:lnTo>
              <a:lnTo>
                <a:pt x="0" y="612"/>
              </a:lnTo>
              <a:lnTo>
                <a:pt x="5" y="588"/>
              </a:lnTo>
              <a:lnTo>
                <a:pt x="78" y="576"/>
              </a:lnTo>
              <a:lnTo>
                <a:pt x="174" y="36"/>
              </a:lnTo>
              <a:lnTo>
                <a:pt x="97" y="24"/>
              </a:lnTo>
              <a:lnTo>
                <a:pt x="102" y="0"/>
              </a:lnTo>
              <a:lnTo>
                <a:pt x="346" y="0"/>
              </a:lnTo>
              <a:cubicBezTo>
                <a:pt x="412" y="0"/>
                <a:pt x="462" y="14"/>
                <a:pt x="498" y="41"/>
              </a:cubicBezTo>
              <a:cubicBezTo>
                <a:pt x="533" y="68"/>
                <a:pt x="551" y="108"/>
                <a:pt x="551" y="162"/>
              </a:cubicBezTo>
              <a:cubicBezTo>
                <a:pt x="551" y="230"/>
                <a:pt x="529" y="282"/>
                <a:pt x="485" y="318"/>
              </a:cubicBezTo>
              <a:cubicBezTo>
                <a:pt x="440" y="354"/>
                <a:pt x="376" y="372"/>
                <a:pt x="294" y="372"/>
              </a:cubicBezTo>
              <a:lnTo>
                <a:pt x="202" y="37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721440</xdr:colOff>
      <xdr:row>101</xdr:row>
      <xdr:rowOff>448200</xdr:rowOff>
    </xdr:from>
    <xdr:to>
      <xdr:col>159</xdr:col>
      <xdr:colOff>791640</xdr:colOff>
      <xdr:row>101</xdr:row>
      <xdr:rowOff>579960</xdr:rowOff>
    </xdr:to>
    <xdr:sp>
      <xdr:nvSpPr>
        <xdr:cNvPr id="83" name="Freeform 1"/>
        <xdr:cNvSpPr/>
      </xdr:nvSpPr>
      <xdr:spPr>
        <a:xfrm>
          <a:off x="127937160" y="62017560"/>
          <a:ext cx="70560" cy="132120"/>
        </a:xfrm>
        <a:custGeom>
          <a:avLst/>
          <a:gdLst/>
          <a:ahLst/>
          <a:rect l="0" t="0" r="r" b="b"/>
          <a:pathLst>
            <a:path w="196" h="367">
              <a:moveTo>
                <a:pt x="121" y="344"/>
              </a:moveTo>
              <a:lnTo>
                <a:pt x="195" y="351"/>
              </a:lnTo>
              <a:lnTo>
                <a:pt x="195" y="366"/>
              </a:lnTo>
              <a:lnTo>
                <a:pt x="0" y="366"/>
              </a:lnTo>
              <a:lnTo>
                <a:pt x="0" y="351"/>
              </a:lnTo>
              <a:lnTo>
                <a:pt x="74" y="344"/>
              </a:lnTo>
              <a:lnTo>
                <a:pt x="74" y="48"/>
              </a:lnTo>
              <a:lnTo>
                <a:pt x="1" y="74"/>
              </a:lnTo>
              <a:lnTo>
                <a:pt x="1" y="60"/>
              </a:lnTo>
              <a:lnTo>
                <a:pt x="107" y="0"/>
              </a:lnTo>
              <a:lnTo>
                <a:pt x="121" y="0"/>
              </a:lnTo>
              <a:lnTo>
                <a:pt x="121" y="34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451080</xdr:colOff>
      <xdr:row>102</xdr:row>
      <xdr:rowOff>11880</xdr:rowOff>
    </xdr:from>
    <xdr:to>
      <xdr:col>160</xdr:col>
      <xdr:colOff>20520</xdr:colOff>
      <xdr:row>102</xdr:row>
      <xdr:rowOff>27720</xdr:rowOff>
    </xdr:to>
    <xdr:sp>
      <xdr:nvSpPr>
        <xdr:cNvPr id="84" name="Freeform 1"/>
        <xdr:cNvSpPr/>
      </xdr:nvSpPr>
      <xdr:spPr>
        <a:xfrm>
          <a:off x="127666800" y="62191080"/>
          <a:ext cx="370080" cy="16200"/>
        </a:xfrm>
        <a:custGeom>
          <a:avLst/>
          <a:gdLst/>
          <a:ahLst/>
          <a:rect l="0" t="0" r="r" b="b"/>
          <a:pathLst>
            <a:path w="1028" h="45">
              <a:moveTo>
                <a:pt x="0" y="0"/>
              </a:moveTo>
              <a:lnTo>
                <a:pt x="1027" y="0"/>
              </a:lnTo>
              <a:lnTo>
                <a:pt x="1027" y="44"/>
              </a:lnTo>
              <a:lnTo>
                <a:pt x="0" y="44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524160</xdr:colOff>
      <xdr:row>102</xdr:row>
      <xdr:rowOff>128880</xdr:rowOff>
    </xdr:from>
    <xdr:to>
      <xdr:col>159</xdr:col>
      <xdr:colOff>754200</xdr:colOff>
      <xdr:row>102</xdr:row>
      <xdr:rowOff>352440</xdr:rowOff>
    </xdr:to>
    <xdr:sp>
      <xdr:nvSpPr>
        <xdr:cNvPr id="85" name="Freeform 1"/>
        <xdr:cNvSpPr/>
      </xdr:nvSpPr>
      <xdr:spPr>
        <a:xfrm>
          <a:off x="127739880" y="62308080"/>
          <a:ext cx="230400" cy="223920"/>
        </a:xfrm>
        <a:custGeom>
          <a:avLst/>
          <a:gdLst/>
          <a:ahLst/>
          <a:rect l="0" t="0" r="r" b="b"/>
          <a:pathLst>
            <a:path w="640" h="622">
              <a:moveTo>
                <a:pt x="506" y="36"/>
              </a:moveTo>
              <a:lnTo>
                <a:pt x="426" y="24"/>
              </a:lnTo>
              <a:lnTo>
                <a:pt x="431" y="0"/>
              </a:lnTo>
              <a:lnTo>
                <a:pt x="639" y="0"/>
              </a:lnTo>
              <a:lnTo>
                <a:pt x="635" y="24"/>
              </a:lnTo>
              <a:lnTo>
                <a:pt x="554" y="36"/>
              </a:lnTo>
              <a:lnTo>
                <a:pt x="490" y="401"/>
              </a:lnTo>
              <a:cubicBezTo>
                <a:pt x="478" y="471"/>
                <a:pt x="448" y="525"/>
                <a:pt x="401" y="563"/>
              </a:cubicBezTo>
              <a:cubicBezTo>
                <a:pt x="355" y="601"/>
                <a:pt x="295" y="620"/>
                <a:pt x="224" y="621"/>
              </a:cubicBezTo>
              <a:cubicBezTo>
                <a:pt x="153" y="620"/>
                <a:pt x="99" y="606"/>
                <a:pt x="62" y="577"/>
              </a:cubicBezTo>
              <a:cubicBezTo>
                <a:pt x="25" y="549"/>
                <a:pt x="6" y="507"/>
                <a:pt x="6" y="453"/>
              </a:cubicBezTo>
              <a:cubicBezTo>
                <a:pt x="6" y="436"/>
                <a:pt x="8" y="420"/>
                <a:pt x="11" y="405"/>
              </a:cubicBezTo>
              <a:lnTo>
                <a:pt x="76" y="36"/>
              </a:lnTo>
              <a:lnTo>
                <a:pt x="0" y="24"/>
              </a:lnTo>
              <a:lnTo>
                <a:pt x="4" y="0"/>
              </a:lnTo>
              <a:lnTo>
                <a:pt x="248" y="0"/>
              </a:lnTo>
              <a:lnTo>
                <a:pt x="244" y="24"/>
              </a:lnTo>
              <a:lnTo>
                <a:pt x="164" y="36"/>
              </a:lnTo>
              <a:lnTo>
                <a:pt x="99" y="403"/>
              </a:lnTo>
              <a:cubicBezTo>
                <a:pt x="96" y="419"/>
                <a:pt x="95" y="435"/>
                <a:pt x="95" y="450"/>
              </a:cubicBezTo>
              <a:cubicBezTo>
                <a:pt x="95" y="529"/>
                <a:pt x="140" y="569"/>
                <a:pt x="231" y="569"/>
              </a:cubicBezTo>
              <a:cubicBezTo>
                <a:pt x="289" y="569"/>
                <a:pt x="337" y="555"/>
                <a:pt x="373" y="526"/>
              </a:cubicBezTo>
              <a:cubicBezTo>
                <a:pt x="410" y="497"/>
                <a:pt x="433" y="457"/>
                <a:pt x="441" y="405"/>
              </a:cubicBezTo>
              <a:lnTo>
                <a:pt x="506" y="36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158</xdr:col>
      <xdr:colOff>461520</xdr:colOff>
      <xdr:row>97</xdr:row>
      <xdr:rowOff>80280</xdr:rowOff>
    </xdr:from>
    <xdr:to>
      <xdr:col>160</xdr:col>
      <xdr:colOff>205560</xdr:colOff>
      <xdr:row>98</xdr:row>
      <xdr:rowOff>476640</xdr:rowOff>
    </xdr:to>
    <xdr:sp>
      <xdr:nvSpPr>
        <xdr:cNvPr id="86" name="Freeform 1"/>
        <xdr:cNvSpPr/>
      </xdr:nvSpPr>
      <xdr:spPr>
        <a:xfrm>
          <a:off x="126877320" y="59211360"/>
          <a:ext cx="1344600" cy="1006200"/>
        </a:xfrm>
        <a:custGeom>
          <a:avLst/>
          <a:gdLst/>
          <a:ahLst/>
          <a:rect l="0" t="0" r="r" b="b"/>
          <a:pathLst>
            <a:path w="3735" h="2795">
              <a:moveTo>
                <a:pt x="0" y="2794"/>
              </a:moveTo>
              <a:lnTo>
                <a:pt x="0" y="0"/>
              </a:lnTo>
              <a:lnTo>
                <a:pt x="3734" y="0"/>
              </a:lnTo>
              <a:lnTo>
                <a:pt x="3734" y="2794"/>
              </a:lnTo>
              <a:lnTo>
                <a:pt x="0" y="2794"/>
              </a:lnTo>
              <a:close/>
            </a:path>
          </a:pathLst>
        </a:custGeom>
        <a:solidFill>
          <a:srgbClr val="ffffff"/>
        </a:solidFill>
        <a:ln w="0">
          <a:solidFill>
            <a:srgbClr val="000000"/>
          </a:solidFill>
        </a:ln>
      </xdr:spPr>
    </xdr:sp>
    <xdr:clientData/>
  </xdr:twoCellAnchor>
  <xdr:twoCellAnchor editAs="absolute">
    <xdr:from>
      <xdr:col>158</xdr:col>
      <xdr:colOff>578160</xdr:colOff>
      <xdr:row>97</xdr:row>
      <xdr:rowOff>466560</xdr:rowOff>
    </xdr:from>
    <xdr:to>
      <xdr:col>159</xdr:col>
      <xdr:colOff>1440</xdr:colOff>
      <xdr:row>98</xdr:row>
      <xdr:rowOff>100800</xdr:rowOff>
    </xdr:to>
    <xdr:sp>
      <xdr:nvSpPr>
        <xdr:cNvPr id="87" name="Freeform 1"/>
        <xdr:cNvSpPr/>
      </xdr:nvSpPr>
      <xdr:spPr>
        <a:xfrm>
          <a:off x="126993960" y="59597640"/>
          <a:ext cx="223560" cy="244080"/>
        </a:xfrm>
        <a:custGeom>
          <a:avLst/>
          <a:gdLst/>
          <a:ahLst/>
          <a:rect l="0" t="0" r="r" b="b"/>
          <a:pathLst>
            <a:path w="621" h="678">
              <a:moveTo>
                <a:pt x="150" y="17"/>
              </a:moveTo>
              <a:cubicBezTo>
                <a:pt x="208" y="24"/>
                <a:pt x="222" y="33"/>
                <a:pt x="222" y="60"/>
              </a:cubicBezTo>
              <a:cubicBezTo>
                <a:pt x="222" y="76"/>
                <a:pt x="218" y="94"/>
                <a:pt x="205" y="143"/>
              </a:cubicBezTo>
              <a:lnTo>
                <a:pt x="84" y="584"/>
              </a:lnTo>
              <a:cubicBezTo>
                <a:pt x="66" y="646"/>
                <a:pt x="58" y="652"/>
                <a:pt x="0" y="660"/>
              </a:cubicBezTo>
              <a:lnTo>
                <a:pt x="0" y="677"/>
              </a:lnTo>
              <a:lnTo>
                <a:pt x="251" y="677"/>
              </a:lnTo>
              <a:lnTo>
                <a:pt x="251" y="660"/>
              </a:lnTo>
              <a:cubicBezTo>
                <a:pt x="187" y="651"/>
                <a:pt x="181" y="648"/>
                <a:pt x="181" y="612"/>
              </a:cubicBezTo>
              <a:cubicBezTo>
                <a:pt x="181" y="600"/>
                <a:pt x="183" y="592"/>
                <a:pt x="194" y="553"/>
              </a:cubicBezTo>
              <a:lnTo>
                <a:pt x="248" y="353"/>
              </a:lnTo>
              <a:cubicBezTo>
                <a:pt x="275" y="359"/>
                <a:pt x="299" y="361"/>
                <a:pt x="342" y="361"/>
              </a:cubicBezTo>
              <a:cubicBezTo>
                <a:pt x="426" y="361"/>
                <a:pt x="496" y="343"/>
                <a:pt x="539" y="311"/>
              </a:cubicBezTo>
              <a:cubicBezTo>
                <a:pt x="590" y="273"/>
                <a:pt x="620" y="216"/>
                <a:pt x="620" y="155"/>
              </a:cubicBezTo>
              <a:cubicBezTo>
                <a:pt x="620" y="55"/>
                <a:pt x="543" y="0"/>
                <a:pt x="404" y="0"/>
              </a:cubicBezTo>
              <a:lnTo>
                <a:pt x="150" y="0"/>
              </a:lnTo>
              <a:lnTo>
                <a:pt x="150" y="17"/>
              </a:lnTo>
              <a:moveTo>
                <a:pt x="330" y="60"/>
              </a:moveTo>
              <a:cubicBezTo>
                <a:pt x="336" y="38"/>
                <a:pt x="348" y="31"/>
                <a:pt x="377" y="31"/>
              </a:cubicBezTo>
              <a:cubicBezTo>
                <a:pt x="417" y="31"/>
                <a:pt x="456" y="40"/>
                <a:pt x="477" y="56"/>
              </a:cubicBezTo>
              <a:cubicBezTo>
                <a:pt x="503" y="75"/>
                <a:pt x="515" y="106"/>
                <a:pt x="515" y="155"/>
              </a:cubicBezTo>
              <a:cubicBezTo>
                <a:pt x="515" y="222"/>
                <a:pt x="491" y="270"/>
                <a:pt x="446" y="297"/>
              </a:cubicBezTo>
              <a:cubicBezTo>
                <a:pt x="414" y="314"/>
                <a:pt x="374" y="323"/>
                <a:pt x="311" y="323"/>
              </a:cubicBezTo>
              <a:cubicBezTo>
                <a:pt x="292" y="323"/>
                <a:pt x="287" y="323"/>
                <a:pt x="257" y="317"/>
              </a:cubicBezTo>
              <a:lnTo>
                <a:pt x="330" y="6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23760</xdr:colOff>
      <xdr:row>98</xdr:row>
      <xdr:rowOff>43200</xdr:rowOff>
    </xdr:from>
    <xdr:to>
      <xdr:col>159</xdr:col>
      <xdr:colOff>102600</xdr:colOff>
      <xdr:row>98</xdr:row>
      <xdr:rowOff>194400</xdr:rowOff>
    </xdr:to>
    <xdr:sp>
      <xdr:nvSpPr>
        <xdr:cNvPr id="88" name="Freeform 1"/>
        <xdr:cNvSpPr/>
      </xdr:nvSpPr>
      <xdr:spPr>
        <a:xfrm>
          <a:off x="127239480" y="59783760"/>
          <a:ext cx="79200" cy="151560"/>
        </a:xfrm>
        <a:custGeom>
          <a:avLst/>
          <a:gdLst/>
          <a:ahLst/>
          <a:rect l="0" t="0" r="r" b="b"/>
          <a:pathLst>
            <a:path w="220" h="421">
              <a:moveTo>
                <a:pt x="0" y="420"/>
              </a:moveTo>
              <a:lnTo>
                <a:pt x="170" y="420"/>
              </a:lnTo>
              <a:lnTo>
                <a:pt x="170" y="411"/>
              </a:lnTo>
              <a:lnTo>
                <a:pt x="159" y="411"/>
              </a:lnTo>
              <a:cubicBezTo>
                <a:pt x="129" y="411"/>
                <a:pt x="117" y="405"/>
                <a:pt x="117" y="391"/>
              </a:cubicBezTo>
              <a:cubicBezTo>
                <a:pt x="117" y="385"/>
                <a:pt x="119" y="376"/>
                <a:pt x="125" y="359"/>
              </a:cubicBezTo>
              <a:cubicBezTo>
                <a:pt x="126" y="354"/>
                <a:pt x="126" y="351"/>
                <a:pt x="128" y="345"/>
              </a:cubicBezTo>
              <a:lnTo>
                <a:pt x="215" y="22"/>
              </a:lnTo>
              <a:cubicBezTo>
                <a:pt x="218" y="11"/>
                <a:pt x="219" y="7"/>
                <a:pt x="219" y="4"/>
              </a:cubicBezTo>
              <a:cubicBezTo>
                <a:pt x="219" y="2"/>
                <a:pt x="218" y="0"/>
                <a:pt x="216" y="0"/>
              </a:cubicBezTo>
              <a:cubicBezTo>
                <a:pt x="216" y="0"/>
                <a:pt x="199" y="3"/>
                <a:pt x="166" y="10"/>
              </a:cubicBezTo>
              <a:lnTo>
                <a:pt x="111" y="21"/>
              </a:lnTo>
              <a:cubicBezTo>
                <a:pt x="110" y="22"/>
                <a:pt x="106" y="22"/>
                <a:pt x="99" y="24"/>
              </a:cubicBezTo>
              <a:lnTo>
                <a:pt x="99" y="33"/>
              </a:lnTo>
              <a:lnTo>
                <a:pt x="133" y="32"/>
              </a:lnTo>
              <a:cubicBezTo>
                <a:pt x="147" y="31"/>
                <a:pt x="156" y="39"/>
                <a:pt x="156" y="51"/>
              </a:cubicBezTo>
              <a:cubicBezTo>
                <a:pt x="156" y="55"/>
                <a:pt x="155" y="60"/>
                <a:pt x="152" y="72"/>
              </a:cubicBezTo>
              <a:lnTo>
                <a:pt x="68" y="378"/>
              </a:lnTo>
              <a:cubicBezTo>
                <a:pt x="61" y="401"/>
                <a:pt x="48" y="407"/>
                <a:pt x="0" y="411"/>
              </a:cubicBezTo>
              <a:lnTo>
                <a:pt x="0" y="42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193320</xdr:colOff>
      <xdr:row>97</xdr:row>
      <xdr:rowOff>543960</xdr:rowOff>
    </xdr:from>
    <xdr:to>
      <xdr:col>159</xdr:col>
      <xdr:colOff>406800</xdr:colOff>
      <xdr:row>98</xdr:row>
      <xdr:rowOff>48600</xdr:rowOff>
    </xdr:to>
    <xdr:sp>
      <xdr:nvSpPr>
        <xdr:cNvPr id="89" name="Freeform 1"/>
        <xdr:cNvSpPr/>
      </xdr:nvSpPr>
      <xdr:spPr>
        <a:xfrm>
          <a:off x="127409040" y="59675040"/>
          <a:ext cx="213840" cy="114480"/>
        </a:xfrm>
        <a:custGeom>
          <a:avLst/>
          <a:gdLst/>
          <a:ahLst/>
          <a:rect l="0" t="0" r="r" b="b"/>
          <a:pathLst>
            <a:path w="594" h="318">
              <a:moveTo>
                <a:pt x="0" y="317"/>
              </a:moveTo>
              <a:lnTo>
                <a:pt x="0" y="253"/>
              </a:lnTo>
              <a:lnTo>
                <a:pt x="593" y="253"/>
              </a:lnTo>
              <a:lnTo>
                <a:pt x="593" y="317"/>
              </a:lnTo>
              <a:lnTo>
                <a:pt x="0" y="317"/>
              </a:lnTo>
              <a:moveTo>
                <a:pt x="0" y="65"/>
              </a:moveTo>
              <a:lnTo>
                <a:pt x="0" y="0"/>
              </a:lnTo>
              <a:lnTo>
                <a:pt x="593" y="0"/>
              </a:lnTo>
              <a:lnTo>
                <a:pt x="593" y="65"/>
              </a:lnTo>
              <a:lnTo>
                <a:pt x="0" y="65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504360</xdr:colOff>
      <xdr:row>97</xdr:row>
      <xdr:rowOff>186840</xdr:rowOff>
    </xdr:from>
    <xdr:to>
      <xdr:col>159</xdr:col>
      <xdr:colOff>727560</xdr:colOff>
      <xdr:row>97</xdr:row>
      <xdr:rowOff>430560</xdr:rowOff>
    </xdr:to>
    <xdr:sp>
      <xdr:nvSpPr>
        <xdr:cNvPr id="90" name="Freeform 1"/>
        <xdr:cNvSpPr/>
      </xdr:nvSpPr>
      <xdr:spPr>
        <a:xfrm>
          <a:off x="127720080" y="59317920"/>
          <a:ext cx="223560" cy="244080"/>
        </a:xfrm>
        <a:custGeom>
          <a:avLst/>
          <a:gdLst/>
          <a:ahLst/>
          <a:rect l="0" t="0" r="r" b="b"/>
          <a:pathLst>
            <a:path w="621" h="678">
              <a:moveTo>
                <a:pt x="150" y="17"/>
              </a:moveTo>
              <a:cubicBezTo>
                <a:pt x="208" y="24"/>
                <a:pt x="222" y="33"/>
                <a:pt x="222" y="60"/>
              </a:cubicBezTo>
              <a:cubicBezTo>
                <a:pt x="222" y="76"/>
                <a:pt x="218" y="94"/>
                <a:pt x="205" y="143"/>
              </a:cubicBezTo>
              <a:lnTo>
                <a:pt x="84" y="584"/>
              </a:lnTo>
              <a:cubicBezTo>
                <a:pt x="66" y="646"/>
                <a:pt x="58" y="652"/>
                <a:pt x="0" y="660"/>
              </a:cubicBezTo>
              <a:lnTo>
                <a:pt x="0" y="677"/>
              </a:lnTo>
              <a:lnTo>
                <a:pt x="251" y="677"/>
              </a:lnTo>
              <a:lnTo>
                <a:pt x="251" y="660"/>
              </a:lnTo>
              <a:cubicBezTo>
                <a:pt x="187" y="651"/>
                <a:pt x="181" y="648"/>
                <a:pt x="181" y="612"/>
              </a:cubicBezTo>
              <a:cubicBezTo>
                <a:pt x="181" y="600"/>
                <a:pt x="183" y="592"/>
                <a:pt x="194" y="553"/>
              </a:cubicBezTo>
              <a:lnTo>
                <a:pt x="248" y="353"/>
              </a:lnTo>
              <a:cubicBezTo>
                <a:pt x="275" y="359"/>
                <a:pt x="299" y="361"/>
                <a:pt x="342" y="361"/>
              </a:cubicBezTo>
              <a:cubicBezTo>
                <a:pt x="426" y="361"/>
                <a:pt x="496" y="343"/>
                <a:pt x="539" y="311"/>
              </a:cubicBezTo>
              <a:cubicBezTo>
                <a:pt x="590" y="273"/>
                <a:pt x="620" y="216"/>
                <a:pt x="620" y="155"/>
              </a:cubicBezTo>
              <a:cubicBezTo>
                <a:pt x="620" y="55"/>
                <a:pt x="543" y="0"/>
                <a:pt x="404" y="0"/>
              </a:cubicBezTo>
              <a:lnTo>
                <a:pt x="150" y="0"/>
              </a:lnTo>
              <a:lnTo>
                <a:pt x="150" y="17"/>
              </a:lnTo>
              <a:moveTo>
                <a:pt x="330" y="60"/>
              </a:moveTo>
              <a:cubicBezTo>
                <a:pt x="336" y="38"/>
                <a:pt x="348" y="31"/>
                <a:pt x="377" y="31"/>
              </a:cubicBezTo>
              <a:cubicBezTo>
                <a:pt x="417" y="31"/>
                <a:pt x="456" y="40"/>
                <a:pt x="477" y="56"/>
              </a:cubicBezTo>
              <a:cubicBezTo>
                <a:pt x="503" y="75"/>
                <a:pt x="515" y="106"/>
                <a:pt x="515" y="155"/>
              </a:cubicBezTo>
              <a:cubicBezTo>
                <a:pt x="515" y="222"/>
                <a:pt x="491" y="270"/>
                <a:pt x="446" y="297"/>
              </a:cubicBezTo>
              <a:cubicBezTo>
                <a:pt x="414" y="314"/>
                <a:pt x="374" y="323"/>
                <a:pt x="311" y="323"/>
              </a:cubicBezTo>
              <a:cubicBezTo>
                <a:pt x="292" y="323"/>
                <a:pt x="287" y="323"/>
                <a:pt x="257" y="317"/>
              </a:cubicBezTo>
              <a:lnTo>
                <a:pt x="330" y="6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764280</xdr:colOff>
      <xdr:row>97</xdr:row>
      <xdr:rowOff>372960</xdr:rowOff>
    </xdr:from>
    <xdr:to>
      <xdr:col>160</xdr:col>
      <xdr:colOff>60480</xdr:colOff>
      <xdr:row>97</xdr:row>
      <xdr:rowOff>524160</xdr:rowOff>
    </xdr:to>
    <xdr:sp>
      <xdr:nvSpPr>
        <xdr:cNvPr id="91" name="Freeform 1"/>
        <xdr:cNvSpPr/>
      </xdr:nvSpPr>
      <xdr:spPr>
        <a:xfrm>
          <a:off x="127980000" y="59504040"/>
          <a:ext cx="96840" cy="151560"/>
        </a:xfrm>
        <a:custGeom>
          <a:avLst/>
          <a:gdLst/>
          <a:ahLst/>
          <a:rect l="0" t="0" r="r" b="b"/>
          <a:pathLst>
            <a:path w="269" h="421">
              <a:moveTo>
                <a:pt x="236" y="334"/>
              </a:moveTo>
              <a:cubicBezTo>
                <a:pt x="222" y="364"/>
                <a:pt x="210" y="372"/>
                <a:pt x="176" y="373"/>
              </a:cubicBezTo>
              <a:lnTo>
                <a:pt x="60" y="373"/>
              </a:lnTo>
              <a:lnTo>
                <a:pt x="60" y="370"/>
              </a:lnTo>
              <a:lnTo>
                <a:pt x="177" y="250"/>
              </a:lnTo>
              <a:cubicBezTo>
                <a:pt x="248" y="178"/>
                <a:pt x="268" y="147"/>
                <a:pt x="268" y="105"/>
              </a:cubicBezTo>
              <a:cubicBezTo>
                <a:pt x="268" y="46"/>
                <a:pt x="224" y="0"/>
                <a:pt x="169" y="0"/>
              </a:cubicBezTo>
              <a:cubicBezTo>
                <a:pt x="147" y="0"/>
                <a:pt x="125" y="6"/>
                <a:pt x="106" y="16"/>
              </a:cubicBezTo>
              <a:cubicBezTo>
                <a:pt x="75" y="34"/>
                <a:pt x="59" y="55"/>
                <a:pt x="41" y="99"/>
              </a:cubicBezTo>
              <a:lnTo>
                <a:pt x="54" y="104"/>
              </a:lnTo>
              <a:cubicBezTo>
                <a:pt x="77" y="63"/>
                <a:pt x="103" y="45"/>
                <a:pt x="139" y="45"/>
              </a:cubicBezTo>
              <a:cubicBezTo>
                <a:pt x="183" y="45"/>
                <a:pt x="215" y="78"/>
                <a:pt x="215" y="121"/>
              </a:cubicBezTo>
              <a:cubicBezTo>
                <a:pt x="215" y="134"/>
                <a:pt x="213" y="146"/>
                <a:pt x="210" y="154"/>
              </a:cubicBezTo>
              <a:cubicBezTo>
                <a:pt x="195" y="188"/>
                <a:pt x="167" y="227"/>
                <a:pt x="128" y="270"/>
              </a:cubicBezTo>
              <a:lnTo>
                <a:pt x="0" y="409"/>
              </a:lnTo>
              <a:lnTo>
                <a:pt x="0" y="420"/>
              </a:lnTo>
              <a:lnTo>
                <a:pt x="216" y="420"/>
              </a:lnTo>
              <a:lnTo>
                <a:pt x="246" y="338"/>
              </a:lnTo>
              <a:lnTo>
                <a:pt x="236" y="33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457560</xdr:colOff>
      <xdr:row>97</xdr:row>
      <xdr:rowOff>594000</xdr:rowOff>
    </xdr:from>
    <xdr:to>
      <xdr:col>160</xdr:col>
      <xdr:colOff>87120</xdr:colOff>
      <xdr:row>98</xdr:row>
      <xdr:rowOff>2160</xdr:rowOff>
    </xdr:to>
    <xdr:sp>
      <xdr:nvSpPr>
        <xdr:cNvPr id="92" name="Freeform 1"/>
        <xdr:cNvSpPr/>
      </xdr:nvSpPr>
      <xdr:spPr>
        <a:xfrm>
          <a:off x="127673280" y="59725080"/>
          <a:ext cx="430200" cy="18000"/>
        </a:xfrm>
        <a:custGeom>
          <a:avLst/>
          <a:gdLst/>
          <a:ahLst/>
          <a:rect l="0" t="0" r="r" b="b"/>
          <a:pathLst>
            <a:path w="1195" h="50">
              <a:moveTo>
                <a:pt x="0" y="0"/>
              </a:moveTo>
              <a:lnTo>
                <a:pt x="1194" y="0"/>
              </a:lnTo>
              <a:lnTo>
                <a:pt x="1194" y="49"/>
              </a:lnTo>
              <a:lnTo>
                <a:pt x="0" y="49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608040</xdr:colOff>
      <xdr:row>98</xdr:row>
      <xdr:rowOff>122400</xdr:rowOff>
    </xdr:from>
    <xdr:to>
      <xdr:col>159</xdr:col>
      <xdr:colOff>768240</xdr:colOff>
      <xdr:row>98</xdr:row>
      <xdr:rowOff>352080</xdr:rowOff>
    </xdr:to>
    <xdr:sp>
      <xdr:nvSpPr>
        <xdr:cNvPr id="93" name="Freeform 1"/>
        <xdr:cNvSpPr/>
      </xdr:nvSpPr>
      <xdr:spPr>
        <a:xfrm>
          <a:off x="127823760" y="59862960"/>
          <a:ext cx="160560" cy="230040"/>
        </a:xfrm>
        <a:custGeom>
          <a:avLst/>
          <a:gdLst/>
          <a:ahLst/>
          <a:rect l="0" t="0" r="r" b="b"/>
          <a:pathLst>
            <a:path w="446" h="639">
              <a:moveTo>
                <a:pt x="300" y="638"/>
              </a:moveTo>
              <a:lnTo>
                <a:pt x="435" y="130"/>
              </a:lnTo>
              <a:cubicBezTo>
                <a:pt x="441" y="105"/>
                <a:pt x="445" y="81"/>
                <a:pt x="445" y="61"/>
              </a:cubicBezTo>
              <a:cubicBezTo>
                <a:pt x="445" y="25"/>
                <a:pt x="420" y="0"/>
                <a:pt x="383" y="0"/>
              </a:cubicBezTo>
              <a:cubicBezTo>
                <a:pt x="326" y="0"/>
                <a:pt x="262" y="57"/>
                <a:pt x="170" y="192"/>
              </a:cubicBezTo>
              <a:lnTo>
                <a:pt x="199" y="87"/>
              </a:lnTo>
              <a:cubicBezTo>
                <a:pt x="202" y="74"/>
                <a:pt x="204" y="59"/>
                <a:pt x="204" y="50"/>
              </a:cubicBezTo>
              <a:cubicBezTo>
                <a:pt x="204" y="19"/>
                <a:pt x="187" y="0"/>
                <a:pt x="159" y="0"/>
              </a:cubicBezTo>
              <a:cubicBezTo>
                <a:pt x="101" y="0"/>
                <a:pt x="40" y="54"/>
                <a:pt x="0" y="141"/>
              </a:cubicBezTo>
              <a:lnTo>
                <a:pt x="18" y="152"/>
              </a:lnTo>
              <a:cubicBezTo>
                <a:pt x="45" y="97"/>
                <a:pt x="84" y="54"/>
                <a:pt x="108" y="54"/>
              </a:cubicBezTo>
              <a:cubicBezTo>
                <a:pt x="118" y="54"/>
                <a:pt x="125" y="63"/>
                <a:pt x="125" y="76"/>
              </a:cubicBezTo>
              <a:cubicBezTo>
                <a:pt x="125" y="82"/>
                <a:pt x="125" y="82"/>
                <a:pt x="114" y="123"/>
              </a:cubicBezTo>
              <a:lnTo>
                <a:pt x="26" y="460"/>
              </a:lnTo>
              <a:lnTo>
                <a:pt x="99" y="460"/>
              </a:lnTo>
              <a:lnTo>
                <a:pt x="138" y="314"/>
              </a:lnTo>
              <a:cubicBezTo>
                <a:pt x="156" y="247"/>
                <a:pt x="206" y="168"/>
                <a:pt x="270" y="108"/>
              </a:cubicBezTo>
              <a:cubicBezTo>
                <a:pt x="304" y="74"/>
                <a:pt x="321" y="63"/>
                <a:pt x="338" y="63"/>
              </a:cubicBezTo>
              <a:cubicBezTo>
                <a:pt x="354" y="63"/>
                <a:pt x="363" y="75"/>
                <a:pt x="363" y="93"/>
              </a:cubicBezTo>
              <a:cubicBezTo>
                <a:pt x="363" y="112"/>
                <a:pt x="362" y="115"/>
                <a:pt x="347" y="167"/>
              </a:cubicBezTo>
              <a:lnTo>
                <a:pt x="218" y="638"/>
              </a:lnTo>
              <a:lnTo>
                <a:pt x="300" y="638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158</xdr:col>
      <xdr:colOff>646200</xdr:colOff>
      <xdr:row>121</xdr:row>
      <xdr:rowOff>48240</xdr:rowOff>
    </xdr:from>
    <xdr:to>
      <xdr:col>160</xdr:col>
      <xdr:colOff>609480</xdr:colOff>
      <xdr:row>122</xdr:row>
      <xdr:rowOff>444600</xdr:rowOff>
    </xdr:to>
    <xdr:sp>
      <xdr:nvSpPr>
        <xdr:cNvPr id="94" name="Freeform 1"/>
        <xdr:cNvSpPr/>
      </xdr:nvSpPr>
      <xdr:spPr>
        <a:xfrm>
          <a:off x="127062000" y="73809720"/>
          <a:ext cx="1563840" cy="1006200"/>
        </a:xfrm>
        <a:custGeom>
          <a:avLst/>
          <a:gdLst/>
          <a:ahLst/>
          <a:rect l="0" t="0" r="r" b="b"/>
          <a:pathLst>
            <a:path w="4344" h="2795">
              <a:moveTo>
                <a:pt x="0" y="2794"/>
              </a:moveTo>
              <a:lnTo>
                <a:pt x="0" y="0"/>
              </a:lnTo>
              <a:lnTo>
                <a:pt x="4343" y="0"/>
              </a:lnTo>
              <a:lnTo>
                <a:pt x="4343" y="2794"/>
              </a:lnTo>
              <a:lnTo>
                <a:pt x="0" y="2794"/>
              </a:lnTo>
              <a:close/>
            </a:path>
          </a:pathLst>
        </a:custGeom>
        <a:solidFill>
          <a:srgbClr val="ffffff"/>
        </a:solidFill>
        <a:ln w="0">
          <a:solidFill>
            <a:srgbClr val="000000"/>
          </a:solidFill>
        </a:ln>
      </xdr:spPr>
    </xdr:sp>
    <xdr:clientData/>
  </xdr:twoCellAnchor>
  <xdr:twoCellAnchor editAs="absolute">
    <xdr:from>
      <xdr:col>158</xdr:col>
      <xdr:colOff>755280</xdr:colOff>
      <xdr:row>121</xdr:row>
      <xdr:rowOff>425520</xdr:rowOff>
    </xdr:from>
    <xdr:to>
      <xdr:col>159</xdr:col>
      <xdr:colOff>171360</xdr:colOff>
      <xdr:row>122</xdr:row>
      <xdr:rowOff>53640</xdr:rowOff>
    </xdr:to>
    <xdr:sp>
      <xdr:nvSpPr>
        <xdr:cNvPr id="95" name="Freeform 1"/>
        <xdr:cNvSpPr/>
      </xdr:nvSpPr>
      <xdr:spPr>
        <a:xfrm>
          <a:off x="127171080" y="74187000"/>
          <a:ext cx="216360" cy="237960"/>
        </a:xfrm>
        <a:custGeom>
          <a:avLst/>
          <a:gdLst/>
          <a:ahLst/>
          <a:rect l="0" t="0" r="r" b="b"/>
          <a:pathLst>
            <a:path w="601" h="661">
              <a:moveTo>
                <a:pt x="579" y="644"/>
              </a:moveTo>
              <a:cubicBezTo>
                <a:pt x="535" y="641"/>
                <a:pt x="515" y="624"/>
                <a:pt x="497" y="571"/>
              </a:cubicBezTo>
              <a:lnTo>
                <a:pt x="404" y="323"/>
              </a:lnTo>
              <a:cubicBezTo>
                <a:pt x="481" y="306"/>
                <a:pt x="513" y="292"/>
                <a:pt x="549" y="260"/>
              </a:cubicBezTo>
              <a:cubicBezTo>
                <a:pt x="582" y="230"/>
                <a:pt x="600" y="191"/>
                <a:pt x="600" y="146"/>
              </a:cubicBezTo>
              <a:cubicBezTo>
                <a:pt x="600" y="52"/>
                <a:pt x="526" y="0"/>
                <a:pt x="393" y="0"/>
              </a:cubicBezTo>
              <a:lnTo>
                <a:pt x="145" y="0"/>
              </a:lnTo>
              <a:lnTo>
                <a:pt x="145" y="16"/>
              </a:lnTo>
              <a:cubicBezTo>
                <a:pt x="187" y="22"/>
                <a:pt x="192" y="23"/>
                <a:pt x="202" y="30"/>
              </a:cubicBezTo>
              <a:cubicBezTo>
                <a:pt x="210" y="35"/>
                <a:pt x="216" y="48"/>
                <a:pt x="216" y="59"/>
              </a:cubicBezTo>
              <a:cubicBezTo>
                <a:pt x="216" y="71"/>
                <a:pt x="211" y="95"/>
                <a:pt x="204" y="122"/>
              </a:cubicBezTo>
              <a:lnTo>
                <a:pt x="81" y="569"/>
              </a:lnTo>
              <a:cubicBezTo>
                <a:pt x="63" y="629"/>
                <a:pt x="56" y="635"/>
                <a:pt x="0" y="644"/>
              </a:cubicBezTo>
              <a:lnTo>
                <a:pt x="0" y="660"/>
              </a:lnTo>
              <a:lnTo>
                <a:pt x="244" y="660"/>
              </a:lnTo>
              <a:lnTo>
                <a:pt x="244" y="644"/>
              </a:lnTo>
              <a:cubicBezTo>
                <a:pt x="182" y="636"/>
                <a:pt x="176" y="632"/>
                <a:pt x="176" y="596"/>
              </a:cubicBezTo>
              <a:cubicBezTo>
                <a:pt x="176" y="586"/>
                <a:pt x="178" y="576"/>
                <a:pt x="188" y="539"/>
              </a:cubicBezTo>
              <a:lnTo>
                <a:pt x="244" y="327"/>
              </a:lnTo>
              <a:lnTo>
                <a:pt x="309" y="333"/>
              </a:lnTo>
              <a:lnTo>
                <a:pt x="432" y="660"/>
              </a:lnTo>
              <a:lnTo>
                <a:pt x="579" y="660"/>
              </a:lnTo>
              <a:lnTo>
                <a:pt x="579" y="644"/>
              </a:lnTo>
              <a:moveTo>
                <a:pt x="321" y="59"/>
              </a:moveTo>
              <a:cubicBezTo>
                <a:pt x="327" y="37"/>
                <a:pt x="340" y="30"/>
                <a:pt x="372" y="30"/>
              </a:cubicBezTo>
              <a:cubicBezTo>
                <a:pt x="455" y="30"/>
                <a:pt x="495" y="68"/>
                <a:pt x="495" y="145"/>
              </a:cubicBezTo>
              <a:cubicBezTo>
                <a:pt x="495" y="244"/>
                <a:pt x="432" y="295"/>
                <a:pt x="307" y="295"/>
              </a:cubicBezTo>
              <a:cubicBezTo>
                <a:pt x="289" y="295"/>
                <a:pt x="281" y="294"/>
                <a:pt x="256" y="290"/>
              </a:cubicBezTo>
              <a:lnTo>
                <a:pt x="321" y="5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192240</xdr:colOff>
      <xdr:row>122</xdr:row>
      <xdr:rowOff>49320</xdr:rowOff>
    </xdr:from>
    <xdr:to>
      <xdr:col>159</xdr:col>
      <xdr:colOff>290160</xdr:colOff>
      <xdr:row>122</xdr:row>
      <xdr:rowOff>147960</xdr:rowOff>
    </xdr:to>
    <xdr:sp>
      <xdr:nvSpPr>
        <xdr:cNvPr id="96" name="Freeform 1"/>
        <xdr:cNvSpPr/>
      </xdr:nvSpPr>
      <xdr:spPr>
        <a:xfrm>
          <a:off x="127407960" y="74420280"/>
          <a:ext cx="98280" cy="99000"/>
        </a:xfrm>
        <a:custGeom>
          <a:avLst/>
          <a:gdLst/>
          <a:ahLst/>
          <a:rect l="0" t="0" r="r" b="b"/>
          <a:pathLst>
            <a:path w="273" h="275">
              <a:moveTo>
                <a:pt x="265" y="201"/>
              </a:moveTo>
              <a:lnTo>
                <a:pt x="248" y="218"/>
              </a:lnTo>
              <a:cubicBezTo>
                <a:pt x="229" y="237"/>
                <a:pt x="223" y="243"/>
                <a:pt x="217" y="243"/>
              </a:cubicBezTo>
              <a:cubicBezTo>
                <a:pt x="213" y="243"/>
                <a:pt x="209" y="239"/>
                <a:pt x="209" y="235"/>
              </a:cubicBezTo>
              <a:cubicBezTo>
                <a:pt x="209" y="223"/>
                <a:pt x="234" y="118"/>
                <a:pt x="262" y="15"/>
              </a:cubicBezTo>
              <a:cubicBezTo>
                <a:pt x="263" y="8"/>
                <a:pt x="264" y="7"/>
                <a:pt x="265" y="2"/>
              </a:cubicBezTo>
              <a:lnTo>
                <a:pt x="261" y="0"/>
              </a:lnTo>
              <a:lnTo>
                <a:pt x="225" y="4"/>
              </a:lnTo>
              <a:lnTo>
                <a:pt x="223" y="6"/>
              </a:lnTo>
              <a:lnTo>
                <a:pt x="217" y="35"/>
              </a:lnTo>
              <a:cubicBezTo>
                <a:pt x="212" y="13"/>
                <a:pt x="195" y="0"/>
                <a:pt x="169" y="0"/>
              </a:cubicBezTo>
              <a:cubicBezTo>
                <a:pt x="91" y="0"/>
                <a:pt x="0" y="110"/>
                <a:pt x="0" y="207"/>
              </a:cubicBezTo>
              <a:cubicBezTo>
                <a:pt x="0" y="249"/>
                <a:pt x="22" y="274"/>
                <a:pt x="60" y="274"/>
              </a:cubicBezTo>
              <a:cubicBezTo>
                <a:pt x="102" y="274"/>
                <a:pt x="127" y="254"/>
                <a:pt x="179" y="179"/>
              </a:cubicBezTo>
              <a:cubicBezTo>
                <a:pt x="167" y="229"/>
                <a:pt x="166" y="233"/>
                <a:pt x="166" y="249"/>
              </a:cubicBezTo>
              <a:cubicBezTo>
                <a:pt x="166" y="266"/>
                <a:pt x="173" y="273"/>
                <a:pt x="189" y="273"/>
              </a:cubicBezTo>
              <a:cubicBezTo>
                <a:pt x="213" y="273"/>
                <a:pt x="227" y="262"/>
                <a:pt x="272" y="206"/>
              </a:cubicBezTo>
              <a:lnTo>
                <a:pt x="265" y="201"/>
              </a:lnTo>
              <a:moveTo>
                <a:pt x="173" y="13"/>
              </a:moveTo>
              <a:cubicBezTo>
                <a:pt x="193" y="15"/>
                <a:pt x="206" y="29"/>
                <a:pt x="206" y="50"/>
              </a:cubicBezTo>
              <a:cubicBezTo>
                <a:pt x="206" y="101"/>
                <a:pt x="176" y="173"/>
                <a:pt x="136" y="217"/>
              </a:cubicBezTo>
              <a:cubicBezTo>
                <a:pt x="121" y="234"/>
                <a:pt x="101" y="244"/>
                <a:pt x="84" y="244"/>
              </a:cubicBezTo>
              <a:cubicBezTo>
                <a:pt x="63" y="244"/>
                <a:pt x="50" y="227"/>
                <a:pt x="50" y="199"/>
              </a:cubicBezTo>
              <a:cubicBezTo>
                <a:pt x="50" y="166"/>
                <a:pt x="72" y="104"/>
                <a:pt x="98" y="66"/>
              </a:cubicBezTo>
              <a:cubicBezTo>
                <a:pt x="121" y="31"/>
                <a:pt x="149" y="12"/>
                <a:pt x="173" y="13"/>
              </a:cubicBez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364680</xdr:colOff>
      <xdr:row>121</xdr:row>
      <xdr:rowOff>499320</xdr:rowOff>
    </xdr:from>
    <xdr:to>
      <xdr:col>159</xdr:col>
      <xdr:colOff>574920</xdr:colOff>
      <xdr:row>121</xdr:row>
      <xdr:rowOff>609480</xdr:rowOff>
    </xdr:to>
    <xdr:sp>
      <xdr:nvSpPr>
        <xdr:cNvPr id="97" name="Freeform 1"/>
        <xdr:cNvSpPr/>
      </xdr:nvSpPr>
      <xdr:spPr>
        <a:xfrm>
          <a:off x="127580400" y="74260800"/>
          <a:ext cx="210600" cy="110520"/>
        </a:xfrm>
        <a:custGeom>
          <a:avLst/>
          <a:gdLst/>
          <a:ahLst/>
          <a:rect l="0" t="0" r="r" b="b"/>
          <a:pathLst>
            <a:path w="585" h="307">
              <a:moveTo>
                <a:pt x="0" y="306"/>
              </a:moveTo>
              <a:lnTo>
                <a:pt x="0" y="244"/>
              </a:lnTo>
              <a:lnTo>
                <a:pt x="584" y="244"/>
              </a:lnTo>
              <a:lnTo>
                <a:pt x="584" y="306"/>
              </a:lnTo>
              <a:lnTo>
                <a:pt x="0" y="306"/>
              </a:lnTo>
              <a:moveTo>
                <a:pt x="0" y="63"/>
              </a:moveTo>
              <a:lnTo>
                <a:pt x="0" y="0"/>
              </a:lnTo>
              <a:lnTo>
                <a:pt x="584" y="0"/>
              </a:lnTo>
              <a:lnTo>
                <a:pt x="584" y="63"/>
              </a:lnTo>
              <a:lnTo>
                <a:pt x="0" y="63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681840</xdr:colOff>
      <xdr:row>121</xdr:row>
      <xdr:rowOff>228960</xdr:rowOff>
    </xdr:from>
    <xdr:to>
      <xdr:col>160</xdr:col>
      <xdr:colOff>49320</xdr:colOff>
      <xdr:row>121</xdr:row>
      <xdr:rowOff>452880</xdr:rowOff>
    </xdr:to>
    <xdr:sp>
      <xdr:nvSpPr>
        <xdr:cNvPr id="98" name="Freeform 1"/>
        <xdr:cNvSpPr/>
      </xdr:nvSpPr>
      <xdr:spPr>
        <a:xfrm>
          <a:off x="127897560" y="73990440"/>
          <a:ext cx="168120" cy="224280"/>
        </a:xfrm>
        <a:custGeom>
          <a:avLst/>
          <a:gdLst/>
          <a:ahLst/>
          <a:rect l="0" t="0" r="r" b="b"/>
          <a:pathLst>
            <a:path w="467" h="623">
              <a:moveTo>
                <a:pt x="0" y="622"/>
              </a:moveTo>
              <a:lnTo>
                <a:pt x="79" y="622"/>
              </a:lnTo>
              <a:lnTo>
                <a:pt x="135" y="411"/>
              </a:lnTo>
              <a:cubicBezTo>
                <a:pt x="167" y="447"/>
                <a:pt x="188" y="458"/>
                <a:pt x="225" y="458"/>
              </a:cubicBezTo>
              <a:cubicBezTo>
                <a:pt x="347" y="458"/>
                <a:pt x="466" y="315"/>
                <a:pt x="466" y="168"/>
              </a:cubicBezTo>
              <a:cubicBezTo>
                <a:pt x="466" y="68"/>
                <a:pt x="410" y="0"/>
                <a:pt x="327" y="0"/>
              </a:cubicBezTo>
              <a:cubicBezTo>
                <a:pt x="277" y="0"/>
                <a:pt x="225" y="21"/>
                <a:pt x="185" y="59"/>
              </a:cubicBezTo>
              <a:cubicBezTo>
                <a:pt x="149" y="92"/>
                <a:pt x="130" y="131"/>
                <a:pt x="107" y="219"/>
              </a:cubicBezTo>
              <a:lnTo>
                <a:pt x="0" y="622"/>
              </a:lnTo>
              <a:moveTo>
                <a:pt x="200" y="168"/>
              </a:moveTo>
              <a:cubicBezTo>
                <a:pt x="223" y="79"/>
                <a:pt x="268" y="25"/>
                <a:pt x="319" y="25"/>
              </a:cubicBezTo>
              <a:cubicBezTo>
                <a:pt x="360" y="25"/>
                <a:pt x="385" y="59"/>
                <a:pt x="385" y="116"/>
              </a:cubicBezTo>
              <a:cubicBezTo>
                <a:pt x="385" y="182"/>
                <a:pt x="363" y="277"/>
                <a:pt x="334" y="337"/>
              </a:cubicBezTo>
              <a:cubicBezTo>
                <a:pt x="304" y="400"/>
                <a:pt x="262" y="433"/>
                <a:pt x="214" y="433"/>
              </a:cubicBezTo>
              <a:cubicBezTo>
                <a:pt x="185" y="433"/>
                <a:pt x="165" y="419"/>
                <a:pt x="143" y="383"/>
              </a:cubicBezTo>
              <a:lnTo>
                <a:pt x="200" y="168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160</xdr:col>
      <xdr:colOff>142920</xdr:colOff>
      <xdr:row>121</xdr:row>
      <xdr:rowOff>277560</xdr:rowOff>
    </xdr:from>
    <xdr:to>
      <xdr:col>160</xdr:col>
      <xdr:colOff>182520</xdr:colOff>
      <xdr:row>121</xdr:row>
      <xdr:rowOff>317880</xdr:rowOff>
    </xdr:to>
    <xdr:sp>
      <xdr:nvSpPr>
        <xdr:cNvPr id="99" name="Freeform 1"/>
        <xdr:cNvSpPr/>
      </xdr:nvSpPr>
      <xdr:spPr>
        <a:xfrm>
          <a:off x="128158920" y="74039040"/>
          <a:ext cx="39960" cy="40680"/>
        </a:xfrm>
        <a:custGeom>
          <a:avLst/>
          <a:gdLst/>
          <a:ahLst/>
          <a:rect l="0" t="0" r="r" b="b"/>
          <a:pathLst>
            <a:path w="111" h="113">
              <a:moveTo>
                <a:pt x="54" y="0"/>
              </a:moveTo>
              <a:cubicBezTo>
                <a:pt x="25" y="0"/>
                <a:pt x="0" y="25"/>
                <a:pt x="0" y="58"/>
              </a:cubicBezTo>
              <a:cubicBezTo>
                <a:pt x="0" y="87"/>
                <a:pt x="25" y="112"/>
                <a:pt x="53" y="112"/>
              </a:cubicBezTo>
              <a:cubicBezTo>
                <a:pt x="84" y="112"/>
                <a:pt x="110" y="88"/>
                <a:pt x="110" y="58"/>
              </a:cubicBezTo>
              <a:cubicBezTo>
                <a:pt x="110" y="26"/>
                <a:pt x="84" y="0"/>
                <a:pt x="54" y="0"/>
              </a:cubicBez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160</xdr:col>
      <xdr:colOff>246600</xdr:colOff>
      <xdr:row>121</xdr:row>
      <xdr:rowOff>141840</xdr:rowOff>
    </xdr:from>
    <xdr:to>
      <xdr:col>160</xdr:col>
      <xdr:colOff>333000</xdr:colOff>
      <xdr:row>121</xdr:row>
      <xdr:rowOff>394200</xdr:rowOff>
    </xdr:to>
    <xdr:sp>
      <xdr:nvSpPr>
        <xdr:cNvPr id="100" name="Freeform 1"/>
        <xdr:cNvSpPr/>
      </xdr:nvSpPr>
      <xdr:spPr>
        <a:xfrm>
          <a:off x="128262600" y="73903320"/>
          <a:ext cx="86760" cy="252720"/>
        </a:xfrm>
        <a:custGeom>
          <a:avLst/>
          <a:gdLst/>
          <a:ahLst/>
          <a:rect l="0" t="0" r="r" b="b"/>
          <a:pathLst>
            <a:path w="241" h="702">
              <a:moveTo>
                <a:pt x="189" y="566"/>
              </a:moveTo>
              <a:cubicBezTo>
                <a:pt x="123" y="649"/>
                <a:pt x="115" y="658"/>
                <a:pt x="93" y="658"/>
              </a:cubicBezTo>
              <a:cubicBezTo>
                <a:pt x="83" y="658"/>
                <a:pt x="78" y="651"/>
                <a:pt x="78" y="639"/>
              </a:cubicBezTo>
              <a:cubicBezTo>
                <a:pt x="78" y="631"/>
                <a:pt x="81" y="618"/>
                <a:pt x="86" y="600"/>
              </a:cubicBezTo>
              <a:cubicBezTo>
                <a:pt x="87" y="596"/>
                <a:pt x="88" y="593"/>
                <a:pt x="88" y="592"/>
              </a:cubicBezTo>
              <a:lnTo>
                <a:pt x="88" y="590"/>
              </a:lnTo>
              <a:lnTo>
                <a:pt x="240" y="5"/>
              </a:lnTo>
              <a:lnTo>
                <a:pt x="235" y="0"/>
              </a:lnTo>
              <a:cubicBezTo>
                <a:pt x="175" y="14"/>
                <a:pt x="136" y="20"/>
                <a:pt x="78" y="27"/>
              </a:cubicBezTo>
              <a:lnTo>
                <a:pt x="78" y="43"/>
              </a:lnTo>
              <a:cubicBezTo>
                <a:pt x="126" y="43"/>
                <a:pt x="146" y="49"/>
                <a:pt x="146" y="67"/>
              </a:cubicBezTo>
              <a:cubicBezTo>
                <a:pt x="146" y="71"/>
                <a:pt x="145" y="77"/>
                <a:pt x="143" y="85"/>
              </a:cubicBezTo>
              <a:lnTo>
                <a:pt x="4" y="618"/>
              </a:lnTo>
              <a:cubicBezTo>
                <a:pt x="1" y="628"/>
                <a:pt x="0" y="637"/>
                <a:pt x="0" y="644"/>
              </a:cubicBezTo>
              <a:cubicBezTo>
                <a:pt x="0" y="682"/>
                <a:pt x="17" y="701"/>
                <a:pt x="49" y="701"/>
              </a:cubicBezTo>
              <a:cubicBezTo>
                <a:pt x="102" y="701"/>
                <a:pt x="136" y="673"/>
                <a:pt x="202" y="575"/>
              </a:cubicBezTo>
              <a:lnTo>
                <a:pt x="189" y="566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160</xdr:col>
      <xdr:colOff>374760</xdr:colOff>
      <xdr:row>121</xdr:row>
      <xdr:rowOff>386280</xdr:rowOff>
    </xdr:from>
    <xdr:to>
      <xdr:col>160</xdr:col>
      <xdr:colOff>468720</xdr:colOff>
      <xdr:row>121</xdr:row>
      <xdr:rowOff>484920</xdr:rowOff>
    </xdr:to>
    <xdr:sp>
      <xdr:nvSpPr>
        <xdr:cNvPr id="101" name="Freeform 1"/>
        <xdr:cNvSpPr/>
      </xdr:nvSpPr>
      <xdr:spPr>
        <a:xfrm>
          <a:off x="128390760" y="74147760"/>
          <a:ext cx="94320" cy="99000"/>
        </a:xfrm>
        <a:custGeom>
          <a:avLst/>
          <a:gdLst/>
          <a:ahLst/>
          <a:rect l="0" t="0" r="r" b="b"/>
          <a:pathLst>
            <a:path w="262" h="275">
              <a:moveTo>
                <a:pt x="176" y="0"/>
              </a:moveTo>
              <a:cubicBezTo>
                <a:pt x="151" y="0"/>
                <a:pt x="128" y="7"/>
                <a:pt x="104" y="20"/>
              </a:cubicBezTo>
              <a:cubicBezTo>
                <a:pt x="43" y="55"/>
                <a:pt x="0" y="125"/>
                <a:pt x="0" y="189"/>
              </a:cubicBezTo>
              <a:cubicBezTo>
                <a:pt x="0" y="242"/>
                <a:pt x="33" y="274"/>
                <a:pt x="87" y="274"/>
              </a:cubicBezTo>
              <a:cubicBezTo>
                <a:pt x="126" y="274"/>
                <a:pt x="164" y="256"/>
                <a:pt x="198" y="221"/>
              </a:cubicBezTo>
              <a:cubicBezTo>
                <a:pt x="237" y="182"/>
                <a:pt x="261" y="131"/>
                <a:pt x="261" y="85"/>
              </a:cubicBezTo>
              <a:cubicBezTo>
                <a:pt x="261" y="35"/>
                <a:pt x="227" y="0"/>
                <a:pt x="176" y="0"/>
              </a:cubicBezTo>
              <a:moveTo>
                <a:pt x="169" y="13"/>
              </a:moveTo>
              <a:cubicBezTo>
                <a:pt x="195" y="13"/>
                <a:pt x="211" y="35"/>
                <a:pt x="211" y="70"/>
              </a:cubicBezTo>
              <a:cubicBezTo>
                <a:pt x="211" y="115"/>
                <a:pt x="192" y="175"/>
                <a:pt x="166" y="214"/>
              </a:cubicBezTo>
              <a:cubicBezTo>
                <a:pt x="144" y="246"/>
                <a:pt x="121" y="261"/>
                <a:pt x="96" y="261"/>
              </a:cubicBezTo>
              <a:cubicBezTo>
                <a:pt x="68" y="261"/>
                <a:pt x="50" y="239"/>
                <a:pt x="50" y="206"/>
              </a:cubicBezTo>
              <a:cubicBezTo>
                <a:pt x="50" y="161"/>
                <a:pt x="67" y="108"/>
                <a:pt x="96" y="65"/>
              </a:cubicBezTo>
              <a:cubicBezTo>
                <a:pt x="119" y="30"/>
                <a:pt x="144" y="13"/>
                <a:pt x="169" y="13"/>
              </a:cubicBez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644040</xdr:colOff>
      <xdr:row>121</xdr:row>
      <xdr:rowOff>549720</xdr:rowOff>
    </xdr:from>
    <xdr:to>
      <xdr:col>160</xdr:col>
      <xdr:colOff>505080</xdr:colOff>
      <xdr:row>121</xdr:row>
      <xdr:rowOff>566640</xdr:rowOff>
    </xdr:to>
    <xdr:sp>
      <xdr:nvSpPr>
        <xdr:cNvPr id="102" name="Freeform 1"/>
        <xdr:cNvSpPr/>
      </xdr:nvSpPr>
      <xdr:spPr>
        <a:xfrm>
          <a:off x="127859760" y="74311200"/>
          <a:ext cx="661680" cy="17280"/>
        </a:xfrm>
        <a:custGeom>
          <a:avLst/>
          <a:gdLst/>
          <a:ahLst/>
          <a:rect l="0" t="0" r="r" b="b"/>
          <a:pathLst>
            <a:path w="1838" h="48">
              <a:moveTo>
                <a:pt x="0" y="0"/>
              </a:moveTo>
              <a:lnTo>
                <a:pt x="1837" y="0"/>
              </a:lnTo>
              <a:lnTo>
                <a:pt x="1837" y="47"/>
              </a:lnTo>
              <a:lnTo>
                <a:pt x="0" y="47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784080</xdr:colOff>
      <xdr:row>121</xdr:row>
      <xdr:rowOff>608040</xdr:rowOff>
    </xdr:from>
    <xdr:to>
      <xdr:col>160</xdr:col>
      <xdr:colOff>212760</xdr:colOff>
      <xdr:row>122</xdr:row>
      <xdr:rowOff>236160</xdr:rowOff>
    </xdr:to>
    <xdr:sp>
      <xdr:nvSpPr>
        <xdr:cNvPr id="103" name="Freeform 1"/>
        <xdr:cNvSpPr/>
      </xdr:nvSpPr>
      <xdr:spPr>
        <a:xfrm>
          <a:off x="127999800" y="74369520"/>
          <a:ext cx="229320" cy="237960"/>
        </a:xfrm>
        <a:custGeom>
          <a:avLst/>
          <a:gdLst/>
          <a:ahLst/>
          <a:rect l="0" t="0" r="r" b="b"/>
          <a:pathLst>
            <a:path w="637" h="661">
              <a:moveTo>
                <a:pt x="636" y="0"/>
              </a:moveTo>
              <a:lnTo>
                <a:pt x="139" y="0"/>
              </a:lnTo>
              <a:lnTo>
                <a:pt x="139" y="16"/>
              </a:lnTo>
              <a:cubicBezTo>
                <a:pt x="204" y="22"/>
                <a:pt x="216" y="28"/>
                <a:pt x="216" y="58"/>
              </a:cubicBezTo>
              <a:cubicBezTo>
                <a:pt x="216" y="73"/>
                <a:pt x="212" y="98"/>
                <a:pt x="205" y="122"/>
              </a:cubicBezTo>
              <a:lnTo>
                <a:pt x="82" y="569"/>
              </a:lnTo>
              <a:cubicBezTo>
                <a:pt x="64" y="630"/>
                <a:pt x="57" y="636"/>
                <a:pt x="0" y="644"/>
              </a:cubicBezTo>
              <a:lnTo>
                <a:pt x="0" y="660"/>
              </a:lnTo>
              <a:lnTo>
                <a:pt x="252" y="660"/>
              </a:lnTo>
              <a:lnTo>
                <a:pt x="252" y="644"/>
              </a:lnTo>
              <a:cubicBezTo>
                <a:pt x="194" y="641"/>
                <a:pt x="176" y="630"/>
                <a:pt x="176" y="599"/>
              </a:cubicBezTo>
              <a:cubicBezTo>
                <a:pt x="176" y="590"/>
                <a:pt x="178" y="578"/>
                <a:pt x="185" y="554"/>
              </a:cubicBezTo>
              <a:lnTo>
                <a:pt x="247" y="328"/>
              </a:lnTo>
              <a:cubicBezTo>
                <a:pt x="284" y="331"/>
                <a:pt x="306" y="332"/>
                <a:pt x="328" y="332"/>
              </a:cubicBezTo>
              <a:cubicBezTo>
                <a:pt x="367" y="332"/>
                <a:pt x="374" y="333"/>
                <a:pt x="383" y="337"/>
              </a:cubicBezTo>
              <a:cubicBezTo>
                <a:pt x="398" y="345"/>
                <a:pt x="405" y="358"/>
                <a:pt x="405" y="378"/>
              </a:cubicBezTo>
              <a:cubicBezTo>
                <a:pt x="405" y="394"/>
                <a:pt x="403" y="406"/>
                <a:pt x="397" y="438"/>
              </a:cubicBezTo>
              <a:lnTo>
                <a:pt x="414" y="443"/>
              </a:lnTo>
              <a:lnTo>
                <a:pt x="490" y="206"/>
              </a:lnTo>
              <a:lnTo>
                <a:pt x="472" y="201"/>
              </a:lnTo>
              <a:cubicBezTo>
                <a:pt x="427" y="292"/>
                <a:pt x="424" y="293"/>
                <a:pt x="256" y="295"/>
              </a:cubicBezTo>
              <a:lnTo>
                <a:pt x="322" y="60"/>
              </a:lnTo>
              <a:cubicBezTo>
                <a:pt x="328" y="39"/>
                <a:pt x="342" y="33"/>
                <a:pt x="383" y="33"/>
              </a:cubicBezTo>
              <a:cubicBezTo>
                <a:pt x="551" y="33"/>
                <a:pt x="586" y="46"/>
                <a:pt x="586" y="111"/>
              </a:cubicBezTo>
              <a:cubicBezTo>
                <a:pt x="586" y="118"/>
                <a:pt x="586" y="123"/>
                <a:pt x="585" y="133"/>
              </a:cubicBezTo>
              <a:cubicBezTo>
                <a:pt x="584" y="143"/>
                <a:pt x="584" y="145"/>
                <a:pt x="583" y="153"/>
              </a:cubicBezTo>
              <a:lnTo>
                <a:pt x="604" y="155"/>
              </a:lnTo>
              <a:lnTo>
                <a:pt x="636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160</xdr:col>
      <xdr:colOff>257040</xdr:colOff>
      <xdr:row>122</xdr:row>
      <xdr:rowOff>208800</xdr:rowOff>
    </xdr:from>
    <xdr:to>
      <xdr:col>160</xdr:col>
      <xdr:colOff>354960</xdr:colOff>
      <xdr:row>122</xdr:row>
      <xdr:rowOff>306720</xdr:rowOff>
    </xdr:to>
    <xdr:sp>
      <xdr:nvSpPr>
        <xdr:cNvPr id="104" name="Freeform 1"/>
        <xdr:cNvSpPr/>
      </xdr:nvSpPr>
      <xdr:spPr>
        <a:xfrm>
          <a:off x="128273040" y="74579760"/>
          <a:ext cx="98280" cy="98280"/>
        </a:xfrm>
        <a:custGeom>
          <a:avLst/>
          <a:gdLst/>
          <a:ahLst/>
          <a:rect l="0" t="0" r="r" b="b"/>
          <a:pathLst>
            <a:path w="273" h="273">
              <a:moveTo>
                <a:pt x="264" y="196"/>
              </a:moveTo>
              <a:cubicBezTo>
                <a:pt x="232" y="237"/>
                <a:pt x="225" y="244"/>
                <a:pt x="215" y="244"/>
              </a:cubicBezTo>
              <a:cubicBezTo>
                <a:pt x="210" y="244"/>
                <a:pt x="206" y="239"/>
                <a:pt x="206" y="234"/>
              </a:cubicBezTo>
              <a:cubicBezTo>
                <a:pt x="206" y="229"/>
                <a:pt x="208" y="218"/>
                <a:pt x="214" y="196"/>
              </a:cubicBezTo>
              <a:lnTo>
                <a:pt x="248" y="71"/>
              </a:lnTo>
              <a:cubicBezTo>
                <a:pt x="251" y="59"/>
                <a:pt x="253" y="45"/>
                <a:pt x="253" y="37"/>
              </a:cubicBezTo>
              <a:cubicBezTo>
                <a:pt x="253" y="15"/>
                <a:pt x="237" y="0"/>
                <a:pt x="214" y="0"/>
              </a:cubicBezTo>
              <a:cubicBezTo>
                <a:pt x="176" y="0"/>
                <a:pt x="139" y="37"/>
                <a:pt x="78" y="133"/>
              </a:cubicBezTo>
              <a:lnTo>
                <a:pt x="118" y="1"/>
              </a:lnTo>
              <a:lnTo>
                <a:pt x="116" y="0"/>
              </a:lnTo>
              <a:cubicBezTo>
                <a:pt x="85" y="7"/>
                <a:pt x="72" y="9"/>
                <a:pt x="20" y="19"/>
              </a:cubicBezTo>
              <a:lnTo>
                <a:pt x="20" y="28"/>
              </a:lnTo>
              <a:cubicBezTo>
                <a:pt x="50" y="29"/>
                <a:pt x="58" y="33"/>
                <a:pt x="58" y="45"/>
              </a:cubicBezTo>
              <a:cubicBezTo>
                <a:pt x="58" y="48"/>
                <a:pt x="57" y="52"/>
                <a:pt x="57" y="55"/>
              </a:cubicBezTo>
              <a:lnTo>
                <a:pt x="0" y="267"/>
              </a:lnTo>
              <a:lnTo>
                <a:pt x="44" y="267"/>
              </a:lnTo>
              <a:cubicBezTo>
                <a:pt x="72" y="171"/>
                <a:pt x="78" y="158"/>
                <a:pt x="104" y="117"/>
              </a:cubicBezTo>
              <a:cubicBezTo>
                <a:pt x="139" y="61"/>
                <a:pt x="169" y="31"/>
                <a:pt x="191" y="31"/>
              </a:cubicBezTo>
              <a:cubicBezTo>
                <a:pt x="200" y="31"/>
                <a:pt x="205" y="38"/>
                <a:pt x="205" y="48"/>
              </a:cubicBezTo>
              <a:cubicBezTo>
                <a:pt x="205" y="56"/>
                <a:pt x="202" y="76"/>
                <a:pt x="197" y="94"/>
              </a:cubicBezTo>
              <a:lnTo>
                <a:pt x="171" y="194"/>
              </a:lnTo>
              <a:cubicBezTo>
                <a:pt x="163" y="225"/>
                <a:pt x="162" y="233"/>
                <a:pt x="162" y="239"/>
              </a:cubicBezTo>
              <a:cubicBezTo>
                <a:pt x="162" y="262"/>
                <a:pt x="170" y="272"/>
                <a:pt x="189" y="272"/>
              </a:cubicBezTo>
              <a:cubicBezTo>
                <a:pt x="216" y="272"/>
                <a:pt x="231" y="260"/>
                <a:pt x="272" y="204"/>
              </a:cubicBezTo>
              <a:lnTo>
                <a:pt x="264" y="196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158</xdr:col>
      <xdr:colOff>538200</xdr:colOff>
      <xdr:row>125</xdr:row>
      <xdr:rowOff>65160</xdr:rowOff>
    </xdr:from>
    <xdr:to>
      <xdr:col>160</xdr:col>
      <xdr:colOff>611280</xdr:colOff>
      <xdr:row>126</xdr:row>
      <xdr:rowOff>461160</xdr:rowOff>
    </xdr:to>
    <xdr:sp>
      <xdr:nvSpPr>
        <xdr:cNvPr id="105" name="Freeform 1"/>
        <xdr:cNvSpPr/>
      </xdr:nvSpPr>
      <xdr:spPr>
        <a:xfrm>
          <a:off x="126954000" y="76264920"/>
          <a:ext cx="1673640" cy="1006200"/>
        </a:xfrm>
        <a:custGeom>
          <a:avLst/>
          <a:gdLst/>
          <a:ahLst/>
          <a:rect l="0" t="0" r="r" b="b"/>
          <a:pathLst>
            <a:path w="4649" h="2795">
              <a:moveTo>
                <a:pt x="0" y="2794"/>
              </a:moveTo>
              <a:lnTo>
                <a:pt x="0" y="0"/>
              </a:lnTo>
              <a:lnTo>
                <a:pt x="4648" y="0"/>
              </a:lnTo>
              <a:lnTo>
                <a:pt x="4648" y="2794"/>
              </a:lnTo>
              <a:lnTo>
                <a:pt x="0" y="2794"/>
              </a:lnTo>
              <a:close/>
            </a:path>
          </a:pathLst>
        </a:custGeom>
        <a:solidFill>
          <a:srgbClr val="ffffff"/>
        </a:solidFill>
        <a:ln w="0">
          <a:solidFill>
            <a:srgbClr val="000000"/>
          </a:solidFill>
        </a:ln>
      </xdr:spPr>
    </xdr:sp>
    <xdr:clientData/>
  </xdr:twoCellAnchor>
  <xdr:twoCellAnchor editAs="absolute">
    <xdr:from>
      <xdr:col>158</xdr:col>
      <xdr:colOff>631440</xdr:colOff>
      <xdr:row>125</xdr:row>
      <xdr:rowOff>442440</xdr:rowOff>
    </xdr:from>
    <xdr:to>
      <xdr:col>159</xdr:col>
      <xdr:colOff>47520</xdr:colOff>
      <xdr:row>126</xdr:row>
      <xdr:rowOff>70200</xdr:rowOff>
    </xdr:to>
    <xdr:sp>
      <xdr:nvSpPr>
        <xdr:cNvPr id="106" name="Freeform 1"/>
        <xdr:cNvSpPr/>
      </xdr:nvSpPr>
      <xdr:spPr>
        <a:xfrm>
          <a:off x="127047240" y="76642200"/>
          <a:ext cx="216360" cy="237960"/>
        </a:xfrm>
        <a:custGeom>
          <a:avLst/>
          <a:gdLst/>
          <a:ahLst/>
          <a:rect l="0" t="0" r="r" b="b"/>
          <a:pathLst>
            <a:path w="601" h="661">
              <a:moveTo>
                <a:pt x="579" y="644"/>
              </a:moveTo>
              <a:cubicBezTo>
                <a:pt x="535" y="641"/>
                <a:pt x="515" y="624"/>
                <a:pt x="497" y="571"/>
              </a:cubicBezTo>
              <a:lnTo>
                <a:pt x="404" y="323"/>
              </a:lnTo>
              <a:cubicBezTo>
                <a:pt x="481" y="306"/>
                <a:pt x="513" y="292"/>
                <a:pt x="549" y="260"/>
              </a:cubicBezTo>
              <a:cubicBezTo>
                <a:pt x="582" y="230"/>
                <a:pt x="600" y="191"/>
                <a:pt x="600" y="146"/>
              </a:cubicBezTo>
              <a:cubicBezTo>
                <a:pt x="600" y="52"/>
                <a:pt x="526" y="0"/>
                <a:pt x="393" y="0"/>
              </a:cubicBezTo>
              <a:lnTo>
                <a:pt x="145" y="0"/>
              </a:lnTo>
              <a:lnTo>
                <a:pt x="145" y="16"/>
              </a:lnTo>
              <a:cubicBezTo>
                <a:pt x="187" y="22"/>
                <a:pt x="192" y="23"/>
                <a:pt x="202" y="30"/>
              </a:cubicBezTo>
              <a:cubicBezTo>
                <a:pt x="210" y="35"/>
                <a:pt x="216" y="48"/>
                <a:pt x="216" y="59"/>
              </a:cubicBezTo>
              <a:cubicBezTo>
                <a:pt x="216" y="71"/>
                <a:pt x="211" y="95"/>
                <a:pt x="204" y="122"/>
              </a:cubicBezTo>
              <a:lnTo>
                <a:pt x="81" y="569"/>
              </a:lnTo>
              <a:cubicBezTo>
                <a:pt x="63" y="629"/>
                <a:pt x="56" y="635"/>
                <a:pt x="0" y="644"/>
              </a:cubicBezTo>
              <a:lnTo>
                <a:pt x="0" y="660"/>
              </a:lnTo>
              <a:lnTo>
                <a:pt x="244" y="660"/>
              </a:lnTo>
              <a:lnTo>
                <a:pt x="244" y="644"/>
              </a:lnTo>
              <a:cubicBezTo>
                <a:pt x="182" y="636"/>
                <a:pt x="176" y="632"/>
                <a:pt x="176" y="596"/>
              </a:cubicBezTo>
              <a:cubicBezTo>
                <a:pt x="176" y="586"/>
                <a:pt x="178" y="576"/>
                <a:pt x="188" y="539"/>
              </a:cubicBezTo>
              <a:lnTo>
                <a:pt x="244" y="327"/>
              </a:lnTo>
              <a:lnTo>
                <a:pt x="309" y="333"/>
              </a:lnTo>
              <a:lnTo>
                <a:pt x="432" y="660"/>
              </a:lnTo>
              <a:lnTo>
                <a:pt x="579" y="660"/>
              </a:lnTo>
              <a:lnTo>
                <a:pt x="579" y="644"/>
              </a:lnTo>
              <a:moveTo>
                <a:pt x="321" y="59"/>
              </a:moveTo>
              <a:cubicBezTo>
                <a:pt x="327" y="37"/>
                <a:pt x="340" y="30"/>
                <a:pt x="372" y="30"/>
              </a:cubicBezTo>
              <a:cubicBezTo>
                <a:pt x="455" y="30"/>
                <a:pt x="495" y="68"/>
                <a:pt x="495" y="145"/>
              </a:cubicBezTo>
              <a:cubicBezTo>
                <a:pt x="495" y="244"/>
                <a:pt x="432" y="295"/>
                <a:pt x="307" y="295"/>
              </a:cubicBezTo>
              <a:cubicBezTo>
                <a:pt x="289" y="295"/>
                <a:pt x="281" y="294"/>
                <a:pt x="256" y="290"/>
              </a:cubicBezTo>
              <a:lnTo>
                <a:pt x="321" y="5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36360</xdr:colOff>
      <xdr:row>126</xdr:row>
      <xdr:rowOff>65880</xdr:rowOff>
    </xdr:from>
    <xdr:to>
      <xdr:col>159</xdr:col>
      <xdr:colOff>134280</xdr:colOff>
      <xdr:row>126</xdr:row>
      <xdr:rowOff>164520</xdr:rowOff>
    </xdr:to>
    <xdr:sp>
      <xdr:nvSpPr>
        <xdr:cNvPr id="107" name="Freeform 1"/>
        <xdr:cNvSpPr/>
      </xdr:nvSpPr>
      <xdr:spPr>
        <a:xfrm>
          <a:off x="127252080" y="76875480"/>
          <a:ext cx="98280" cy="99000"/>
        </a:xfrm>
        <a:custGeom>
          <a:avLst/>
          <a:gdLst/>
          <a:ahLst/>
          <a:rect l="0" t="0" r="r" b="b"/>
          <a:pathLst>
            <a:path w="273" h="275">
              <a:moveTo>
                <a:pt x="265" y="201"/>
              </a:moveTo>
              <a:lnTo>
                <a:pt x="248" y="218"/>
              </a:lnTo>
              <a:cubicBezTo>
                <a:pt x="229" y="237"/>
                <a:pt x="223" y="243"/>
                <a:pt x="217" y="243"/>
              </a:cubicBezTo>
              <a:cubicBezTo>
                <a:pt x="213" y="243"/>
                <a:pt x="209" y="239"/>
                <a:pt x="209" y="235"/>
              </a:cubicBezTo>
              <a:cubicBezTo>
                <a:pt x="209" y="223"/>
                <a:pt x="234" y="118"/>
                <a:pt x="262" y="15"/>
              </a:cubicBezTo>
              <a:cubicBezTo>
                <a:pt x="263" y="8"/>
                <a:pt x="264" y="7"/>
                <a:pt x="265" y="2"/>
              </a:cubicBezTo>
              <a:lnTo>
                <a:pt x="261" y="0"/>
              </a:lnTo>
              <a:lnTo>
                <a:pt x="225" y="4"/>
              </a:lnTo>
              <a:lnTo>
                <a:pt x="223" y="6"/>
              </a:lnTo>
              <a:lnTo>
                <a:pt x="217" y="35"/>
              </a:lnTo>
              <a:cubicBezTo>
                <a:pt x="212" y="13"/>
                <a:pt x="195" y="0"/>
                <a:pt x="169" y="0"/>
              </a:cubicBezTo>
              <a:cubicBezTo>
                <a:pt x="91" y="0"/>
                <a:pt x="0" y="110"/>
                <a:pt x="0" y="207"/>
              </a:cubicBezTo>
              <a:cubicBezTo>
                <a:pt x="0" y="249"/>
                <a:pt x="22" y="274"/>
                <a:pt x="60" y="274"/>
              </a:cubicBezTo>
              <a:cubicBezTo>
                <a:pt x="102" y="274"/>
                <a:pt x="127" y="254"/>
                <a:pt x="179" y="179"/>
              </a:cubicBezTo>
              <a:cubicBezTo>
                <a:pt x="167" y="229"/>
                <a:pt x="166" y="233"/>
                <a:pt x="166" y="249"/>
              </a:cubicBezTo>
              <a:cubicBezTo>
                <a:pt x="166" y="266"/>
                <a:pt x="173" y="273"/>
                <a:pt x="189" y="273"/>
              </a:cubicBezTo>
              <a:cubicBezTo>
                <a:pt x="213" y="273"/>
                <a:pt x="227" y="262"/>
                <a:pt x="272" y="206"/>
              </a:cubicBezTo>
              <a:lnTo>
                <a:pt x="265" y="201"/>
              </a:lnTo>
              <a:moveTo>
                <a:pt x="173" y="13"/>
              </a:moveTo>
              <a:cubicBezTo>
                <a:pt x="193" y="15"/>
                <a:pt x="206" y="29"/>
                <a:pt x="206" y="50"/>
              </a:cubicBezTo>
              <a:cubicBezTo>
                <a:pt x="206" y="101"/>
                <a:pt x="176" y="173"/>
                <a:pt x="136" y="217"/>
              </a:cubicBezTo>
              <a:cubicBezTo>
                <a:pt x="121" y="234"/>
                <a:pt x="101" y="244"/>
                <a:pt x="84" y="244"/>
              </a:cubicBezTo>
              <a:cubicBezTo>
                <a:pt x="63" y="244"/>
                <a:pt x="50" y="227"/>
                <a:pt x="50" y="199"/>
              </a:cubicBezTo>
              <a:cubicBezTo>
                <a:pt x="50" y="166"/>
                <a:pt x="72" y="104"/>
                <a:pt x="98" y="66"/>
              </a:cubicBezTo>
              <a:cubicBezTo>
                <a:pt x="121" y="31"/>
                <a:pt x="149" y="12"/>
                <a:pt x="173" y="13"/>
              </a:cubicBez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189720</xdr:colOff>
      <xdr:row>125</xdr:row>
      <xdr:rowOff>516240</xdr:rowOff>
    </xdr:from>
    <xdr:to>
      <xdr:col>159</xdr:col>
      <xdr:colOff>399960</xdr:colOff>
      <xdr:row>126</xdr:row>
      <xdr:rowOff>16560</xdr:rowOff>
    </xdr:to>
    <xdr:sp>
      <xdr:nvSpPr>
        <xdr:cNvPr id="108" name="Freeform 1"/>
        <xdr:cNvSpPr/>
      </xdr:nvSpPr>
      <xdr:spPr>
        <a:xfrm>
          <a:off x="127405440" y="76716000"/>
          <a:ext cx="210600" cy="110520"/>
        </a:xfrm>
        <a:custGeom>
          <a:avLst/>
          <a:gdLst/>
          <a:ahLst/>
          <a:rect l="0" t="0" r="r" b="b"/>
          <a:pathLst>
            <a:path w="585" h="307">
              <a:moveTo>
                <a:pt x="0" y="306"/>
              </a:moveTo>
              <a:lnTo>
                <a:pt x="0" y="244"/>
              </a:lnTo>
              <a:lnTo>
                <a:pt x="584" y="244"/>
              </a:lnTo>
              <a:lnTo>
                <a:pt x="584" y="306"/>
              </a:lnTo>
              <a:lnTo>
                <a:pt x="0" y="306"/>
              </a:lnTo>
              <a:moveTo>
                <a:pt x="0" y="63"/>
              </a:moveTo>
              <a:lnTo>
                <a:pt x="0" y="0"/>
              </a:lnTo>
              <a:lnTo>
                <a:pt x="584" y="0"/>
              </a:lnTo>
              <a:lnTo>
                <a:pt x="584" y="63"/>
              </a:lnTo>
              <a:lnTo>
                <a:pt x="0" y="63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481680</xdr:colOff>
      <xdr:row>125</xdr:row>
      <xdr:rowOff>169560</xdr:rowOff>
    </xdr:from>
    <xdr:to>
      <xdr:col>159</xdr:col>
      <xdr:colOff>720000</xdr:colOff>
      <xdr:row>125</xdr:row>
      <xdr:rowOff>413640</xdr:rowOff>
    </xdr:to>
    <xdr:sp>
      <xdr:nvSpPr>
        <xdr:cNvPr id="109" name="Freeform 1"/>
        <xdr:cNvSpPr/>
      </xdr:nvSpPr>
      <xdr:spPr>
        <a:xfrm>
          <a:off x="127697400" y="76369320"/>
          <a:ext cx="238680" cy="244440"/>
        </a:xfrm>
        <a:custGeom>
          <a:avLst/>
          <a:gdLst/>
          <a:ahLst/>
          <a:rect l="0" t="0" r="r" b="b"/>
          <a:pathLst>
            <a:path w="663" h="679">
              <a:moveTo>
                <a:pt x="662" y="0"/>
              </a:moveTo>
              <a:lnTo>
                <a:pt x="464" y="0"/>
              </a:lnTo>
              <a:lnTo>
                <a:pt x="464" y="16"/>
              </a:lnTo>
              <a:cubicBezTo>
                <a:pt x="516" y="21"/>
                <a:pt x="534" y="32"/>
                <a:pt x="534" y="63"/>
              </a:cubicBezTo>
              <a:cubicBezTo>
                <a:pt x="534" y="79"/>
                <a:pt x="508" y="180"/>
                <a:pt x="461" y="353"/>
              </a:cubicBezTo>
              <a:lnTo>
                <a:pt x="448" y="402"/>
              </a:lnTo>
              <a:cubicBezTo>
                <a:pt x="404" y="568"/>
                <a:pt x="340" y="637"/>
                <a:pt x="230" y="637"/>
              </a:cubicBezTo>
              <a:cubicBezTo>
                <a:pt x="147" y="637"/>
                <a:pt x="90" y="589"/>
                <a:pt x="90" y="517"/>
              </a:cubicBezTo>
              <a:cubicBezTo>
                <a:pt x="90" y="482"/>
                <a:pt x="118" y="373"/>
                <a:pt x="193" y="108"/>
              </a:cubicBezTo>
              <a:cubicBezTo>
                <a:pt x="213" y="38"/>
                <a:pt x="229" y="24"/>
                <a:pt x="298" y="16"/>
              </a:cubicBezTo>
              <a:lnTo>
                <a:pt x="298" y="0"/>
              </a:lnTo>
              <a:lnTo>
                <a:pt x="25" y="0"/>
              </a:lnTo>
              <a:lnTo>
                <a:pt x="25" y="16"/>
              </a:lnTo>
              <a:cubicBezTo>
                <a:pt x="92" y="22"/>
                <a:pt x="103" y="28"/>
                <a:pt x="103" y="58"/>
              </a:cubicBezTo>
              <a:cubicBezTo>
                <a:pt x="103" y="70"/>
                <a:pt x="100" y="86"/>
                <a:pt x="96" y="103"/>
              </a:cubicBezTo>
              <a:lnTo>
                <a:pt x="43" y="297"/>
              </a:lnTo>
              <a:cubicBezTo>
                <a:pt x="13" y="407"/>
                <a:pt x="0" y="470"/>
                <a:pt x="0" y="512"/>
              </a:cubicBezTo>
              <a:cubicBezTo>
                <a:pt x="0" y="608"/>
                <a:pt x="91" y="678"/>
                <a:pt x="218" y="678"/>
              </a:cubicBezTo>
              <a:cubicBezTo>
                <a:pt x="349" y="678"/>
                <a:pt x="432" y="606"/>
                <a:pt x="476" y="455"/>
              </a:cubicBezTo>
              <a:lnTo>
                <a:pt x="558" y="167"/>
              </a:lnTo>
              <a:cubicBezTo>
                <a:pt x="596" y="35"/>
                <a:pt x="600" y="30"/>
                <a:pt x="662" y="16"/>
              </a:cubicBezTo>
              <a:lnTo>
                <a:pt x="662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738360</xdr:colOff>
      <xdr:row>125</xdr:row>
      <xdr:rowOff>292320</xdr:rowOff>
    </xdr:from>
    <xdr:to>
      <xdr:col>160</xdr:col>
      <xdr:colOff>148320</xdr:colOff>
      <xdr:row>125</xdr:row>
      <xdr:rowOff>309600</xdr:rowOff>
    </xdr:to>
    <xdr:sp>
      <xdr:nvSpPr>
        <xdr:cNvPr id="110" name="Freeform 1"/>
        <xdr:cNvSpPr/>
      </xdr:nvSpPr>
      <xdr:spPr>
        <a:xfrm>
          <a:off x="127954080" y="76492080"/>
          <a:ext cx="210600" cy="17640"/>
        </a:xfrm>
        <a:custGeom>
          <a:avLst/>
          <a:gdLst/>
          <a:ahLst/>
          <a:rect l="0" t="0" r="r" b="b"/>
          <a:pathLst>
            <a:path w="585" h="49">
              <a:moveTo>
                <a:pt x="0" y="48"/>
              </a:moveTo>
              <a:lnTo>
                <a:pt x="0" y="0"/>
              </a:lnTo>
              <a:lnTo>
                <a:pt x="584" y="0"/>
              </a:lnTo>
              <a:lnTo>
                <a:pt x="584" y="48"/>
              </a:lnTo>
              <a:lnTo>
                <a:pt x="0" y="48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160</xdr:col>
      <xdr:colOff>173520</xdr:colOff>
      <xdr:row>125</xdr:row>
      <xdr:rowOff>169560</xdr:rowOff>
    </xdr:from>
    <xdr:to>
      <xdr:col>160</xdr:col>
      <xdr:colOff>401760</xdr:colOff>
      <xdr:row>125</xdr:row>
      <xdr:rowOff>407160</xdr:rowOff>
    </xdr:to>
    <xdr:sp>
      <xdr:nvSpPr>
        <xdr:cNvPr id="111" name="Freeform 1"/>
        <xdr:cNvSpPr/>
      </xdr:nvSpPr>
      <xdr:spPr>
        <a:xfrm>
          <a:off x="128189520" y="76369320"/>
          <a:ext cx="228600" cy="237960"/>
        </a:xfrm>
        <a:custGeom>
          <a:avLst/>
          <a:gdLst/>
          <a:ahLst/>
          <a:rect l="0" t="0" r="r" b="b"/>
          <a:pathLst>
            <a:path w="635" h="661">
              <a:moveTo>
                <a:pt x="634" y="0"/>
              </a:moveTo>
              <a:lnTo>
                <a:pt x="138" y="0"/>
              </a:lnTo>
              <a:lnTo>
                <a:pt x="138" y="16"/>
              </a:lnTo>
              <a:cubicBezTo>
                <a:pt x="200" y="22"/>
                <a:pt x="215" y="30"/>
                <a:pt x="215" y="58"/>
              </a:cubicBezTo>
              <a:cubicBezTo>
                <a:pt x="215" y="70"/>
                <a:pt x="209" y="103"/>
                <a:pt x="204" y="122"/>
              </a:cubicBezTo>
              <a:lnTo>
                <a:pt x="81" y="569"/>
              </a:lnTo>
              <a:cubicBezTo>
                <a:pt x="64" y="627"/>
                <a:pt x="56" y="634"/>
                <a:pt x="0" y="644"/>
              </a:cubicBezTo>
              <a:lnTo>
                <a:pt x="0" y="660"/>
              </a:lnTo>
              <a:lnTo>
                <a:pt x="506" y="660"/>
              </a:lnTo>
              <a:lnTo>
                <a:pt x="568" y="496"/>
              </a:lnTo>
              <a:lnTo>
                <a:pt x="552" y="488"/>
              </a:lnTo>
              <a:cubicBezTo>
                <a:pt x="505" y="554"/>
                <a:pt x="480" y="579"/>
                <a:pt x="437" y="599"/>
              </a:cubicBezTo>
              <a:cubicBezTo>
                <a:pt x="400" y="617"/>
                <a:pt x="332" y="627"/>
                <a:pt x="256" y="627"/>
              </a:cubicBezTo>
              <a:cubicBezTo>
                <a:pt x="200" y="627"/>
                <a:pt x="177" y="617"/>
                <a:pt x="177" y="592"/>
              </a:cubicBezTo>
              <a:cubicBezTo>
                <a:pt x="177" y="580"/>
                <a:pt x="189" y="533"/>
                <a:pt x="213" y="445"/>
              </a:cubicBezTo>
              <a:lnTo>
                <a:pt x="245" y="328"/>
              </a:lnTo>
              <a:cubicBezTo>
                <a:pt x="261" y="330"/>
                <a:pt x="276" y="331"/>
                <a:pt x="292" y="331"/>
              </a:cubicBezTo>
              <a:lnTo>
                <a:pt x="338" y="332"/>
              </a:lnTo>
              <a:cubicBezTo>
                <a:pt x="366" y="333"/>
                <a:pt x="390" y="338"/>
                <a:pt x="397" y="344"/>
              </a:cubicBezTo>
              <a:cubicBezTo>
                <a:pt x="406" y="351"/>
                <a:pt x="408" y="358"/>
                <a:pt x="408" y="378"/>
              </a:cubicBezTo>
              <a:cubicBezTo>
                <a:pt x="408" y="396"/>
                <a:pt x="406" y="408"/>
                <a:pt x="401" y="431"/>
              </a:cubicBezTo>
              <a:lnTo>
                <a:pt x="421" y="436"/>
              </a:lnTo>
              <a:lnTo>
                <a:pt x="489" y="201"/>
              </a:lnTo>
              <a:lnTo>
                <a:pt x="471" y="197"/>
              </a:lnTo>
              <a:cubicBezTo>
                <a:pt x="433" y="283"/>
                <a:pt x="423" y="290"/>
                <a:pt x="333" y="293"/>
              </a:cubicBezTo>
              <a:cubicBezTo>
                <a:pt x="321" y="293"/>
                <a:pt x="289" y="294"/>
                <a:pt x="254" y="295"/>
              </a:cubicBezTo>
              <a:lnTo>
                <a:pt x="320" y="60"/>
              </a:lnTo>
              <a:cubicBezTo>
                <a:pt x="326" y="36"/>
                <a:pt x="336" y="33"/>
                <a:pt x="394" y="33"/>
              </a:cubicBezTo>
              <a:cubicBezTo>
                <a:pt x="549" y="33"/>
                <a:pt x="584" y="46"/>
                <a:pt x="584" y="107"/>
              </a:cubicBezTo>
              <a:cubicBezTo>
                <a:pt x="584" y="120"/>
                <a:pt x="583" y="135"/>
                <a:pt x="582" y="153"/>
              </a:cubicBezTo>
              <a:lnTo>
                <a:pt x="603" y="155"/>
              </a:lnTo>
              <a:lnTo>
                <a:pt x="634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160</xdr:col>
      <xdr:colOff>412560</xdr:colOff>
      <xdr:row>125</xdr:row>
      <xdr:rowOff>403200</xdr:rowOff>
    </xdr:from>
    <xdr:to>
      <xdr:col>160</xdr:col>
      <xdr:colOff>510480</xdr:colOff>
      <xdr:row>125</xdr:row>
      <xdr:rowOff>501840</xdr:rowOff>
    </xdr:to>
    <xdr:sp>
      <xdr:nvSpPr>
        <xdr:cNvPr id="112" name="Freeform 1"/>
        <xdr:cNvSpPr/>
      </xdr:nvSpPr>
      <xdr:spPr>
        <a:xfrm>
          <a:off x="128428560" y="76602960"/>
          <a:ext cx="98280" cy="99000"/>
        </a:xfrm>
        <a:custGeom>
          <a:avLst/>
          <a:gdLst/>
          <a:ahLst/>
          <a:rect l="0" t="0" r="r" b="b"/>
          <a:pathLst>
            <a:path w="273" h="275">
              <a:moveTo>
                <a:pt x="265" y="201"/>
              </a:moveTo>
              <a:lnTo>
                <a:pt x="248" y="218"/>
              </a:lnTo>
              <a:cubicBezTo>
                <a:pt x="229" y="237"/>
                <a:pt x="223" y="243"/>
                <a:pt x="217" y="243"/>
              </a:cubicBezTo>
              <a:cubicBezTo>
                <a:pt x="213" y="243"/>
                <a:pt x="209" y="239"/>
                <a:pt x="209" y="235"/>
              </a:cubicBezTo>
              <a:cubicBezTo>
                <a:pt x="209" y="223"/>
                <a:pt x="234" y="118"/>
                <a:pt x="262" y="15"/>
              </a:cubicBezTo>
              <a:cubicBezTo>
                <a:pt x="263" y="8"/>
                <a:pt x="264" y="7"/>
                <a:pt x="265" y="2"/>
              </a:cubicBezTo>
              <a:lnTo>
                <a:pt x="261" y="0"/>
              </a:lnTo>
              <a:lnTo>
                <a:pt x="225" y="4"/>
              </a:lnTo>
              <a:lnTo>
                <a:pt x="223" y="6"/>
              </a:lnTo>
              <a:lnTo>
                <a:pt x="217" y="35"/>
              </a:lnTo>
              <a:cubicBezTo>
                <a:pt x="212" y="13"/>
                <a:pt x="195" y="0"/>
                <a:pt x="169" y="0"/>
              </a:cubicBezTo>
              <a:cubicBezTo>
                <a:pt x="91" y="0"/>
                <a:pt x="0" y="110"/>
                <a:pt x="0" y="207"/>
              </a:cubicBezTo>
              <a:cubicBezTo>
                <a:pt x="0" y="249"/>
                <a:pt x="22" y="274"/>
                <a:pt x="60" y="274"/>
              </a:cubicBezTo>
              <a:cubicBezTo>
                <a:pt x="102" y="274"/>
                <a:pt x="127" y="254"/>
                <a:pt x="179" y="179"/>
              </a:cubicBezTo>
              <a:cubicBezTo>
                <a:pt x="167" y="229"/>
                <a:pt x="166" y="233"/>
                <a:pt x="166" y="249"/>
              </a:cubicBezTo>
              <a:cubicBezTo>
                <a:pt x="166" y="266"/>
                <a:pt x="173" y="273"/>
                <a:pt x="189" y="273"/>
              </a:cubicBezTo>
              <a:cubicBezTo>
                <a:pt x="213" y="273"/>
                <a:pt x="227" y="262"/>
                <a:pt x="272" y="206"/>
              </a:cubicBezTo>
              <a:lnTo>
                <a:pt x="265" y="201"/>
              </a:lnTo>
              <a:moveTo>
                <a:pt x="173" y="13"/>
              </a:moveTo>
              <a:cubicBezTo>
                <a:pt x="193" y="15"/>
                <a:pt x="206" y="29"/>
                <a:pt x="206" y="50"/>
              </a:cubicBezTo>
              <a:cubicBezTo>
                <a:pt x="206" y="101"/>
                <a:pt x="176" y="173"/>
                <a:pt x="136" y="217"/>
              </a:cubicBezTo>
              <a:cubicBezTo>
                <a:pt x="121" y="234"/>
                <a:pt x="101" y="244"/>
                <a:pt x="84" y="244"/>
              </a:cubicBezTo>
              <a:cubicBezTo>
                <a:pt x="63" y="244"/>
                <a:pt x="50" y="227"/>
                <a:pt x="50" y="199"/>
              </a:cubicBezTo>
              <a:cubicBezTo>
                <a:pt x="50" y="166"/>
                <a:pt x="72" y="104"/>
                <a:pt x="98" y="66"/>
              </a:cubicBezTo>
              <a:cubicBezTo>
                <a:pt x="121" y="31"/>
                <a:pt x="149" y="12"/>
                <a:pt x="173" y="13"/>
              </a:cubicBez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424800</xdr:colOff>
      <xdr:row>125</xdr:row>
      <xdr:rowOff>566640</xdr:rowOff>
    </xdr:from>
    <xdr:to>
      <xdr:col>160</xdr:col>
      <xdr:colOff>521640</xdr:colOff>
      <xdr:row>125</xdr:row>
      <xdr:rowOff>583560</xdr:rowOff>
    </xdr:to>
    <xdr:sp>
      <xdr:nvSpPr>
        <xdr:cNvPr id="113" name="Freeform 1"/>
        <xdr:cNvSpPr/>
      </xdr:nvSpPr>
      <xdr:spPr>
        <a:xfrm>
          <a:off x="127640520" y="76766400"/>
          <a:ext cx="897480" cy="17280"/>
        </a:xfrm>
        <a:custGeom>
          <a:avLst/>
          <a:gdLst/>
          <a:ahLst/>
          <a:rect l="0" t="0" r="r" b="b"/>
          <a:pathLst>
            <a:path w="2493" h="48">
              <a:moveTo>
                <a:pt x="0" y="0"/>
              </a:moveTo>
              <a:lnTo>
                <a:pt x="2492" y="0"/>
              </a:lnTo>
              <a:lnTo>
                <a:pt x="2492" y="47"/>
              </a:lnTo>
              <a:lnTo>
                <a:pt x="0" y="47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755280</xdr:colOff>
      <xdr:row>126</xdr:row>
      <xdr:rowOff>15120</xdr:rowOff>
    </xdr:from>
    <xdr:to>
      <xdr:col>160</xdr:col>
      <xdr:colOff>94680</xdr:colOff>
      <xdr:row>126</xdr:row>
      <xdr:rowOff>252720</xdr:rowOff>
    </xdr:to>
    <xdr:sp>
      <xdr:nvSpPr>
        <xdr:cNvPr id="114" name="Freeform 1"/>
        <xdr:cNvSpPr/>
      </xdr:nvSpPr>
      <xdr:spPr>
        <a:xfrm>
          <a:off x="127971000" y="76824720"/>
          <a:ext cx="140040" cy="237960"/>
        </a:xfrm>
        <a:custGeom>
          <a:avLst/>
          <a:gdLst/>
          <a:ahLst/>
          <a:rect l="0" t="0" r="r" b="b"/>
          <a:pathLst>
            <a:path w="389" h="661">
              <a:moveTo>
                <a:pt x="0" y="660"/>
              </a:moveTo>
              <a:lnTo>
                <a:pt x="241" y="660"/>
              </a:lnTo>
              <a:lnTo>
                <a:pt x="241" y="644"/>
              </a:lnTo>
              <a:cubicBezTo>
                <a:pt x="185" y="637"/>
                <a:pt x="174" y="631"/>
                <a:pt x="174" y="602"/>
              </a:cubicBezTo>
              <a:cubicBezTo>
                <a:pt x="174" y="582"/>
                <a:pt x="176" y="572"/>
                <a:pt x="185" y="539"/>
              </a:cubicBezTo>
              <a:lnTo>
                <a:pt x="307" y="91"/>
              </a:lnTo>
              <a:cubicBezTo>
                <a:pt x="324" y="32"/>
                <a:pt x="331" y="26"/>
                <a:pt x="388" y="16"/>
              </a:cubicBezTo>
              <a:lnTo>
                <a:pt x="388" y="0"/>
              </a:lnTo>
              <a:lnTo>
                <a:pt x="143" y="0"/>
              </a:lnTo>
              <a:lnTo>
                <a:pt x="143" y="16"/>
              </a:lnTo>
              <a:cubicBezTo>
                <a:pt x="202" y="24"/>
                <a:pt x="213" y="31"/>
                <a:pt x="213" y="60"/>
              </a:cubicBezTo>
              <a:cubicBezTo>
                <a:pt x="213" y="75"/>
                <a:pt x="210" y="95"/>
                <a:pt x="202" y="122"/>
              </a:cubicBezTo>
              <a:lnTo>
                <a:pt x="80" y="569"/>
              </a:lnTo>
              <a:cubicBezTo>
                <a:pt x="62" y="628"/>
                <a:pt x="55" y="634"/>
                <a:pt x="0" y="644"/>
              </a:cubicBezTo>
              <a:lnTo>
                <a:pt x="0" y="66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160</xdr:col>
      <xdr:colOff>98640</xdr:colOff>
      <xdr:row>126</xdr:row>
      <xdr:rowOff>225360</xdr:rowOff>
    </xdr:from>
    <xdr:to>
      <xdr:col>160</xdr:col>
      <xdr:colOff>196560</xdr:colOff>
      <xdr:row>126</xdr:row>
      <xdr:rowOff>324000</xdr:rowOff>
    </xdr:to>
    <xdr:sp>
      <xdr:nvSpPr>
        <xdr:cNvPr id="115" name="Freeform 1"/>
        <xdr:cNvSpPr/>
      </xdr:nvSpPr>
      <xdr:spPr>
        <a:xfrm>
          <a:off x="128114640" y="77034960"/>
          <a:ext cx="98280" cy="99000"/>
        </a:xfrm>
        <a:custGeom>
          <a:avLst/>
          <a:gdLst/>
          <a:ahLst/>
          <a:rect l="0" t="0" r="r" b="b"/>
          <a:pathLst>
            <a:path w="273" h="275">
              <a:moveTo>
                <a:pt x="265" y="201"/>
              </a:moveTo>
              <a:lnTo>
                <a:pt x="248" y="218"/>
              </a:lnTo>
              <a:cubicBezTo>
                <a:pt x="229" y="237"/>
                <a:pt x="223" y="243"/>
                <a:pt x="217" y="243"/>
              </a:cubicBezTo>
              <a:cubicBezTo>
                <a:pt x="213" y="243"/>
                <a:pt x="209" y="239"/>
                <a:pt x="209" y="235"/>
              </a:cubicBezTo>
              <a:cubicBezTo>
                <a:pt x="209" y="223"/>
                <a:pt x="234" y="118"/>
                <a:pt x="262" y="15"/>
              </a:cubicBezTo>
              <a:cubicBezTo>
                <a:pt x="263" y="8"/>
                <a:pt x="264" y="7"/>
                <a:pt x="265" y="2"/>
              </a:cubicBezTo>
              <a:lnTo>
                <a:pt x="261" y="0"/>
              </a:lnTo>
              <a:lnTo>
                <a:pt x="225" y="4"/>
              </a:lnTo>
              <a:lnTo>
                <a:pt x="223" y="6"/>
              </a:lnTo>
              <a:lnTo>
                <a:pt x="217" y="35"/>
              </a:lnTo>
              <a:cubicBezTo>
                <a:pt x="212" y="13"/>
                <a:pt x="195" y="0"/>
                <a:pt x="169" y="0"/>
              </a:cubicBezTo>
              <a:cubicBezTo>
                <a:pt x="91" y="0"/>
                <a:pt x="0" y="110"/>
                <a:pt x="0" y="207"/>
              </a:cubicBezTo>
              <a:cubicBezTo>
                <a:pt x="0" y="249"/>
                <a:pt x="22" y="274"/>
                <a:pt x="60" y="274"/>
              </a:cubicBezTo>
              <a:cubicBezTo>
                <a:pt x="102" y="274"/>
                <a:pt x="127" y="254"/>
                <a:pt x="179" y="179"/>
              </a:cubicBezTo>
              <a:cubicBezTo>
                <a:pt x="167" y="229"/>
                <a:pt x="166" y="233"/>
                <a:pt x="166" y="249"/>
              </a:cubicBezTo>
              <a:cubicBezTo>
                <a:pt x="166" y="266"/>
                <a:pt x="173" y="273"/>
                <a:pt x="189" y="273"/>
              </a:cubicBezTo>
              <a:cubicBezTo>
                <a:pt x="213" y="273"/>
                <a:pt x="227" y="262"/>
                <a:pt x="272" y="206"/>
              </a:cubicBezTo>
              <a:lnTo>
                <a:pt x="265" y="201"/>
              </a:lnTo>
              <a:moveTo>
                <a:pt x="173" y="13"/>
              </a:moveTo>
              <a:cubicBezTo>
                <a:pt x="193" y="15"/>
                <a:pt x="206" y="29"/>
                <a:pt x="206" y="50"/>
              </a:cubicBezTo>
              <a:cubicBezTo>
                <a:pt x="206" y="101"/>
                <a:pt x="176" y="173"/>
                <a:pt x="136" y="217"/>
              </a:cubicBezTo>
              <a:cubicBezTo>
                <a:pt x="121" y="234"/>
                <a:pt x="101" y="244"/>
                <a:pt x="84" y="244"/>
              </a:cubicBezTo>
              <a:cubicBezTo>
                <a:pt x="63" y="244"/>
                <a:pt x="50" y="227"/>
                <a:pt x="50" y="199"/>
              </a:cubicBezTo>
              <a:cubicBezTo>
                <a:pt x="50" y="166"/>
                <a:pt x="72" y="104"/>
                <a:pt x="98" y="66"/>
              </a:cubicBezTo>
              <a:cubicBezTo>
                <a:pt x="121" y="31"/>
                <a:pt x="149" y="12"/>
                <a:pt x="173" y="13"/>
              </a:cubicBez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158</xdr:col>
      <xdr:colOff>662040</xdr:colOff>
      <xdr:row>133</xdr:row>
      <xdr:rowOff>96120</xdr:rowOff>
    </xdr:from>
    <xdr:to>
      <xdr:col>160</xdr:col>
      <xdr:colOff>780840</xdr:colOff>
      <xdr:row>134</xdr:row>
      <xdr:rowOff>492480</xdr:rowOff>
    </xdr:to>
    <xdr:sp>
      <xdr:nvSpPr>
        <xdr:cNvPr id="116" name="Freeform 1"/>
        <xdr:cNvSpPr/>
      </xdr:nvSpPr>
      <xdr:spPr>
        <a:xfrm>
          <a:off x="127077840" y="81172800"/>
          <a:ext cx="1719360" cy="1006200"/>
        </a:xfrm>
        <a:custGeom>
          <a:avLst/>
          <a:gdLst/>
          <a:ahLst/>
          <a:rect l="0" t="0" r="r" b="b"/>
          <a:pathLst>
            <a:path w="4776" h="2795">
              <a:moveTo>
                <a:pt x="0" y="2794"/>
              </a:moveTo>
              <a:lnTo>
                <a:pt x="0" y="0"/>
              </a:lnTo>
              <a:lnTo>
                <a:pt x="4775" y="0"/>
              </a:lnTo>
              <a:lnTo>
                <a:pt x="4775" y="2794"/>
              </a:lnTo>
              <a:lnTo>
                <a:pt x="0" y="2794"/>
              </a:lnTo>
              <a:close/>
            </a:path>
          </a:pathLst>
        </a:custGeom>
        <a:solidFill>
          <a:srgbClr val="ffffff"/>
        </a:solidFill>
        <a:ln w="0">
          <a:solidFill>
            <a:srgbClr val="000000"/>
          </a:solidFill>
        </a:ln>
      </xdr:spPr>
    </xdr:sp>
    <xdr:clientData/>
  </xdr:twoCellAnchor>
  <xdr:twoCellAnchor editAs="absolute">
    <xdr:from>
      <xdr:col>158</xdr:col>
      <xdr:colOff>778320</xdr:colOff>
      <xdr:row>133</xdr:row>
      <xdr:rowOff>560520</xdr:rowOff>
    </xdr:from>
    <xdr:to>
      <xdr:col>159</xdr:col>
      <xdr:colOff>195480</xdr:colOff>
      <xdr:row>134</xdr:row>
      <xdr:rowOff>120240</xdr:rowOff>
    </xdr:to>
    <xdr:sp>
      <xdr:nvSpPr>
        <xdr:cNvPr id="117" name="Freeform 1"/>
        <xdr:cNvSpPr/>
      </xdr:nvSpPr>
      <xdr:spPr>
        <a:xfrm>
          <a:off x="127194120" y="81637200"/>
          <a:ext cx="217440" cy="169560"/>
        </a:xfrm>
        <a:custGeom>
          <a:avLst/>
          <a:gdLst/>
          <a:ahLst/>
          <a:rect l="0" t="0" r="r" b="b"/>
          <a:pathLst>
            <a:path w="604" h="471">
              <a:moveTo>
                <a:pt x="175" y="4"/>
              </a:moveTo>
              <a:cubicBezTo>
                <a:pt x="52" y="96"/>
                <a:pt x="0" y="185"/>
                <a:pt x="0" y="299"/>
              </a:cubicBezTo>
              <a:cubicBezTo>
                <a:pt x="0" y="399"/>
                <a:pt x="54" y="470"/>
                <a:pt x="128" y="470"/>
              </a:cubicBezTo>
              <a:cubicBezTo>
                <a:pt x="181" y="470"/>
                <a:pt x="232" y="436"/>
                <a:pt x="282" y="368"/>
              </a:cubicBezTo>
              <a:cubicBezTo>
                <a:pt x="297" y="434"/>
                <a:pt x="332" y="470"/>
                <a:pt x="382" y="470"/>
              </a:cubicBezTo>
              <a:cubicBezTo>
                <a:pt x="495" y="470"/>
                <a:pt x="603" y="302"/>
                <a:pt x="603" y="124"/>
              </a:cubicBezTo>
              <a:cubicBezTo>
                <a:pt x="603" y="54"/>
                <a:pt x="569" y="0"/>
                <a:pt x="526" y="0"/>
              </a:cubicBezTo>
              <a:cubicBezTo>
                <a:pt x="502" y="0"/>
                <a:pt x="482" y="20"/>
                <a:pt x="482" y="44"/>
              </a:cubicBezTo>
              <a:cubicBezTo>
                <a:pt x="482" y="60"/>
                <a:pt x="490" y="76"/>
                <a:pt x="507" y="92"/>
              </a:cubicBezTo>
              <a:cubicBezTo>
                <a:pt x="551" y="134"/>
                <a:pt x="559" y="147"/>
                <a:pt x="559" y="191"/>
              </a:cubicBezTo>
              <a:cubicBezTo>
                <a:pt x="559" y="312"/>
                <a:pt x="468" y="444"/>
                <a:pt x="387" y="444"/>
              </a:cubicBezTo>
              <a:cubicBezTo>
                <a:pt x="346" y="444"/>
                <a:pt x="318" y="409"/>
                <a:pt x="303" y="337"/>
              </a:cubicBezTo>
              <a:cubicBezTo>
                <a:pt x="359" y="243"/>
                <a:pt x="377" y="197"/>
                <a:pt x="377" y="149"/>
              </a:cubicBezTo>
              <a:cubicBezTo>
                <a:pt x="377" y="121"/>
                <a:pt x="366" y="106"/>
                <a:pt x="345" y="106"/>
              </a:cubicBezTo>
              <a:cubicBezTo>
                <a:pt x="299" y="106"/>
                <a:pt x="270" y="172"/>
                <a:pt x="270" y="274"/>
              </a:cubicBezTo>
              <a:cubicBezTo>
                <a:pt x="270" y="294"/>
                <a:pt x="271" y="309"/>
                <a:pt x="274" y="339"/>
              </a:cubicBezTo>
              <a:cubicBezTo>
                <a:pt x="229" y="404"/>
                <a:pt x="176" y="444"/>
                <a:pt x="137" y="444"/>
              </a:cubicBezTo>
              <a:cubicBezTo>
                <a:pt x="98" y="444"/>
                <a:pt x="75" y="408"/>
                <a:pt x="75" y="349"/>
              </a:cubicBezTo>
              <a:cubicBezTo>
                <a:pt x="75" y="246"/>
                <a:pt x="129" y="91"/>
                <a:pt x="191" y="18"/>
              </a:cubicBezTo>
              <a:lnTo>
                <a:pt x="175" y="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221760</xdr:colOff>
      <xdr:row>134</xdr:row>
      <xdr:rowOff>110880</xdr:rowOff>
    </xdr:from>
    <xdr:to>
      <xdr:col>159</xdr:col>
      <xdr:colOff>314280</xdr:colOff>
      <xdr:row>134</xdr:row>
      <xdr:rowOff>212760</xdr:rowOff>
    </xdr:to>
    <xdr:sp>
      <xdr:nvSpPr>
        <xdr:cNvPr id="118" name="Freeform 1"/>
        <xdr:cNvSpPr/>
      </xdr:nvSpPr>
      <xdr:spPr>
        <a:xfrm>
          <a:off x="127437480" y="81797040"/>
          <a:ext cx="92880" cy="102240"/>
        </a:xfrm>
        <a:custGeom>
          <a:avLst/>
          <a:gdLst/>
          <a:ahLst/>
          <a:rect l="0" t="0" r="r" b="b"/>
          <a:pathLst>
            <a:path w="258" h="284">
              <a:moveTo>
                <a:pt x="86" y="118"/>
              </a:moveTo>
              <a:lnTo>
                <a:pt x="117" y="0"/>
              </a:lnTo>
              <a:cubicBezTo>
                <a:pt x="87" y="7"/>
                <a:pt x="52" y="14"/>
                <a:pt x="27" y="15"/>
              </a:cubicBezTo>
              <a:lnTo>
                <a:pt x="24" y="27"/>
              </a:lnTo>
              <a:cubicBezTo>
                <a:pt x="34" y="25"/>
                <a:pt x="38" y="24"/>
                <a:pt x="44" y="24"/>
              </a:cubicBezTo>
              <a:cubicBezTo>
                <a:pt x="55" y="24"/>
                <a:pt x="60" y="29"/>
                <a:pt x="60" y="39"/>
              </a:cubicBezTo>
              <a:cubicBezTo>
                <a:pt x="60" y="46"/>
                <a:pt x="59" y="53"/>
                <a:pt x="56" y="65"/>
              </a:cubicBezTo>
              <a:lnTo>
                <a:pt x="0" y="276"/>
              </a:lnTo>
              <a:lnTo>
                <a:pt x="44" y="276"/>
              </a:lnTo>
              <a:lnTo>
                <a:pt x="81" y="138"/>
              </a:lnTo>
              <a:lnTo>
                <a:pt x="179" y="135"/>
              </a:lnTo>
              <a:lnTo>
                <a:pt x="154" y="227"/>
              </a:lnTo>
              <a:cubicBezTo>
                <a:pt x="152" y="234"/>
                <a:pt x="150" y="251"/>
                <a:pt x="150" y="257"/>
              </a:cubicBezTo>
              <a:cubicBezTo>
                <a:pt x="150" y="272"/>
                <a:pt x="159" y="283"/>
                <a:pt x="172" y="283"/>
              </a:cubicBezTo>
              <a:cubicBezTo>
                <a:pt x="195" y="283"/>
                <a:pt x="217" y="264"/>
                <a:pt x="255" y="216"/>
              </a:cubicBezTo>
              <a:lnTo>
                <a:pt x="247" y="209"/>
              </a:lnTo>
              <a:cubicBezTo>
                <a:pt x="227" y="235"/>
                <a:pt x="219" y="242"/>
                <a:pt x="208" y="242"/>
              </a:cubicBezTo>
              <a:cubicBezTo>
                <a:pt x="202" y="242"/>
                <a:pt x="198" y="238"/>
                <a:pt x="198" y="233"/>
              </a:cubicBezTo>
              <a:cubicBezTo>
                <a:pt x="198" y="230"/>
                <a:pt x="198" y="230"/>
                <a:pt x="203" y="212"/>
              </a:cubicBezTo>
              <a:lnTo>
                <a:pt x="257" y="7"/>
              </a:lnTo>
              <a:lnTo>
                <a:pt x="212" y="7"/>
              </a:lnTo>
              <a:lnTo>
                <a:pt x="184" y="115"/>
              </a:lnTo>
              <a:lnTo>
                <a:pt x="86" y="118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393480</xdr:colOff>
      <xdr:row>133</xdr:row>
      <xdr:rowOff>559800</xdr:rowOff>
    </xdr:from>
    <xdr:to>
      <xdr:col>159</xdr:col>
      <xdr:colOff>606960</xdr:colOff>
      <xdr:row>134</xdr:row>
      <xdr:rowOff>64440</xdr:rowOff>
    </xdr:to>
    <xdr:sp>
      <xdr:nvSpPr>
        <xdr:cNvPr id="119" name="Freeform 1"/>
        <xdr:cNvSpPr/>
      </xdr:nvSpPr>
      <xdr:spPr>
        <a:xfrm>
          <a:off x="127609200" y="81636480"/>
          <a:ext cx="213840" cy="114480"/>
        </a:xfrm>
        <a:custGeom>
          <a:avLst/>
          <a:gdLst/>
          <a:ahLst/>
          <a:rect l="0" t="0" r="r" b="b"/>
          <a:pathLst>
            <a:path w="594" h="318">
              <a:moveTo>
                <a:pt x="0" y="317"/>
              </a:moveTo>
              <a:lnTo>
                <a:pt x="0" y="253"/>
              </a:lnTo>
              <a:lnTo>
                <a:pt x="593" y="253"/>
              </a:lnTo>
              <a:lnTo>
                <a:pt x="593" y="317"/>
              </a:lnTo>
              <a:lnTo>
                <a:pt x="0" y="317"/>
              </a:lnTo>
              <a:moveTo>
                <a:pt x="0" y="65"/>
              </a:moveTo>
              <a:lnTo>
                <a:pt x="0" y="0"/>
              </a:lnTo>
              <a:lnTo>
                <a:pt x="593" y="0"/>
              </a:lnTo>
              <a:lnTo>
                <a:pt x="593" y="65"/>
              </a:lnTo>
              <a:lnTo>
                <a:pt x="0" y="65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722160</xdr:colOff>
      <xdr:row>133</xdr:row>
      <xdr:rowOff>284400</xdr:rowOff>
    </xdr:from>
    <xdr:to>
      <xdr:col>160</xdr:col>
      <xdr:colOff>138600</xdr:colOff>
      <xdr:row>133</xdr:row>
      <xdr:rowOff>448920</xdr:rowOff>
    </xdr:to>
    <xdr:sp>
      <xdr:nvSpPr>
        <xdr:cNvPr id="120" name="Freeform 1"/>
        <xdr:cNvSpPr/>
      </xdr:nvSpPr>
      <xdr:spPr>
        <a:xfrm>
          <a:off x="127937880" y="81361080"/>
          <a:ext cx="217080" cy="164880"/>
        </a:xfrm>
        <a:custGeom>
          <a:avLst/>
          <a:gdLst/>
          <a:ahLst/>
          <a:rect l="0" t="0" r="r" b="b"/>
          <a:pathLst>
            <a:path w="603" h="458">
              <a:moveTo>
                <a:pt x="602" y="0"/>
              </a:moveTo>
              <a:lnTo>
                <a:pt x="204" y="0"/>
              </a:lnTo>
              <a:cubicBezTo>
                <a:pt x="157" y="0"/>
                <a:pt x="147" y="3"/>
                <a:pt x="114" y="26"/>
              </a:cubicBezTo>
              <a:lnTo>
                <a:pt x="11" y="98"/>
              </a:lnTo>
              <a:lnTo>
                <a:pt x="23" y="119"/>
              </a:lnTo>
              <a:cubicBezTo>
                <a:pt x="93" y="81"/>
                <a:pt x="126" y="71"/>
                <a:pt x="196" y="73"/>
              </a:cubicBezTo>
              <a:cubicBezTo>
                <a:pt x="119" y="285"/>
                <a:pt x="114" y="296"/>
                <a:pt x="67" y="338"/>
              </a:cubicBezTo>
              <a:cubicBezTo>
                <a:pt x="32" y="364"/>
                <a:pt x="32" y="364"/>
                <a:pt x="23" y="374"/>
              </a:cubicBezTo>
              <a:cubicBezTo>
                <a:pt x="8" y="390"/>
                <a:pt x="0" y="408"/>
                <a:pt x="0" y="425"/>
              </a:cubicBezTo>
              <a:cubicBezTo>
                <a:pt x="0" y="446"/>
                <a:pt x="12" y="457"/>
                <a:pt x="36" y="457"/>
              </a:cubicBezTo>
              <a:cubicBezTo>
                <a:pt x="72" y="457"/>
                <a:pt x="98" y="436"/>
                <a:pt x="123" y="389"/>
              </a:cubicBezTo>
              <a:cubicBezTo>
                <a:pt x="140" y="353"/>
                <a:pt x="165" y="285"/>
                <a:pt x="186" y="213"/>
              </a:cubicBezTo>
              <a:cubicBezTo>
                <a:pt x="194" y="184"/>
                <a:pt x="200" y="165"/>
                <a:pt x="202" y="159"/>
              </a:cubicBezTo>
              <a:lnTo>
                <a:pt x="230" y="73"/>
              </a:lnTo>
              <a:lnTo>
                <a:pt x="436" y="73"/>
              </a:lnTo>
              <a:cubicBezTo>
                <a:pt x="381" y="114"/>
                <a:pt x="358" y="147"/>
                <a:pt x="341" y="207"/>
              </a:cubicBezTo>
              <a:lnTo>
                <a:pt x="306" y="348"/>
              </a:lnTo>
              <a:cubicBezTo>
                <a:pt x="297" y="383"/>
                <a:pt x="296" y="390"/>
                <a:pt x="296" y="403"/>
              </a:cubicBezTo>
              <a:cubicBezTo>
                <a:pt x="296" y="430"/>
                <a:pt x="309" y="457"/>
                <a:pt x="321" y="457"/>
              </a:cubicBezTo>
              <a:cubicBezTo>
                <a:pt x="323" y="457"/>
                <a:pt x="325" y="456"/>
                <a:pt x="337" y="452"/>
              </a:cubicBezTo>
              <a:lnTo>
                <a:pt x="457" y="404"/>
              </a:lnTo>
              <a:lnTo>
                <a:pt x="458" y="383"/>
              </a:lnTo>
              <a:cubicBezTo>
                <a:pt x="416" y="398"/>
                <a:pt x="416" y="398"/>
                <a:pt x="408" y="398"/>
              </a:cubicBezTo>
              <a:cubicBezTo>
                <a:pt x="393" y="398"/>
                <a:pt x="378" y="383"/>
                <a:pt x="378" y="369"/>
              </a:cubicBezTo>
              <a:cubicBezTo>
                <a:pt x="378" y="364"/>
                <a:pt x="378" y="364"/>
                <a:pt x="388" y="322"/>
              </a:cubicBezTo>
              <a:lnTo>
                <a:pt x="418" y="206"/>
              </a:lnTo>
              <a:cubicBezTo>
                <a:pt x="440" y="115"/>
                <a:pt x="444" y="104"/>
                <a:pt x="463" y="73"/>
              </a:cubicBezTo>
              <a:lnTo>
                <a:pt x="583" y="73"/>
              </a:lnTo>
              <a:lnTo>
                <a:pt x="602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160</xdr:col>
      <xdr:colOff>210240</xdr:colOff>
      <xdr:row>133</xdr:row>
      <xdr:rowOff>330840</xdr:rowOff>
    </xdr:from>
    <xdr:to>
      <xdr:col>160</xdr:col>
      <xdr:colOff>251280</xdr:colOff>
      <xdr:row>133</xdr:row>
      <xdr:rowOff>372240</xdr:rowOff>
    </xdr:to>
    <xdr:sp>
      <xdr:nvSpPr>
        <xdr:cNvPr id="121" name="Freeform 1"/>
        <xdr:cNvSpPr/>
      </xdr:nvSpPr>
      <xdr:spPr>
        <a:xfrm>
          <a:off x="128226240" y="81407520"/>
          <a:ext cx="41400" cy="41760"/>
        </a:xfrm>
        <a:custGeom>
          <a:avLst/>
          <a:gdLst/>
          <a:ahLst/>
          <a:rect l="0" t="0" r="r" b="b"/>
          <a:pathLst>
            <a:path w="115" h="116">
              <a:moveTo>
                <a:pt x="56" y="0"/>
              </a:moveTo>
              <a:cubicBezTo>
                <a:pt x="26" y="0"/>
                <a:pt x="0" y="26"/>
                <a:pt x="0" y="59"/>
              </a:cubicBezTo>
              <a:cubicBezTo>
                <a:pt x="0" y="89"/>
                <a:pt x="26" y="115"/>
                <a:pt x="55" y="115"/>
              </a:cubicBezTo>
              <a:cubicBezTo>
                <a:pt x="87" y="115"/>
                <a:pt x="114" y="90"/>
                <a:pt x="114" y="59"/>
              </a:cubicBezTo>
              <a:cubicBezTo>
                <a:pt x="114" y="27"/>
                <a:pt x="87" y="0"/>
                <a:pt x="56" y="0"/>
              </a:cubicBez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160</xdr:col>
      <xdr:colOff>352800</xdr:colOff>
      <xdr:row>133</xdr:row>
      <xdr:rowOff>281880</xdr:rowOff>
    </xdr:from>
    <xdr:to>
      <xdr:col>160</xdr:col>
      <xdr:colOff>522360</xdr:colOff>
      <xdr:row>133</xdr:row>
      <xdr:rowOff>449640</xdr:rowOff>
    </xdr:to>
    <xdr:sp>
      <xdr:nvSpPr>
        <xdr:cNvPr id="122" name="Freeform 1"/>
        <xdr:cNvSpPr/>
      </xdr:nvSpPr>
      <xdr:spPr>
        <a:xfrm>
          <a:off x="128368800" y="81358560"/>
          <a:ext cx="169920" cy="168120"/>
        </a:xfrm>
        <a:custGeom>
          <a:avLst/>
          <a:gdLst/>
          <a:ahLst/>
          <a:rect l="0" t="0" r="r" b="b"/>
          <a:pathLst>
            <a:path w="472" h="467">
              <a:moveTo>
                <a:pt x="457" y="336"/>
              </a:moveTo>
              <a:cubicBezTo>
                <a:pt x="402" y="406"/>
                <a:pt x="389" y="417"/>
                <a:pt x="373" y="417"/>
              </a:cubicBezTo>
              <a:cubicBezTo>
                <a:pt x="364" y="417"/>
                <a:pt x="357" y="410"/>
                <a:pt x="357" y="401"/>
              </a:cubicBezTo>
              <a:cubicBezTo>
                <a:pt x="357" y="392"/>
                <a:pt x="361" y="373"/>
                <a:pt x="371" y="336"/>
              </a:cubicBezTo>
              <a:lnTo>
                <a:pt x="429" y="122"/>
              </a:lnTo>
              <a:cubicBezTo>
                <a:pt x="435" y="100"/>
                <a:pt x="439" y="78"/>
                <a:pt x="439" y="63"/>
              </a:cubicBezTo>
              <a:cubicBezTo>
                <a:pt x="439" y="25"/>
                <a:pt x="411" y="0"/>
                <a:pt x="371" y="0"/>
              </a:cubicBezTo>
              <a:cubicBezTo>
                <a:pt x="305" y="0"/>
                <a:pt x="241" y="63"/>
                <a:pt x="135" y="228"/>
              </a:cubicBezTo>
              <a:lnTo>
                <a:pt x="204" y="2"/>
              </a:lnTo>
              <a:lnTo>
                <a:pt x="201" y="0"/>
              </a:lnTo>
              <a:cubicBezTo>
                <a:pt x="147" y="11"/>
                <a:pt x="124" y="16"/>
                <a:pt x="35" y="32"/>
              </a:cubicBezTo>
              <a:lnTo>
                <a:pt x="35" y="49"/>
              </a:lnTo>
              <a:cubicBezTo>
                <a:pt x="87" y="50"/>
                <a:pt x="100" y="56"/>
                <a:pt x="100" y="77"/>
              </a:cubicBezTo>
              <a:cubicBezTo>
                <a:pt x="100" y="83"/>
                <a:pt x="99" y="89"/>
                <a:pt x="98" y="94"/>
              </a:cubicBezTo>
              <a:lnTo>
                <a:pt x="0" y="457"/>
              </a:lnTo>
              <a:lnTo>
                <a:pt x="77" y="457"/>
              </a:lnTo>
              <a:cubicBezTo>
                <a:pt x="125" y="293"/>
                <a:pt x="134" y="270"/>
                <a:pt x="179" y="200"/>
              </a:cubicBezTo>
              <a:cubicBezTo>
                <a:pt x="241" y="105"/>
                <a:pt x="293" y="53"/>
                <a:pt x="331" y="53"/>
              </a:cubicBezTo>
              <a:cubicBezTo>
                <a:pt x="346" y="53"/>
                <a:pt x="356" y="64"/>
                <a:pt x="356" y="83"/>
              </a:cubicBezTo>
              <a:cubicBezTo>
                <a:pt x="356" y="95"/>
                <a:pt x="350" y="130"/>
                <a:pt x="341" y="162"/>
              </a:cubicBezTo>
              <a:lnTo>
                <a:pt x="296" y="333"/>
              </a:lnTo>
              <a:cubicBezTo>
                <a:pt x="283" y="386"/>
                <a:pt x="280" y="400"/>
                <a:pt x="280" y="410"/>
              </a:cubicBezTo>
              <a:cubicBezTo>
                <a:pt x="280" y="449"/>
                <a:pt x="294" y="466"/>
                <a:pt x="328" y="466"/>
              </a:cubicBezTo>
              <a:cubicBezTo>
                <a:pt x="374" y="466"/>
                <a:pt x="400" y="445"/>
                <a:pt x="471" y="349"/>
              </a:cubicBezTo>
              <a:lnTo>
                <a:pt x="457" y="336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160</xdr:col>
      <xdr:colOff>543600</xdr:colOff>
      <xdr:row>133</xdr:row>
      <xdr:rowOff>440640</xdr:rowOff>
    </xdr:from>
    <xdr:to>
      <xdr:col>160</xdr:col>
      <xdr:colOff>636120</xdr:colOff>
      <xdr:row>133</xdr:row>
      <xdr:rowOff>542520</xdr:rowOff>
    </xdr:to>
    <xdr:sp>
      <xdr:nvSpPr>
        <xdr:cNvPr id="123" name="Freeform 1"/>
        <xdr:cNvSpPr/>
      </xdr:nvSpPr>
      <xdr:spPr>
        <a:xfrm>
          <a:off x="128559600" y="81517320"/>
          <a:ext cx="92880" cy="102240"/>
        </a:xfrm>
        <a:custGeom>
          <a:avLst/>
          <a:gdLst/>
          <a:ahLst/>
          <a:rect l="0" t="0" r="r" b="b"/>
          <a:pathLst>
            <a:path w="258" h="284">
              <a:moveTo>
                <a:pt x="86" y="118"/>
              </a:moveTo>
              <a:lnTo>
                <a:pt x="117" y="0"/>
              </a:lnTo>
              <a:cubicBezTo>
                <a:pt x="87" y="7"/>
                <a:pt x="52" y="14"/>
                <a:pt x="27" y="15"/>
              </a:cubicBezTo>
              <a:lnTo>
                <a:pt x="24" y="27"/>
              </a:lnTo>
              <a:cubicBezTo>
                <a:pt x="34" y="25"/>
                <a:pt x="38" y="24"/>
                <a:pt x="44" y="24"/>
              </a:cubicBezTo>
              <a:cubicBezTo>
                <a:pt x="55" y="24"/>
                <a:pt x="60" y="29"/>
                <a:pt x="60" y="39"/>
              </a:cubicBezTo>
              <a:cubicBezTo>
                <a:pt x="60" y="46"/>
                <a:pt x="59" y="53"/>
                <a:pt x="56" y="65"/>
              </a:cubicBezTo>
              <a:lnTo>
                <a:pt x="0" y="276"/>
              </a:lnTo>
              <a:lnTo>
                <a:pt x="44" y="276"/>
              </a:lnTo>
              <a:lnTo>
                <a:pt x="81" y="138"/>
              </a:lnTo>
              <a:lnTo>
                <a:pt x="179" y="135"/>
              </a:lnTo>
              <a:lnTo>
                <a:pt x="154" y="227"/>
              </a:lnTo>
              <a:cubicBezTo>
                <a:pt x="152" y="234"/>
                <a:pt x="150" y="251"/>
                <a:pt x="150" y="257"/>
              </a:cubicBezTo>
              <a:cubicBezTo>
                <a:pt x="150" y="272"/>
                <a:pt x="159" y="283"/>
                <a:pt x="172" y="283"/>
              </a:cubicBezTo>
              <a:cubicBezTo>
                <a:pt x="195" y="283"/>
                <a:pt x="217" y="264"/>
                <a:pt x="255" y="216"/>
              </a:cubicBezTo>
              <a:lnTo>
                <a:pt x="247" y="209"/>
              </a:lnTo>
              <a:cubicBezTo>
                <a:pt x="227" y="235"/>
                <a:pt x="219" y="242"/>
                <a:pt x="208" y="242"/>
              </a:cubicBezTo>
              <a:cubicBezTo>
                <a:pt x="202" y="242"/>
                <a:pt x="198" y="238"/>
                <a:pt x="198" y="233"/>
              </a:cubicBezTo>
              <a:cubicBezTo>
                <a:pt x="198" y="230"/>
                <a:pt x="198" y="230"/>
                <a:pt x="203" y="212"/>
              </a:cubicBezTo>
              <a:lnTo>
                <a:pt x="257" y="7"/>
              </a:lnTo>
              <a:lnTo>
                <a:pt x="212" y="7"/>
              </a:lnTo>
              <a:lnTo>
                <a:pt x="184" y="115"/>
              </a:lnTo>
              <a:lnTo>
                <a:pt x="86" y="118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680760</xdr:colOff>
      <xdr:row>134</xdr:row>
      <xdr:rowOff>360</xdr:rowOff>
    </xdr:from>
    <xdr:to>
      <xdr:col>160</xdr:col>
      <xdr:colOff>681120</xdr:colOff>
      <xdr:row>134</xdr:row>
      <xdr:rowOff>18000</xdr:rowOff>
    </xdr:to>
    <xdr:sp>
      <xdr:nvSpPr>
        <xdr:cNvPr id="124" name="Freeform 1"/>
        <xdr:cNvSpPr/>
      </xdr:nvSpPr>
      <xdr:spPr>
        <a:xfrm>
          <a:off x="127896480" y="81686520"/>
          <a:ext cx="801000" cy="18000"/>
        </a:xfrm>
        <a:custGeom>
          <a:avLst/>
          <a:gdLst/>
          <a:ahLst/>
          <a:rect l="0" t="0" r="r" b="b"/>
          <a:pathLst>
            <a:path w="2225" h="50">
              <a:moveTo>
                <a:pt x="0" y="0"/>
              </a:moveTo>
              <a:lnTo>
                <a:pt x="2224" y="0"/>
              </a:lnTo>
              <a:lnTo>
                <a:pt x="2224" y="49"/>
              </a:lnTo>
              <a:lnTo>
                <a:pt x="0" y="49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160</xdr:col>
      <xdr:colOff>95760</xdr:colOff>
      <xdr:row>134</xdr:row>
      <xdr:rowOff>51840</xdr:rowOff>
    </xdr:from>
    <xdr:to>
      <xdr:col>160</xdr:col>
      <xdr:colOff>261720</xdr:colOff>
      <xdr:row>134</xdr:row>
      <xdr:rowOff>306720</xdr:rowOff>
    </xdr:to>
    <xdr:sp>
      <xdr:nvSpPr>
        <xdr:cNvPr id="125" name="Freeform 1"/>
        <xdr:cNvSpPr/>
      </xdr:nvSpPr>
      <xdr:spPr>
        <a:xfrm>
          <a:off x="128111760" y="81738000"/>
          <a:ext cx="166320" cy="255240"/>
        </a:xfrm>
        <a:custGeom>
          <a:avLst/>
          <a:gdLst/>
          <a:ahLst/>
          <a:rect l="0" t="0" r="r" b="b"/>
          <a:pathLst>
            <a:path w="462" h="709">
              <a:moveTo>
                <a:pt x="167" y="113"/>
              </a:moveTo>
              <a:cubicBezTo>
                <a:pt x="203" y="64"/>
                <a:pt x="238" y="44"/>
                <a:pt x="281" y="44"/>
              </a:cubicBezTo>
              <a:cubicBezTo>
                <a:pt x="336" y="44"/>
                <a:pt x="372" y="81"/>
                <a:pt x="372" y="138"/>
              </a:cubicBezTo>
              <a:cubicBezTo>
                <a:pt x="372" y="181"/>
                <a:pt x="351" y="219"/>
                <a:pt x="306" y="249"/>
              </a:cubicBezTo>
              <a:cubicBezTo>
                <a:pt x="262" y="279"/>
                <a:pt x="218" y="294"/>
                <a:pt x="127" y="310"/>
              </a:cubicBezTo>
              <a:lnTo>
                <a:pt x="128" y="326"/>
              </a:lnTo>
              <a:cubicBezTo>
                <a:pt x="186" y="326"/>
                <a:pt x="196" y="327"/>
                <a:pt x="222" y="337"/>
              </a:cubicBezTo>
              <a:cubicBezTo>
                <a:pt x="285" y="360"/>
                <a:pt x="318" y="416"/>
                <a:pt x="318" y="499"/>
              </a:cubicBezTo>
              <a:cubicBezTo>
                <a:pt x="318" y="536"/>
                <a:pt x="310" y="573"/>
                <a:pt x="295" y="598"/>
              </a:cubicBezTo>
              <a:cubicBezTo>
                <a:pt x="272" y="639"/>
                <a:pt x="226" y="668"/>
                <a:pt x="183" y="668"/>
              </a:cubicBezTo>
              <a:cubicBezTo>
                <a:pt x="164" y="668"/>
                <a:pt x="141" y="658"/>
                <a:pt x="111" y="635"/>
              </a:cubicBezTo>
              <a:cubicBezTo>
                <a:pt x="81" y="613"/>
                <a:pt x="65" y="606"/>
                <a:pt x="45" y="606"/>
              </a:cubicBezTo>
              <a:cubicBezTo>
                <a:pt x="16" y="606"/>
                <a:pt x="0" y="620"/>
                <a:pt x="0" y="646"/>
              </a:cubicBezTo>
              <a:cubicBezTo>
                <a:pt x="0" y="686"/>
                <a:pt x="41" y="708"/>
                <a:pt x="115" y="708"/>
              </a:cubicBezTo>
              <a:cubicBezTo>
                <a:pt x="172" y="708"/>
                <a:pt x="226" y="694"/>
                <a:pt x="268" y="669"/>
              </a:cubicBezTo>
              <a:cubicBezTo>
                <a:pt x="348" y="622"/>
                <a:pt x="400" y="535"/>
                <a:pt x="400" y="442"/>
              </a:cubicBezTo>
              <a:cubicBezTo>
                <a:pt x="400" y="367"/>
                <a:pt x="370" y="320"/>
                <a:pt x="302" y="288"/>
              </a:cubicBezTo>
              <a:lnTo>
                <a:pt x="302" y="285"/>
              </a:lnTo>
              <a:cubicBezTo>
                <a:pt x="425" y="236"/>
                <a:pt x="461" y="202"/>
                <a:pt x="461" y="132"/>
              </a:cubicBezTo>
              <a:cubicBezTo>
                <a:pt x="461" y="56"/>
                <a:pt x="401" y="0"/>
                <a:pt x="318" y="0"/>
              </a:cubicBezTo>
              <a:cubicBezTo>
                <a:pt x="247" y="0"/>
                <a:pt x="183" y="40"/>
                <a:pt x="151" y="108"/>
              </a:cubicBezTo>
              <a:lnTo>
                <a:pt x="167" y="113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160</xdr:col>
      <xdr:colOff>286200</xdr:colOff>
      <xdr:row>134</xdr:row>
      <xdr:rowOff>51480</xdr:rowOff>
    </xdr:from>
    <xdr:to>
      <xdr:col>160</xdr:col>
      <xdr:colOff>457920</xdr:colOff>
      <xdr:row>134</xdr:row>
      <xdr:rowOff>306360</xdr:rowOff>
    </xdr:to>
    <xdr:sp>
      <xdr:nvSpPr>
        <xdr:cNvPr id="126" name="Freeform 1"/>
        <xdr:cNvSpPr/>
      </xdr:nvSpPr>
      <xdr:spPr>
        <a:xfrm>
          <a:off x="128302200" y="81737640"/>
          <a:ext cx="172080" cy="255240"/>
        </a:xfrm>
        <a:custGeom>
          <a:avLst/>
          <a:gdLst/>
          <a:ahLst/>
          <a:rect l="0" t="0" r="r" b="b"/>
          <a:pathLst>
            <a:path w="478" h="709">
              <a:moveTo>
                <a:pt x="317" y="0"/>
              </a:moveTo>
              <a:cubicBezTo>
                <a:pt x="156" y="0"/>
                <a:pt x="0" y="236"/>
                <a:pt x="0" y="480"/>
              </a:cubicBezTo>
              <a:cubicBezTo>
                <a:pt x="0" y="617"/>
                <a:pt x="66" y="708"/>
                <a:pt x="165" y="708"/>
              </a:cubicBezTo>
              <a:cubicBezTo>
                <a:pt x="209" y="708"/>
                <a:pt x="252" y="692"/>
                <a:pt x="295" y="660"/>
              </a:cubicBezTo>
              <a:cubicBezTo>
                <a:pt x="399" y="584"/>
                <a:pt x="477" y="412"/>
                <a:pt x="477" y="262"/>
              </a:cubicBezTo>
              <a:cubicBezTo>
                <a:pt x="477" y="98"/>
                <a:pt x="416" y="0"/>
                <a:pt x="317" y="0"/>
              </a:cubicBezTo>
              <a:moveTo>
                <a:pt x="311" y="29"/>
              </a:moveTo>
              <a:cubicBezTo>
                <a:pt x="365" y="29"/>
                <a:pt x="396" y="77"/>
                <a:pt x="396" y="160"/>
              </a:cubicBezTo>
              <a:cubicBezTo>
                <a:pt x="396" y="299"/>
                <a:pt x="355" y="470"/>
                <a:pt x="296" y="575"/>
              </a:cubicBezTo>
              <a:cubicBezTo>
                <a:pt x="257" y="644"/>
                <a:pt x="215" y="679"/>
                <a:pt x="168" y="679"/>
              </a:cubicBezTo>
              <a:cubicBezTo>
                <a:pt x="114" y="679"/>
                <a:pt x="81" y="627"/>
                <a:pt x="81" y="539"/>
              </a:cubicBezTo>
              <a:cubicBezTo>
                <a:pt x="81" y="428"/>
                <a:pt x="133" y="224"/>
                <a:pt x="187" y="128"/>
              </a:cubicBezTo>
              <a:cubicBezTo>
                <a:pt x="224" y="61"/>
                <a:pt x="263" y="29"/>
                <a:pt x="311" y="29"/>
              </a:cubicBez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158</xdr:col>
      <xdr:colOff>523440</xdr:colOff>
      <xdr:row>129</xdr:row>
      <xdr:rowOff>63720</xdr:rowOff>
    </xdr:from>
    <xdr:to>
      <xdr:col>160</xdr:col>
      <xdr:colOff>313200</xdr:colOff>
      <xdr:row>130</xdr:row>
      <xdr:rowOff>460080</xdr:rowOff>
    </xdr:to>
    <xdr:sp>
      <xdr:nvSpPr>
        <xdr:cNvPr id="127" name="Freeform 1"/>
        <xdr:cNvSpPr/>
      </xdr:nvSpPr>
      <xdr:spPr>
        <a:xfrm>
          <a:off x="126939240" y="78702120"/>
          <a:ext cx="1390320" cy="1006200"/>
        </a:xfrm>
        <a:custGeom>
          <a:avLst/>
          <a:gdLst/>
          <a:ahLst/>
          <a:rect l="0" t="0" r="r" b="b"/>
          <a:pathLst>
            <a:path w="3862" h="2795">
              <a:moveTo>
                <a:pt x="0" y="2794"/>
              </a:moveTo>
              <a:lnTo>
                <a:pt x="0" y="0"/>
              </a:lnTo>
              <a:lnTo>
                <a:pt x="3861" y="0"/>
              </a:lnTo>
              <a:lnTo>
                <a:pt x="3861" y="2794"/>
              </a:lnTo>
              <a:lnTo>
                <a:pt x="0" y="2794"/>
              </a:lnTo>
              <a:close/>
            </a:path>
          </a:pathLst>
        </a:custGeom>
        <a:solidFill>
          <a:srgbClr val="ffffff"/>
        </a:solidFill>
        <a:ln w="0">
          <a:solidFill>
            <a:srgbClr val="000000"/>
          </a:solidFill>
        </a:ln>
      </xdr:spPr>
    </xdr:sp>
    <xdr:clientData/>
  </xdr:twoCellAnchor>
  <xdr:twoCellAnchor editAs="absolute">
    <xdr:from>
      <xdr:col>158</xdr:col>
      <xdr:colOff>637200</xdr:colOff>
      <xdr:row>129</xdr:row>
      <xdr:rowOff>426960</xdr:rowOff>
    </xdr:from>
    <xdr:to>
      <xdr:col>158</xdr:col>
      <xdr:colOff>781920</xdr:colOff>
      <xdr:row>130</xdr:row>
      <xdr:rowOff>61200</xdr:rowOff>
    </xdr:to>
    <xdr:sp>
      <xdr:nvSpPr>
        <xdr:cNvPr id="128" name="Freeform 1"/>
        <xdr:cNvSpPr/>
      </xdr:nvSpPr>
      <xdr:spPr>
        <a:xfrm>
          <a:off x="127053000" y="79065360"/>
          <a:ext cx="145080" cy="244080"/>
        </a:xfrm>
        <a:custGeom>
          <a:avLst/>
          <a:gdLst/>
          <a:ahLst/>
          <a:rect l="0" t="0" r="r" b="b"/>
          <a:pathLst>
            <a:path w="403" h="678">
              <a:moveTo>
                <a:pt x="0" y="677"/>
              </a:moveTo>
              <a:lnTo>
                <a:pt x="250" y="677"/>
              </a:lnTo>
              <a:lnTo>
                <a:pt x="250" y="660"/>
              </a:lnTo>
              <a:cubicBezTo>
                <a:pt x="192" y="653"/>
                <a:pt x="180" y="647"/>
                <a:pt x="180" y="618"/>
              </a:cubicBezTo>
              <a:cubicBezTo>
                <a:pt x="180" y="597"/>
                <a:pt x="182" y="587"/>
                <a:pt x="192" y="553"/>
              </a:cubicBezTo>
              <a:lnTo>
                <a:pt x="318" y="93"/>
              </a:lnTo>
              <a:cubicBezTo>
                <a:pt x="336" y="33"/>
                <a:pt x="343" y="27"/>
                <a:pt x="402" y="17"/>
              </a:cubicBezTo>
              <a:lnTo>
                <a:pt x="402" y="0"/>
              </a:lnTo>
              <a:lnTo>
                <a:pt x="149" y="0"/>
              </a:lnTo>
              <a:lnTo>
                <a:pt x="149" y="17"/>
              </a:lnTo>
              <a:cubicBezTo>
                <a:pt x="209" y="25"/>
                <a:pt x="220" y="32"/>
                <a:pt x="220" y="61"/>
              </a:cubicBezTo>
              <a:cubicBezTo>
                <a:pt x="220" y="77"/>
                <a:pt x="217" y="97"/>
                <a:pt x="209" y="125"/>
              </a:cubicBezTo>
              <a:lnTo>
                <a:pt x="83" y="584"/>
              </a:lnTo>
              <a:cubicBezTo>
                <a:pt x="65" y="644"/>
                <a:pt x="57" y="650"/>
                <a:pt x="0" y="660"/>
              </a:cubicBezTo>
              <a:lnTo>
                <a:pt x="0" y="677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8640</xdr:colOff>
      <xdr:row>130</xdr:row>
      <xdr:rowOff>32400</xdr:rowOff>
    </xdr:from>
    <xdr:to>
      <xdr:col>159</xdr:col>
      <xdr:colOff>110160</xdr:colOff>
      <xdr:row>130</xdr:row>
      <xdr:rowOff>133560</xdr:rowOff>
    </xdr:to>
    <xdr:sp>
      <xdr:nvSpPr>
        <xdr:cNvPr id="129" name="Freeform 1"/>
        <xdr:cNvSpPr/>
      </xdr:nvSpPr>
      <xdr:spPr>
        <a:xfrm>
          <a:off x="127224360" y="79280280"/>
          <a:ext cx="101880" cy="101520"/>
        </a:xfrm>
        <a:custGeom>
          <a:avLst/>
          <a:gdLst/>
          <a:ahLst/>
          <a:rect l="0" t="0" r="r" b="b"/>
          <a:pathLst>
            <a:path w="283" h="282">
              <a:moveTo>
                <a:pt x="274" y="206"/>
              </a:moveTo>
              <a:lnTo>
                <a:pt x="257" y="223"/>
              </a:lnTo>
              <a:cubicBezTo>
                <a:pt x="238" y="243"/>
                <a:pt x="231" y="249"/>
                <a:pt x="225" y="249"/>
              </a:cubicBezTo>
              <a:cubicBezTo>
                <a:pt x="220" y="249"/>
                <a:pt x="217" y="245"/>
                <a:pt x="217" y="241"/>
              </a:cubicBezTo>
              <a:cubicBezTo>
                <a:pt x="217" y="228"/>
                <a:pt x="243" y="121"/>
                <a:pt x="271" y="15"/>
              </a:cubicBezTo>
              <a:cubicBezTo>
                <a:pt x="273" y="9"/>
                <a:pt x="274" y="7"/>
                <a:pt x="275" y="2"/>
              </a:cubicBezTo>
              <a:lnTo>
                <a:pt x="271" y="0"/>
              </a:lnTo>
              <a:lnTo>
                <a:pt x="233" y="4"/>
              </a:lnTo>
              <a:lnTo>
                <a:pt x="231" y="6"/>
              </a:lnTo>
              <a:lnTo>
                <a:pt x="225" y="36"/>
              </a:lnTo>
              <a:cubicBezTo>
                <a:pt x="220" y="13"/>
                <a:pt x="202" y="0"/>
                <a:pt x="176" y="0"/>
              </a:cubicBezTo>
              <a:cubicBezTo>
                <a:pt x="94" y="0"/>
                <a:pt x="0" y="113"/>
                <a:pt x="0" y="212"/>
              </a:cubicBezTo>
              <a:cubicBezTo>
                <a:pt x="0" y="256"/>
                <a:pt x="23" y="281"/>
                <a:pt x="63" y="281"/>
              </a:cubicBezTo>
              <a:cubicBezTo>
                <a:pt x="106" y="281"/>
                <a:pt x="132" y="261"/>
                <a:pt x="186" y="183"/>
              </a:cubicBezTo>
              <a:cubicBezTo>
                <a:pt x="173" y="234"/>
                <a:pt x="172" y="239"/>
                <a:pt x="172" y="255"/>
              </a:cubicBezTo>
              <a:cubicBezTo>
                <a:pt x="172" y="273"/>
                <a:pt x="179" y="280"/>
                <a:pt x="196" y="280"/>
              </a:cubicBezTo>
              <a:cubicBezTo>
                <a:pt x="221" y="280"/>
                <a:pt x="236" y="268"/>
                <a:pt x="282" y="212"/>
              </a:cubicBezTo>
              <a:lnTo>
                <a:pt x="274" y="206"/>
              </a:lnTo>
              <a:moveTo>
                <a:pt x="179" y="14"/>
              </a:moveTo>
              <a:cubicBezTo>
                <a:pt x="200" y="15"/>
                <a:pt x="214" y="30"/>
                <a:pt x="214" y="52"/>
              </a:cubicBezTo>
              <a:cubicBezTo>
                <a:pt x="214" y="104"/>
                <a:pt x="182" y="177"/>
                <a:pt x="141" y="223"/>
              </a:cubicBezTo>
              <a:cubicBezTo>
                <a:pt x="126" y="240"/>
                <a:pt x="105" y="251"/>
                <a:pt x="87" y="251"/>
              </a:cubicBezTo>
              <a:cubicBezTo>
                <a:pt x="65" y="251"/>
                <a:pt x="52" y="233"/>
                <a:pt x="52" y="205"/>
              </a:cubicBezTo>
              <a:cubicBezTo>
                <a:pt x="52" y="170"/>
                <a:pt x="74" y="107"/>
                <a:pt x="101" y="68"/>
              </a:cubicBezTo>
              <a:cubicBezTo>
                <a:pt x="126" y="32"/>
                <a:pt x="154" y="12"/>
                <a:pt x="179" y="14"/>
              </a:cubicBez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119520</xdr:colOff>
      <xdr:row>130</xdr:row>
      <xdr:rowOff>32400</xdr:rowOff>
    </xdr:from>
    <xdr:to>
      <xdr:col>159</xdr:col>
      <xdr:colOff>221040</xdr:colOff>
      <xdr:row>130</xdr:row>
      <xdr:rowOff>133200</xdr:rowOff>
    </xdr:to>
    <xdr:sp>
      <xdr:nvSpPr>
        <xdr:cNvPr id="130" name="Freeform 1"/>
        <xdr:cNvSpPr/>
      </xdr:nvSpPr>
      <xdr:spPr>
        <a:xfrm>
          <a:off x="127335240" y="79280280"/>
          <a:ext cx="101880" cy="101160"/>
        </a:xfrm>
        <a:custGeom>
          <a:avLst/>
          <a:gdLst/>
          <a:ahLst/>
          <a:rect l="0" t="0" r="r" b="b"/>
          <a:pathLst>
            <a:path w="283" h="281">
              <a:moveTo>
                <a:pt x="274" y="202"/>
              </a:moveTo>
              <a:cubicBezTo>
                <a:pt x="241" y="244"/>
                <a:pt x="233" y="251"/>
                <a:pt x="223" y="251"/>
              </a:cubicBezTo>
              <a:cubicBezTo>
                <a:pt x="218" y="251"/>
                <a:pt x="214" y="246"/>
                <a:pt x="214" y="241"/>
              </a:cubicBezTo>
              <a:cubicBezTo>
                <a:pt x="214" y="236"/>
                <a:pt x="216" y="224"/>
                <a:pt x="222" y="202"/>
              </a:cubicBezTo>
              <a:lnTo>
                <a:pt x="257" y="73"/>
              </a:lnTo>
              <a:cubicBezTo>
                <a:pt x="260" y="60"/>
                <a:pt x="263" y="47"/>
                <a:pt x="263" y="38"/>
              </a:cubicBezTo>
              <a:cubicBezTo>
                <a:pt x="263" y="15"/>
                <a:pt x="246" y="0"/>
                <a:pt x="222" y="0"/>
              </a:cubicBezTo>
              <a:cubicBezTo>
                <a:pt x="183" y="0"/>
                <a:pt x="144" y="38"/>
                <a:pt x="81" y="137"/>
              </a:cubicBezTo>
              <a:lnTo>
                <a:pt x="122" y="1"/>
              </a:lnTo>
              <a:lnTo>
                <a:pt x="120" y="0"/>
              </a:lnTo>
              <a:cubicBezTo>
                <a:pt x="88" y="7"/>
                <a:pt x="74" y="9"/>
                <a:pt x="21" y="19"/>
              </a:cubicBezTo>
              <a:lnTo>
                <a:pt x="21" y="29"/>
              </a:lnTo>
              <a:cubicBezTo>
                <a:pt x="52" y="30"/>
                <a:pt x="60" y="34"/>
                <a:pt x="60" y="46"/>
              </a:cubicBezTo>
              <a:cubicBezTo>
                <a:pt x="60" y="50"/>
                <a:pt x="60" y="53"/>
                <a:pt x="59" y="57"/>
              </a:cubicBezTo>
              <a:lnTo>
                <a:pt x="0" y="274"/>
              </a:lnTo>
              <a:lnTo>
                <a:pt x="46" y="274"/>
              </a:lnTo>
              <a:cubicBezTo>
                <a:pt x="75" y="176"/>
                <a:pt x="80" y="162"/>
                <a:pt x="107" y="120"/>
              </a:cubicBezTo>
              <a:cubicBezTo>
                <a:pt x="144" y="63"/>
                <a:pt x="176" y="32"/>
                <a:pt x="198" y="32"/>
              </a:cubicBezTo>
              <a:cubicBezTo>
                <a:pt x="208" y="32"/>
                <a:pt x="213" y="39"/>
                <a:pt x="213" y="50"/>
              </a:cubicBezTo>
              <a:cubicBezTo>
                <a:pt x="213" y="57"/>
                <a:pt x="209" y="78"/>
                <a:pt x="204" y="97"/>
              </a:cubicBezTo>
              <a:lnTo>
                <a:pt x="177" y="199"/>
              </a:lnTo>
              <a:cubicBezTo>
                <a:pt x="169" y="232"/>
                <a:pt x="168" y="240"/>
                <a:pt x="168" y="246"/>
              </a:cubicBezTo>
              <a:cubicBezTo>
                <a:pt x="168" y="270"/>
                <a:pt x="176" y="280"/>
                <a:pt x="196" y="280"/>
              </a:cubicBezTo>
              <a:cubicBezTo>
                <a:pt x="224" y="280"/>
                <a:pt x="239" y="268"/>
                <a:pt x="282" y="210"/>
              </a:cubicBezTo>
              <a:lnTo>
                <a:pt x="274" y="20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278640</xdr:colOff>
      <xdr:row>129</xdr:row>
      <xdr:rowOff>504360</xdr:rowOff>
    </xdr:from>
    <xdr:to>
      <xdr:col>159</xdr:col>
      <xdr:colOff>492120</xdr:colOff>
      <xdr:row>130</xdr:row>
      <xdr:rowOff>9000</xdr:rowOff>
    </xdr:to>
    <xdr:sp>
      <xdr:nvSpPr>
        <xdr:cNvPr id="131" name="Freeform 1"/>
        <xdr:cNvSpPr/>
      </xdr:nvSpPr>
      <xdr:spPr>
        <a:xfrm>
          <a:off x="127494360" y="79142760"/>
          <a:ext cx="213840" cy="114480"/>
        </a:xfrm>
        <a:custGeom>
          <a:avLst/>
          <a:gdLst/>
          <a:ahLst/>
          <a:rect l="0" t="0" r="r" b="b"/>
          <a:pathLst>
            <a:path w="594" h="318">
              <a:moveTo>
                <a:pt x="0" y="317"/>
              </a:moveTo>
              <a:lnTo>
                <a:pt x="0" y="253"/>
              </a:lnTo>
              <a:lnTo>
                <a:pt x="593" y="253"/>
              </a:lnTo>
              <a:lnTo>
                <a:pt x="593" y="317"/>
              </a:lnTo>
              <a:lnTo>
                <a:pt x="0" y="317"/>
              </a:lnTo>
              <a:moveTo>
                <a:pt x="0" y="65"/>
              </a:moveTo>
              <a:lnTo>
                <a:pt x="0" y="0"/>
              </a:lnTo>
              <a:lnTo>
                <a:pt x="593" y="0"/>
              </a:lnTo>
              <a:lnTo>
                <a:pt x="593" y="65"/>
              </a:lnTo>
              <a:lnTo>
                <a:pt x="0" y="65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674280</xdr:colOff>
      <xdr:row>129</xdr:row>
      <xdr:rowOff>170280</xdr:rowOff>
    </xdr:from>
    <xdr:to>
      <xdr:col>160</xdr:col>
      <xdr:colOff>118800</xdr:colOff>
      <xdr:row>129</xdr:row>
      <xdr:rowOff>420840</xdr:rowOff>
    </xdr:to>
    <xdr:sp>
      <xdr:nvSpPr>
        <xdr:cNvPr id="132" name="Freeform 1"/>
        <xdr:cNvSpPr/>
      </xdr:nvSpPr>
      <xdr:spPr>
        <a:xfrm>
          <a:off x="127890000" y="78808680"/>
          <a:ext cx="245160" cy="250920"/>
        </a:xfrm>
        <a:custGeom>
          <a:avLst/>
          <a:gdLst/>
          <a:ahLst/>
          <a:rect l="0" t="0" r="r" b="b"/>
          <a:pathLst>
            <a:path w="681" h="697">
              <a:moveTo>
                <a:pt x="680" y="0"/>
              </a:moveTo>
              <a:lnTo>
                <a:pt x="476" y="0"/>
              </a:lnTo>
              <a:lnTo>
                <a:pt x="476" y="17"/>
              </a:lnTo>
              <a:cubicBezTo>
                <a:pt x="530" y="22"/>
                <a:pt x="548" y="33"/>
                <a:pt x="548" y="64"/>
              </a:cubicBezTo>
              <a:cubicBezTo>
                <a:pt x="548" y="81"/>
                <a:pt x="522" y="185"/>
                <a:pt x="473" y="362"/>
              </a:cubicBezTo>
              <a:lnTo>
                <a:pt x="459" y="413"/>
              </a:lnTo>
              <a:cubicBezTo>
                <a:pt x="414" y="583"/>
                <a:pt x="349" y="654"/>
                <a:pt x="236" y="654"/>
              </a:cubicBezTo>
              <a:cubicBezTo>
                <a:pt x="151" y="654"/>
                <a:pt x="92" y="605"/>
                <a:pt x="92" y="531"/>
              </a:cubicBezTo>
              <a:cubicBezTo>
                <a:pt x="92" y="495"/>
                <a:pt x="121" y="383"/>
                <a:pt x="198" y="111"/>
              </a:cubicBezTo>
              <a:cubicBezTo>
                <a:pt x="218" y="39"/>
                <a:pt x="235" y="25"/>
                <a:pt x="305" y="17"/>
              </a:cubicBezTo>
              <a:lnTo>
                <a:pt x="305" y="0"/>
              </a:lnTo>
              <a:lnTo>
                <a:pt x="26" y="0"/>
              </a:lnTo>
              <a:lnTo>
                <a:pt x="26" y="17"/>
              </a:lnTo>
              <a:cubicBezTo>
                <a:pt x="94" y="23"/>
                <a:pt x="106" y="29"/>
                <a:pt x="106" y="59"/>
              </a:cubicBezTo>
              <a:cubicBezTo>
                <a:pt x="106" y="72"/>
                <a:pt x="103" y="88"/>
                <a:pt x="98" y="106"/>
              </a:cubicBezTo>
              <a:lnTo>
                <a:pt x="44" y="305"/>
              </a:lnTo>
              <a:cubicBezTo>
                <a:pt x="13" y="418"/>
                <a:pt x="0" y="482"/>
                <a:pt x="0" y="526"/>
              </a:cubicBezTo>
              <a:cubicBezTo>
                <a:pt x="0" y="624"/>
                <a:pt x="93" y="696"/>
                <a:pt x="223" y="696"/>
              </a:cubicBezTo>
              <a:cubicBezTo>
                <a:pt x="358" y="696"/>
                <a:pt x="443" y="622"/>
                <a:pt x="488" y="467"/>
              </a:cubicBezTo>
              <a:lnTo>
                <a:pt x="573" y="171"/>
              </a:lnTo>
              <a:cubicBezTo>
                <a:pt x="612" y="36"/>
                <a:pt x="616" y="31"/>
                <a:pt x="680" y="17"/>
              </a:cubicBezTo>
              <a:lnTo>
                <a:pt x="68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566640</xdr:colOff>
      <xdr:row>129</xdr:row>
      <xdr:rowOff>554760</xdr:rowOff>
    </xdr:from>
    <xdr:to>
      <xdr:col>160</xdr:col>
      <xdr:colOff>196560</xdr:colOff>
      <xdr:row>129</xdr:row>
      <xdr:rowOff>572040</xdr:rowOff>
    </xdr:to>
    <xdr:sp>
      <xdr:nvSpPr>
        <xdr:cNvPr id="133" name="Freeform 1"/>
        <xdr:cNvSpPr/>
      </xdr:nvSpPr>
      <xdr:spPr>
        <a:xfrm>
          <a:off x="127782360" y="79193160"/>
          <a:ext cx="430560" cy="17640"/>
        </a:xfrm>
        <a:custGeom>
          <a:avLst/>
          <a:gdLst/>
          <a:ahLst/>
          <a:rect l="0" t="0" r="r" b="b"/>
          <a:pathLst>
            <a:path w="1196" h="49">
              <a:moveTo>
                <a:pt x="0" y="0"/>
              </a:moveTo>
              <a:lnTo>
                <a:pt x="1195" y="0"/>
              </a:lnTo>
              <a:lnTo>
                <a:pt x="1195" y="48"/>
              </a:lnTo>
              <a:lnTo>
                <a:pt x="0" y="48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159</xdr:col>
      <xdr:colOff>608040</xdr:colOff>
      <xdr:row>130</xdr:row>
      <xdr:rowOff>5040</xdr:rowOff>
    </xdr:from>
    <xdr:to>
      <xdr:col>160</xdr:col>
      <xdr:colOff>29520</xdr:colOff>
      <xdr:row>130</xdr:row>
      <xdr:rowOff>248760</xdr:rowOff>
    </xdr:to>
    <xdr:sp>
      <xdr:nvSpPr>
        <xdr:cNvPr id="134" name="Freeform 1"/>
        <xdr:cNvSpPr/>
      </xdr:nvSpPr>
      <xdr:spPr>
        <a:xfrm>
          <a:off x="127823760" y="79252920"/>
          <a:ext cx="222120" cy="244080"/>
        </a:xfrm>
        <a:custGeom>
          <a:avLst/>
          <a:gdLst/>
          <a:ahLst/>
          <a:rect l="0" t="0" r="r" b="b"/>
          <a:pathLst>
            <a:path w="617" h="678">
              <a:moveTo>
                <a:pt x="594" y="660"/>
              </a:moveTo>
              <a:cubicBezTo>
                <a:pt x="549" y="657"/>
                <a:pt x="529" y="640"/>
                <a:pt x="509" y="586"/>
              </a:cubicBezTo>
              <a:lnTo>
                <a:pt x="414" y="332"/>
              </a:lnTo>
              <a:cubicBezTo>
                <a:pt x="493" y="314"/>
                <a:pt x="527" y="300"/>
                <a:pt x="564" y="266"/>
              </a:cubicBezTo>
              <a:cubicBezTo>
                <a:pt x="598" y="236"/>
                <a:pt x="616" y="196"/>
                <a:pt x="616" y="149"/>
              </a:cubicBezTo>
              <a:cubicBezTo>
                <a:pt x="616" y="53"/>
                <a:pt x="540" y="0"/>
                <a:pt x="403" y="0"/>
              </a:cubicBezTo>
              <a:lnTo>
                <a:pt x="149" y="0"/>
              </a:lnTo>
              <a:lnTo>
                <a:pt x="149" y="17"/>
              </a:lnTo>
              <a:cubicBezTo>
                <a:pt x="192" y="23"/>
                <a:pt x="197" y="24"/>
                <a:pt x="207" y="31"/>
              </a:cubicBezTo>
              <a:cubicBezTo>
                <a:pt x="215" y="36"/>
                <a:pt x="221" y="49"/>
                <a:pt x="221" y="60"/>
              </a:cubicBezTo>
              <a:cubicBezTo>
                <a:pt x="221" y="73"/>
                <a:pt x="216" y="97"/>
                <a:pt x="209" y="125"/>
              </a:cubicBezTo>
              <a:lnTo>
                <a:pt x="83" y="584"/>
              </a:lnTo>
              <a:cubicBezTo>
                <a:pt x="65" y="645"/>
                <a:pt x="57" y="651"/>
                <a:pt x="0" y="660"/>
              </a:cubicBezTo>
              <a:lnTo>
                <a:pt x="0" y="677"/>
              </a:lnTo>
              <a:lnTo>
                <a:pt x="250" y="677"/>
              </a:lnTo>
              <a:lnTo>
                <a:pt x="250" y="660"/>
              </a:lnTo>
              <a:cubicBezTo>
                <a:pt x="187" y="652"/>
                <a:pt x="180" y="648"/>
                <a:pt x="180" y="612"/>
              </a:cubicBezTo>
              <a:cubicBezTo>
                <a:pt x="180" y="601"/>
                <a:pt x="182" y="591"/>
                <a:pt x="193" y="553"/>
              </a:cubicBezTo>
              <a:lnTo>
                <a:pt x="250" y="336"/>
              </a:lnTo>
              <a:lnTo>
                <a:pt x="317" y="341"/>
              </a:lnTo>
              <a:lnTo>
                <a:pt x="443" y="677"/>
              </a:lnTo>
              <a:lnTo>
                <a:pt x="594" y="677"/>
              </a:lnTo>
              <a:lnTo>
                <a:pt x="594" y="660"/>
              </a:lnTo>
              <a:moveTo>
                <a:pt x="329" y="60"/>
              </a:moveTo>
              <a:cubicBezTo>
                <a:pt x="335" y="38"/>
                <a:pt x="348" y="31"/>
                <a:pt x="381" y="31"/>
              </a:cubicBezTo>
              <a:cubicBezTo>
                <a:pt x="466" y="31"/>
                <a:pt x="508" y="69"/>
                <a:pt x="508" y="148"/>
              </a:cubicBezTo>
              <a:cubicBezTo>
                <a:pt x="508" y="250"/>
                <a:pt x="443" y="303"/>
                <a:pt x="315" y="303"/>
              </a:cubicBezTo>
              <a:cubicBezTo>
                <a:pt x="296" y="303"/>
                <a:pt x="288" y="302"/>
                <a:pt x="262" y="298"/>
              </a:cubicBezTo>
              <a:lnTo>
                <a:pt x="329" y="6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160</xdr:col>
      <xdr:colOff>73440</xdr:colOff>
      <xdr:row>130</xdr:row>
      <xdr:rowOff>219600</xdr:rowOff>
    </xdr:from>
    <xdr:to>
      <xdr:col>160</xdr:col>
      <xdr:colOff>173880</xdr:colOff>
      <xdr:row>130</xdr:row>
      <xdr:rowOff>320760</xdr:rowOff>
    </xdr:to>
    <xdr:sp>
      <xdr:nvSpPr>
        <xdr:cNvPr id="135" name="Freeform 1"/>
        <xdr:cNvSpPr/>
      </xdr:nvSpPr>
      <xdr:spPr>
        <a:xfrm>
          <a:off x="128089440" y="79467480"/>
          <a:ext cx="100800" cy="101520"/>
        </a:xfrm>
        <a:custGeom>
          <a:avLst/>
          <a:gdLst/>
          <a:ahLst/>
          <a:rect l="0" t="0" r="r" b="b"/>
          <a:pathLst>
            <a:path w="280" h="282">
              <a:moveTo>
                <a:pt x="272" y="206"/>
              </a:moveTo>
              <a:lnTo>
                <a:pt x="255" y="223"/>
              </a:lnTo>
              <a:cubicBezTo>
                <a:pt x="235" y="243"/>
                <a:pt x="229" y="249"/>
                <a:pt x="223" y="249"/>
              </a:cubicBezTo>
              <a:cubicBezTo>
                <a:pt x="218" y="249"/>
                <a:pt x="215" y="245"/>
                <a:pt x="215" y="241"/>
              </a:cubicBezTo>
              <a:cubicBezTo>
                <a:pt x="215" y="228"/>
                <a:pt x="240" y="121"/>
                <a:pt x="269" y="15"/>
              </a:cubicBezTo>
              <a:cubicBezTo>
                <a:pt x="271" y="9"/>
                <a:pt x="271" y="7"/>
                <a:pt x="272" y="2"/>
              </a:cubicBezTo>
              <a:lnTo>
                <a:pt x="268" y="0"/>
              </a:lnTo>
              <a:lnTo>
                <a:pt x="231" y="4"/>
              </a:lnTo>
              <a:lnTo>
                <a:pt x="229" y="6"/>
              </a:lnTo>
              <a:lnTo>
                <a:pt x="223" y="36"/>
              </a:lnTo>
              <a:cubicBezTo>
                <a:pt x="218" y="13"/>
                <a:pt x="200" y="0"/>
                <a:pt x="174" y="0"/>
              </a:cubicBezTo>
              <a:cubicBezTo>
                <a:pt x="93" y="0"/>
                <a:pt x="0" y="113"/>
                <a:pt x="0" y="212"/>
              </a:cubicBezTo>
              <a:cubicBezTo>
                <a:pt x="0" y="256"/>
                <a:pt x="23" y="281"/>
                <a:pt x="62" y="281"/>
              </a:cubicBezTo>
              <a:cubicBezTo>
                <a:pt x="105" y="281"/>
                <a:pt x="131" y="261"/>
                <a:pt x="184" y="183"/>
              </a:cubicBezTo>
              <a:cubicBezTo>
                <a:pt x="171" y="234"/>
                <a:pt x="170" y="239"/>
                <a:pt x="170" y="255"/>
              </a:cubicBezTo>
              <a:cubicBezTo>
                <a:pt x="170" y="273"/>
                <a:pt x="178" y="280"/>
                <a:pt x="195" y="280"/>
              </a:cubicBezTo>
              <a:cubicBezTo>
                <a:pt x="219" y="280"/>
                <a:pt x="233" y="268"/>
                <a:pt x="279" y="212"/>
              </a:cubicBezTo>
              <a:lnTo>
                <a:pt x="272" y="206"/>
              </a:lnTo>
              <a:moveTo>
                <a:pt x="178" y="14"/>
              </a:moveTo>
              <a:cubicBezTo>
                <a:pt x="198" y="15"/>
                <a:pt x="212" y="30"/>
                <a:pt x="212" y="52"/>
              </a:cubicBezTo>
              <a:cubicBezTo>
                <a:pt x="212" y="104"/>
                <a:pt x="181" y="177"/>
                <a:pt x="139" y="223"/>
              </a:cubicBezTo>
              <a:cubicBezTo>
                <a:pt x="125" y="240"/>
                <a:pt x="104" y="251"/>
                <a:pt x="86" y="251"/>
              </a:cubicBezTo>
              <a:cubicBezTo>
                <a:pt x="64" y="251"/>
                <a:pt x="51" y="233"/>
                <a:pt x="51" y="205"/>
              </a:cubicBezTo>
              <a:cubicBezTo>
                <a:pt x="51" y="170"/>
                <a:pt x="74" y="107"/>
                <a:pt x="100" y="68"/>
              </a:cubicBezTo>
              <a:cubicBezTo>
                <a:pt x="125" y="32"/>
                <a:pt x="153" y="12"/>
                <a:pt x="178" y="14"/>
              </a:cubicBez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oneCell">
    <xdr:from>
      <xdr:col>202</xdr:col>
      <xdr:colOff>428760</xdr:colOff>
      <xdr:row>67</xdr:row>
      <xdr:rowOff>380880</xdr:rowOff>
    </xdr:from>
    <xdr:to>
      <xdr:col>213</xdr:col>
      <xdr:colOff>261720</xdr:colOff>
      <xdr:row>77</xdr:row>
      <xdr:rowOff>372960</xdr:rowOff>
    </xdr:to>
    <xdr:pic>
      <xdr:nvPicPr>
        <xdr:cNvPr id="136" name="Рисунок 3" descr=""/>
        <xdr:cNvPicPr/>
      </xdr:nvPicPr>
      <xdr:blipFill>
        <a:blip r:embed="rId47"/>
        <a:stretch/>
      </xdr:blipFill>
      <xdr:spPr>
        <a:xfrm>
          <a:off x="162048960" y="41223960"/>
          <a:ext cx="8633880" cy="6087960"/>
        </a:xfrm>
        <a:prstGeom prst="rect">
          <a:avLst/>
        </a:prstGeom>
        <a:ln w="15840">
          <a:solidFill>
            <a:srgbClr val="000000"/>
          </a:solidFill>
          <a:round/>
        </a:ln>
      </xdr:spPr>
    </xdr:pic>
    <xdr:clientData/>
  </xdr:twoCellAnchor>
  <xdr:twoCellAnchor editAs="oneCell">
    <xdr:from>
      <xdr:col>217</xdr:col>
      <xdr:colOff>282240</xdr:colOff>
      <xdr:row>70</xdr:row>
      <xdr:rowOff>142920</xdr:rowOff>
    </xdr:from>
    <xdr:to>
      <xdr:col>229</xdr:col>
      <xdr:colOff>310320</xdr:colOff>
      <xdr:row>77</xdr:row>
      <xdr:rowOff>495000</xdr:rowOff>
    </xdr:to>
    <xdr:pic>
      <xdr:nvPicPr>
        <xdr:cNvPr id="137" name="Рисунок 4" descr=""/>
        <xdr:cNvPicPr/>
      </xdr:nvPicPr>
      <xdr:blipFill>
        <a:blip r:embed="rId48"/>
        <a:stretch/>
      </xdr:blipFill>
      <xdr:spPr>
        <a:xfrm>
          <a:off x="173903760" y="42814800"/>
          <a:ext cx="9629280" cy="4619160"/>
        </a:xfrm>
        <a:prstGeom prst="rect">
          <a:avLst/>
        </a:prstGeom>
        <a:ln w="15840">
          <a:solidFill>
            <a:srgbClr val="000000"/>
          </a:solidFill>
          <a:round/>
        </a:ln>
      </xdr:spPr>
    </xdr:pic>
    <xdr:clientData/>
  </xdr:twoCellAnchor>
  <xdr:twoCellAnchor editAs="oneCell">
    <xdr:from>
      <xdr:col>205</xdr:col>
      <xdr:colOff>329760</xdr:colOff>
      <xdr:row>82</xdr:row>
      <xdr:rowOff>285840</xdr:rowOff>
    </xdr:from>
    <xdr:to>
      <xdr:col>214</xdr:col>
      <xdr:colOff>275040</xdr:colOff>
      <xdr:row>93</xdr:row>
      <xdr:rowOff>243000</xdr:rowOff>
    </xdr:to>
    <xdr:pic>
      <xdr:nvPicPr>
        <xdr:cNvPr id="138" name="Рисунок 5" descr=""/>
        <xdr:cNvPicPr/>
      </xdr:nvPicPr>
      <xdr:blipFill>
        <a:blip r:embed="rId49"/>
        <a:stretch/>
      </xdr:blipFill>
      <xdr:spPr>
        <a:xfrm>
          <a:off x="164350080" y="50272920"/>
          <a:ext cx="7146360" cy="6662880"/>
        </a:xfrm>
        <a:prstGeom prst="rect">
          <a:avLst/>
        </a:prstGeom>
        <a:ln w="15840">
          <a:solidFill>
            <a:srgbClr val="000000"/>
          </a:solidFill>
          <a:round/>
        </a:ln>
      </xdr:spPr>
    </xdr:pic>
    <xdr:clientData/>
  </xdr:twoCellAnchor>
  <xdr:twoCellAnchor editAs="oneCell">
    <xdr:from>
      <xdr:col>218</xdr:col>
      <xdr:colOff>285840</xdr:colOff>
      <xdr:row>82</xdr:row>
      <xdr:rowOff>333360</xdr:rowOff>
    </xdr:from>
    <xdr:to>
      <xdr:col>230</xdr:col>
      <xdr:colOff>218880</xdr:colOff>
      <xdr:row>92</xdr:row>
      <xdr:rowOff>180720</xdr:rowOff>
    </xdr:to>
    <xdr:pic>
      <xdr:nvPicPr>
        <xdr:cNvPr id="139" name="Рисунок 6" descr=""/>
        <xdr:cNvPicPr/>
      </xdr:nvPicPr>
      <xdr:blipFill>
        <a:blip r:embed="rId50"/>
        <a:stretch/>
      </xdr:blipFill>
      <xdr:spPr>
        <a:xfrm>
          <a:off x="174707640" y="50320440"/>
          <a:ext cx="9534240" cy="5943240"/>
        </a:xfrm>
        <a:prstGeom prst="rect">
          <a:avLst/>
        </a:prstGeom>
        <a:ln w="15840">
          <a:solidFill>
            <a:srgbClr val="000000"/>
          </a:solidFill>
          <a:round/>
        </a:ln>
      </xdr:spPr>
    </xdr:pic>
    <xdr:clientData/>
  </xdr:twoCellAnchor>
  <xdr:twoCellAnchor editAs="twoCell">
    <xdr:from>
      <xdr:col>36</xdr:col>
      <xdr:colOff>344880</xdr:colOff>
      <xdr:row>84</xdr:row>
      <xdr:rowOff>326520</xdr:rowOff>
    </xdr:from>
    <xdr:to>
      <xdr:col>46</xdr:col>
      <xdr:colOff>229680</xdr:colOff>
      <xdr:row>95</xdr:row>
      <xdr:rowOff>434880</xdr:rowOff>
    </xdr:to>
    <xdr:pic>
      <xdr:nvPicPr>
        <xdr:cNvPr id="140" name="Рисунок 34" descr=""/>
        <xdr:cNvPicPr/>
      </xdr:nvPicPr>
      <xdr:blipFill>
        <a:blip r:embed="rId51"/>
        <a:stretch/>
      </xdr:blipFill>
      <xdr:spPr>
        <a:xfrm>
          <a:off x="29148480" y="51532920"/>
          <a:ext cx="7885800" cy="6813720"/>
        </a:xfrm>
        <a:prstGeom prst="rect">
          <a:avLst/>
        </a:prstGeom>
        <a:ln w="15840">
          <a:solidFill>
            <a:srgbClr val="000000"/>
          </a:solidFill>
          <a:round/>
        </a:ln>
      </xdr:spPr>
    </xdr:pic>
    <xdr:clientData/>
  </xdr:twoCellAnchor>
  <xdr:twoCellAnchor editAs="twoCell">
    <xdr:from>
      <xdr:col>51</xdr:col>
      <xdr:colOff>423000</xdr:colOff>
      <xdr:row>84</xdr:row>
      <xdr:rowOff>94320</xdr:rowOff>
    </xdr:from>
    <xdr:to>
      <xdr:col>60</xdr:col>
      <xdr:colOff>593280</xdr:colOff>
      <xdr:row>95</xdr:row>
      <xdr:rowOff>320760</xdr:rowOff>
    </xdr:to>
    <xdr:pic>
      <xdr:nvPicPr>
        <xdr:cNvPr id="141" name="Рисунок 35" descr=""/>
        <xdr:cNvPicPr/>
      </xdr:nvPicPr>
      <xdr:blipFill>
        <a:blip r:embed="rId52"/>
        <a:stretch/>
      </xdr:blipFill>
      <xdr:spPr>
        <a:xfrm>
          <a:off x="41227920" y="51300720"/>
          <a:ext cx="7371360" cy="6931800"/>
        </a:xfrm>
        <a:prstGeom prst="rect">
          <a:avLst/>
        </a:prstGeom>
        <a:ln w="15840">
          <a:solidFill>
            <a:srgbClr val="000000"/>
          </a:solidFill>
          <a:round/>
        </a:ln>
      </xdr:spPr>
    </xdr:pic>
    <xdr:clientData/>
  </xdr:twoCellAnchor>
  <xdr:twoCellAnchor editAs="oneCell">
    <xdr:from>
      <xdr:col>169</xdr:col>
      <xdr:colOff>282240</xdr:colOff>
      <xdr:row>103</xdr:row>
      <xdr:rowOff>333360</xdr:rowOff>
    </xdr:from>
    <xdr:to>
      <xdr:col>178</xdr:col>
      <xdr:colOff>381960</xdr:colOff>
      <xdr:row>111</xdr:row>
      <xdr:rowOff>142560</xdr:rowOff>
    </xdr:to>
    <xdr:pic>
      <xdr:nvPicPr>
        <xdr:cNvPr id="142" name="Рисунок 1" descr=""/>
        <xdr:cNvPicPr/>
      </xdr:nvPicPr>
      <xdr:blipFill>
        <a:blip r:embed="rId53"/>
        <a:stretch/>
      </xdr:blipFill>
      <xdr:spPr>
        <a:xfrm>
          <a:off x="135498960" y="63122040"/>
          <a:ext cx="7300800" cy="4686120"/>
        </a:xfrm>
        <a:prstGeom prst="rect">
          <a:avLst/>
        </a:prstGeom>
        <a:ln w="15840">
          <a:solidFill>
            <a:srgbClr val="000000"/>
          </a:solidFill>
          <a:round/>
        </a:ln>
      </xdr:spPr>
    </xdr:pic>
    <xdr:clientData/>
  </xdr:twoCellAnchor>
  <xdr:twoCellAnchor editAs="oneCell">
    <xdr:from>
      <xdr:col>180</xdr:col>
      <xdr:colOff>190440</xdr:colOff>
      <xdr:row>103</xdr:row>
      <xdr:rowOff>357120</xdr:rowOff>
    </xdr:from>
    <xdr:to>
      <xdr:col>190</xdr:col>
      <xdr:colOff>452160</xdr:colOff>
      <xdr:row>110</xdr:row>
      <xdr:rowOff>227880</xdr:rowOff>
    </xdr:to>
    <xdr:pic>
      <xdr:nvPicPr>
        <xdr:cNvPr id="143" name="Рисунок 2" descr=""/>
        <xdr:cNvPicPr/>
      </xdr:nvPicPr>
      <xdr:blipFill>
        <a:blip r:embed="rId54"/>
        <a:stretch/>
      </xdr:blipFill>
      <xdr:spPr>
        <a:xfrm>
          <a:off x="144208440" y="63145800"/>
          <a:ext cx="8262720" cy="4137840"/>
        </a:xfrm>
        <a:prstGeom prst="rect">
          <a:avLst/>
        </a:prstGeom>
        <a:ln w="15840">
          <a:solidFill>
            <a:srgbClr val="000000"/>
          </a:solidFill>
          <a:round/>
        </a:ln>
      </xdr:spPr>
    </xdr:pic>
    <xdr:clientData/>
  </xdr:twoCellAnchor>
  <xdr:twoCellAnchor editAs="twoCell">
    <xdr:from>
      <xdr:col>69</xdr:col>
      <xdr:colOff>594360</xdr:colOff>
      <xdr:row>114</xdr:row>
      <xdr:rowOff>118080</xdr:rowOff>
    </xdr:from>
    <xdr:to>
      <xdr:col>77</xdr:col>
      <xdr:colOff>400320</xdr:colOff>
      <xdr:row>125</xdr:row>
      <xdr:rowOff>312480</xdr:rowOff>
    </xdr:to>
    <xdr:pic>
      <xdr:nvPicPr>
        <xdr:cNvPr id="144" name="Рисунок 36" descr=""/>
        <xdr:cNvPicPr/>
      </xdr:nvPicPr>
      <xdr:blipFill>
        <a:blip r:embed="rId55"/>
        <a:stretch/>
      </xdr:blipFill>
      <xdr:spPr>
        <a:xfrm>
          <a:off x="55801080" y="69612480"/>
          <a:ext cx="6206760" cy="6899760"/>
        </a:xfrm>
        <a:prstGeom prst="rect">
          <a:avLst/>
        </a:prstGeom>
        <a:ln w="15840">
          <a:solidFill>
            <a:srgbClr val="000000"/>
          </a:solidFill>
          <a:round/>
        </a:ln>
      </xdr:spPr>
    </xdr:pic>
    <xdr:clientData/>
  </xdr:twoCellAnchor>
  <xdr:twoCellAnchor editAs="absolute">
    <xdr:from>
      <xdr:col>295</xdr:col>
      <xdr:colOff>317160</xdr:colOff>
      <xdr:row>56</xdr:row>
      <xdr:rowOff>70560</xdr:rowOff>
    </xdr:from>
    <xdr:to>
      <xdr:col>297</xdr:col>
      <xdr:colOff>498600</xdr:colOff>
      <xdr:row>57</xdr:row>
      <xdr:rowOff>468720</xdr:rowOff>
    </xdr:to>
    <xdr:sp>
      <xdr:nvSpPr>
        <xdr:cNvPr id="145" name="Freeform 1"/>
        <xdr:cNvSpPr/>
      </xdr:nvSpPr>
      <xdr:spPr>
        <a:xfrm>
          <a:off x="236346480" y="34207920"/>
          <a:ext cx="1782000" cy="1008360"/>
        </a:xfrm>
        <a:custGeom>
          <a:avLst/>
          <a:gdLst/>
          <a:ahLst/>
          <a:rect l="0" t="0" r="r" b="b"/>
          <a:pathLst>
            <a:path w="4950" h="2801">
              <a:moveTo>
                <a:pt x="0" y="2800"/>
              </a:moveTo>
              <a:cubicBezTo>
                <a:pt x="0" y="1867"/>
                <a:pt x="0" y="933"/>
                <a:pt x="0" y="0"/>
              </a:cubicBezTo>
              <a:cubicBezTo>
                <a:pt x="1650" y="0"/>
                <a:pt x="3299" y="0"/>
                <a:pt x="4949" y="0"/>
              </a:cubicBezTo>
              <a:cubicBezTo>
                <a:pt x="4949" y="933"/>
                <a:pt x="4949" y="1867"/>
                <a:pt x="4949" y="2800"/>
              </a:cubicBezTo>
              <a:cubicBezTo>
                <a:pt x="3299" y="2800"/>
                <a:pt x="1650" y="2800"/>
                <a:pt x="0" y="2800"/>
              </a:cubicBezTo>
              <a:close/>
            </a:path>
          </a:pathLst>
        </a:custGeom>
        <a:solidFill>
          <a:srgbClr val="ffffff"/>
        </a:solidFill>
        <a:ln w="0">
          <a:solidFill>
            <a:srgbClr val="000000"/>
          </a:solidFill>
        </a:ln>
      </xdr:spPr>
    </xdr:sp>
    <xdr:clientData/>
  </xdr:twoCellAnchor>
  <xdr:twoCellAnchor editAs="absolute">
    <xdr:from>
      <xdr:col>295</xdr:col>
      <xdr:colOff>373320</xdr:colOff>
      <xdr:row>56</xdr:row>
      <xdr:rowOff>506160</xdr:rowOff>
    </xdr:from>
    <xdr:to>
      <xdr:col>295</xdr:col>
      <xdr:colOff>537840</xdr:colOff>
      <xdr:row>57</xdr:row>
      <xdr:rowOff>136440</xdr:rowOff>
    </xdr:to>
    <xdr:sp>
      <xdr:nvSpPr>
        <xdr:cNvPr id="146" name="Freeform 1"/>
        <xdr:cNvSpPr/>
      </xdr:nvSpPr>
      <xdr:spPr>
        <a:xfrm>
          <a:off x="236402640" y="34643520"/>
          <a:ext cx="164880" cy="240480"/>
        </a:xfrm>
        <a:custGeom>
          <a:avLst/>
          <a:gdLst/>
          <a:ahLst/>
          <a:rect l="0" t="0" r="r" b="b"/>
          <a:pathLst>
            <a:path w="458" h="668">
              <a:moveTo>
                <a:pt x="331" y="34"/>
              </a:moveTo>
              <a:cubicBezTo>
                <a:pt x="286" y="9"/>
                <a:pt x="257" y="0"/>
                <a:pt x="217" y="0"/>
              </a:cubicBezTo>
              <a:cubicBezTo>
                <a:pt x="93" y="0"/>
                <a:pt x="0" y="109"/>
                <a:pt x="0" y="252"/>
              </a:cubicBezTo>
              <a:cubicBezTo>
                <a:pt x="0" y="375"/>
                <a:pt x="65" y="463"/>
                <a:pt x="157" y="463"/>
              </a:cubicBezTo>
              <a:cubicBezTo>
                <a:pt x="215" y="463"/>
                <a:pt x="269" y="437"/>
                <a:pt x="312" y="390"/>
              </a:cubicBezTo>
              <a:lnTo>
                <a:pt x="312" y="575"/>
              </a:lnTo>
              <a:cubicBezTo>
                <a:pt x="311" y="630"/>
                <a:pt x="293" y="646"/>
                <a:pt x="224" y="650"/>
              </a:cubicBezTo>
              <a:lnTo>
                <a:pt x="224" y="667"/>
              </a:lnTo>
              <a:lnTo>
                <a:pt x="457" y="667"/>
              </a:lnTo>
              <a:lnTo>
                <a:pt x="457" y="653"/>
              </a:lnTo>
              <a:cubicBezTo>
                <a:pt x="403" y="641"/>
                <a:pt x="397" y="634"/>
                <a:pt x="395" y="592"/>
              </a:cubicBezTo>
              <a:lnTo>
                <a:pt x="395" y="4"/>
              </a:lnTo>
              <a:lnTo>
                <a:pt x="384" y="3"/>
              </a:lnTo>
              <a:lnTo>
                <a:pt x="331" y="34"/>
              </a:lnTo>
              <a:moveTo>
                <a:pt x="312" y="328"/>
              </a:moveTo>
              <a:cubicBezTo>
                <a:pt x="312" y="352"/>
                <a:pt x="308" y="365"/>
                <a:pt x="298" y="373"/>
              </a:cubicBezTo>
              <a:cubicBezTo>
                <a:pt x="277" y="391"/>
                <a:pt x="244" y="403"/>
                <a:pt x="214" y="403"/>
              </a:cubicBezTo>
              <a:cubicBezTo>
                <a:pt x="183" y="403"/>
                <a:pt x="156" y="393"/>
                <a:pt x="137" y="374"/>
              </a:cubicBezTo>
              <a:cubicBezTo>
                <a:pt x="105" y="345"/>
                <a:pt x="85" y="282"/>
                <a:pt x="85" y="216"/>
              </a:cubicBezTo>
              <a:cubicBezTo>
                <a:pt x="85" y="99"/>
                <a:pt x="137" y="28"/>
                <a:pt x="220" y="28"/>
              </a:cubicBezTo>
              <a:cubicBezTo>
                <a:pt x="281" y="28"/>
                <a:pt x="312" y="60"/>
                <a:pt x="312" y="125"/>
              </a:cubicBezTo>
              <a:lnTo>
                <a:pt x="312" y="328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295</xdr:col>
      <xdr:colOff>586080</xdr:colOff>
      <xdr:row>56</xdr:row>
      <xdr:rowOff>564480</xdr:rowOff>
    </xdr:from>
    <xdr:to>
      <xdr:col>295</xdr:col>
      <xdr:colOff>665280</xdr:colOff>
      <xdr:row>57</xdr:row>
      <xdr:rowOff>146160</xdr:rowOff>
    </xdr:to>
    <xdr:sp>
      <xdr:nvSpPr>
        <xdr:cNvPr id="147" name="Freeform 1"/>
        <xdr:cNvSpPr/>
      </xdr:nvSpPr>
      <xdr:spPr>
        <a:xfrm>
          <a:off x="236615400" y="34701840"/>
          <a:ext cx="79560" cy="191880"/>
        </a:xfrm>
        <a:custGeom>
          <a:avLst/>
          <a:gdLst/>
          <a:ahLst/>
          <a:rect l="0" t="0" r="r" b="b"/>
          <a:pathLst>
            <a:path w="221" h="533">
              <a:moveTo>
                <a:pt x="5" y="532"/>
              </a:moveTo>
              <a:lnTo>
                <a:pt x="220" y="532"/>
              </a:lnTo>
              <a:lnTo>
                <a:pt x="220" y="520"/>
              </a:lnTo>
              <a:cubicBezTo>
                <a:pt x="160" y="520"/>
                <a:pt x="147" y="512"/>
                <a:pt x="146" y="474"/>
              </a:cubicBezTo>
              <a:lnTo>
                <a:pt x="146" y="2"/>
              </a:lnTo>
              <a:lnTo>
                <a:pt x="140" y="0"/>
              </a:lnTo>
              <a:lnTo>
                <a:pt x="0" y="72"/>
              </a:lnTo>
              <a:lnTo>
                <a:pt x="0" y="83"/>
              </a:lnTo>
              <a:cubicBezTo>
                <a:pt x="30" y="71"/>
                <a:pt x="49" y="65"/>
                <a:pt x="56" y="65"/>
              </a:cubicBezTo>
              <a:cubicBezTo>
                <a:pt x="72" y="65"/>
                <a:pt x="79" y="77"/>
                <a:pt x="79" y="102"/>
              </a:cubicBezTo>
              <a:lnTo>
                <a:pt x="79" y="459"/>
              </a:lnTo>
              <a:cubicBezTo>
                <a:pt x="78" y="508"/>
                <a:pt x="65" y="519"/>
                <a:pt x="5" y="520"/>
              </a:cubicBezTo>
              <a:lnTo>
                <a:pt x="5" y="53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295</xdr:col>
      <xdr:colOff>745920</xdr:colOff>
      <xdr:row>56</xdr:row>
      <xdr:rowOff>511200</xdr:rowOff>
    </xdr:from>
    <xdr:to>
      <xdr:col>296</xdr:col>
      <xdr:colOff>150480</xdr:colOff>
      <xdr:row>57</xdr:row>
      <xdr:rowOff>9720</xdr:rowOff>
    </xdr:to>
    <xdr:sp>
      <xdr:nvSpPr>
        <xdr:cNvPr id="148" name="Freeform 1"/>
        <xdr:cNvSpPr/>
      </xdr:nvSpPr>
      <xdr:spPr>
        <a:xfrm>
          <a:off x="236775240" y="34648560"/>
          <a:ext cx="205200" cy="108720"/>
        </a:xfrm>
        <a:custGeom>
          <a:avLst/>
          <a:gdLst/>
          <a:ahLst/>
          <a:rect l="0" t="0" r="r" b="b"/>
          <a:pathLst>
            <a:path w="570" h="302">
              <a:moveTo>
                <a:pt x="0" y="301"/>
              </a:moveTo>
              <a:cubicBezTo>
                <a:pt x="0" y="281"/>
                <a:pt x="0" y="261"/>
                <a:pt x="0" y="240"/>
              </a:cubicBezTo>
              <a:cubicBezTo>
                <a:pt x="190" y="240"/>
                <a:pt x="379" y="240"/>
                <a:pt x="569" y="240"/>
              </a:cubicBezTo>
              <a:cubicBezTo>
                <a:pt x="569" y="261"/>
                <a:pt x="569" y="281"/>
                <a:pt x="569" y="301"/>
              </a:cubicBezTo>
              <a:cubicBezTo>
                <a:pt x="379" y="301"/>
                <a:pt x="190" y="301"/>
                <a:pt x="0" y="301"/>
              </a:cubicBezTo>
              <a:moveTo>
                <a:pt x="0" y="62"/>
              </a:moveTo>
              <a:cubicBezTo>
                <a:pt x="0" y="41"/>
                <a:pt x="0" y="21"/>
                <a:pt x="0" y="0"/>
              </a:cubicBezTo>
              <a:cubicBezTo>
                <a:pt x="190" y="0"/>
                <a:pt x="379" y="0"/>
                <a:pt x="569" y="0"/>
              </a:cubicBezTo>
              <a:cubicBezTo>
                <a:pt x="569" y="21"/>
                <a:pt x="569" y="41"/>
                <a:pt x="569" y="62"/>
              </a:cubicBezTo>
              <a:cubicBezTo>
                <a:pt x="379" y="62"/>
                <a:pt x="190" y="62"/>
                <a:pt x="0" y="62"/>
              </a:cubicBez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548640</xdr:colOff>
      <xdr:row>56</xdr:row>
      <xdr:rowOff>149400</xdr:rowOff>
    </xdr:from>
    <xdr:to>
      <xdr:col>296</xdr:col>
      <xdr:colOff>757080</xdr:colOff>
      <xdr:row>56</xdr:row>
      <xdr:rowOff>383760</xdr:rowOff>
    </xdr:to>
    <xdr:sp>
      <xdr:nvSpPr>
        <xdr:cNvPr id="149" name="Freeform 1"/>
        <xdr:cNvSpPr/>
      </xdr:nvSpPr>
      <xdr:spPr>
        <a:xfrm>
          <a:off x="237378240" y="34286760"/>
          <a:ext cx="208800" cy="234720"/>
        </a:xfrm>
        <a:custGeom>
          <a:avLst/>
          <a:gdLst/>
          <a:ahLst/>
          <a:rect l="0" t="0" r="r" b="b"/>
          <a:pathLst>
            <a:path w="580" h="652">
              <a:moveTo>
                <a:pt x="556" y="478"/>
              </a:moveTo>
              <a:cubicBezTo>
                <a:pt x="526" y="583"/>
                <a:pt x="493" y="610"/>
                <a:pt x="387" y="614"/>
              </a:cubicBezTo>
              <a:lnTo>
                <a:pt x="134" y="614"/>
              </a:lnTo>
              <a:lnTo>
                <a:pt x="559" y="15"/>
              </a:lnTo>
              <a:lnTo>
                <a:pt x="559" y="0"/>
              </a:lnTo>
              <a:lnTo>
                <a:pt x="41" y="0"/>
              </a:lnTo>
              <a:lnTo>
                <a:pt x="22" y="168"/>
              </a:lnTo>
              <a:lnTo>
                <a:pt x="47" y="168"/>
              </a:lnTo>
              <a:cubicBezTo>
                <a:pt x="64" y="69"/>
                <a:pt x="99" y="40"/>
                <a:pt x="213" y="37"/>
              </a:cubicBezTo>
              <a:lnTo>
                <a:pt x="430" y="37"/>
              </a:lnTo>
              <a:lnTo>
                <a:pt x="0" y="636"/>
              </a:lnTo>
              <a:lnTo>
                <a:pt x="0" y="651"/>
              </a:lnTo>
              <a:lnTo>
                <a:pt x="555" y="651"/>
              </a:lnTo>
              <a:lnTo>
                <a:pt x="579" y="478"/>
              </a:lnTo>
              <a:lnTo>
                <a:pt x="556" y="478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14400</xdr:colOff>
      <xdr:row>56</xdr:row>
      <xdr:rowOff>279000</xdr:rowOff>
    </xdr:from>
    <xdr:to>
      <xdr:col>297</xdr:col>
      <xdr:colOff>93600</xdr:colOff>
      <xdr:row>56</xdr:row>
      <xdr:rowOff>470520</xdr:rowOff>
    </xdr:to>
    <xdr:sp>
      <xdr:nvSpPr>
        <xdr:cNvPr id="150" name="Freeform 1"/>
        <xdr:cNvSpPr/>
      </xdr:nvSpPr>
      <xdr:spPr>
        <a:xfrm>
          <a:off x="237643920" y="34416360"/>
          <a:ext cx="79560" cy="191880"/>
        </a:xfrm>
        <a:custGeom>
          <a:avLst/>
          <a:gdLst/>
          <a:ahLst/>
          <a:rect l="0" t="0" r="r" b="b"/>
          <a:pathLst>
            <a:path w="221" h="533">
              <a:moveTo>
                <a:pt x="5" y="532"/>
              </a:moveTo>
              <a:lnTo>
                <a:pt x="220" y="532"/>
              </a:lnTo>
              <a:lnTo>
                <a:pt x="220" y="520"/>
              </a:lnTo>
              <a:cubicBezTo>
                <a:pt x="160" y="520"/>
                <a:pt x="147" y="512"/>
                <a:pt x="146" y="474"/>
              </a:cubicBezTo>
              <a:lnTo>
                <a:pt x="146" y="2"/>
              </a:lnTo>
              <a:lnTo>
                <a:pt x="140" y="0"/>
              </a:lnTo>
              <a:lnTo>
                <a:pt x="0" y="72"/>
              </a:lnTo>
              <a:lnTo>
                <a:pt x="0" y="83"/>
              </a:lnTo>
              <a:cubicBezTo>
                <a:pt x="30" y="71"/>
                <a:pt x="49" y="65"/>
                <a:pt x="56" y="65"/>
              </a:cubicBezTo>
              <a:cubicBezTo>
                <a:pt x="72" y="65"/>
                <a:pt x="79" y="77"/>
                <a:pt x="79" y="102"/>
              </a:cubicBezTo>
              <a:lnTo>
                <a:pt x="79" y="459"/>
              </a:lnTo>
              <a:cubicBezTo>
                <a:pt x="78" y="508"/>
                <a:pt x="65" y="519"/>
                <a:pt x="5" y="520"/>
              </a:cubicBezTo>
              <a:lnTo>
                <a:pt x="5" y="53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202680</xdr:colOff>
      <xdr:row>56</xdr:row>
      <xdr:rowOff>565920</xdr:rowOff>
    </xdr:from>
    <xdr:to>
      <xdr:col>297</xdr:col>
      <xdr:colOff>456480</xdr:colOff>
      <xdr:row>56</xdr:row>
      <xdr:rowOff>573120</xdr:rowOff>
    </xdr:to>
    <xdr:sp>
      <xdr:nvSpPr>
        <xdr:cNvPr id="151" name="Freeform 1"/>
        <xdr:cNvSpPr/>
      </xdr:nvSpPr>
      <xdr:spPr>
        <a:xfrm>
          <a:off x="237032280" y="34703280"/>
          <a:ext cx="1054080" cy="7560"/>
        </a:xfrm>
        <a:custGeom>
          <a:avLst/>
          <a:gdLst/>
          <a:ahLst/>
          <a:rect l="0" t="0" r="r" b="b"/>
          <a:pathLst>
            <a:path w="2928" h="21">
              <a:moveTo>
                <a:pt x="0" y="0"/>
              </a:moveTo>
              <a:cubicBezTo>
                <a:pt x="976" y="0"/>
                <a:pt x="1951" y="0"/>
                <a:pt x="2927" y="0"/>
              </a:cubicBezTo>
              <a:cubicBezTo>
                <a:pt x="2927" y="7"/>
                <a:pt x="2927" y="13"/>
                <a:pt x="2927" y="20"/>
              </a:cubicBezTo>
              <a:cubicBezTo>
                <a:pt x="1951" y="20"/>
                <a:pt x="976" y="20"/>
                <a:pt x="0" y="20"/>
              </a:cubicBezTo>
              <a:cubicBezTo>
                <a:pt x="0" y="13"/>
                <a:pt x="0" y="7"/>
                <a:pt x="0" y="0"/>
              </a:cubicBez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232560</xdr:colOff>
      <xdr:row>57</xdr:row>
      <xdr:rowOff>20160</xdr:rowOff>
    </xdr:from>
    <xdr:to>
      <xdr:col>296</xdr:col>
      <xdr:colOff>390240</xdr:colOff>
      <xdr:row>57</xdr:row>
      <xdr:rowOff>259560</xdr:rowOff>
    </xdr:to>
    <xdr:sp>
      <xdr:nvSpPr>
        <xdr:cNvPr id="152" name="Freeform 1"/>
        <xdr:cNvSpPr/>
      </xdr:nvSpPr>
      <xdr:spPr>
        <a:xfrm>
          <a:off x="237062160" y="34767360"/>
          <a:ext cx="158040" cy="239760"/>
        </a:xfrm>
        <a:custGeom>
          <a:avLst/>
          <a:gdLst/>
          <a:ahLst/>
          <a:rect l="0" t="0" r="r" b="b"/>
          <a:pathLst>
            <a:path w="439" h="666">
              <a:moveTo>
                <a:pt x="438" y="530"/>
              </a:moveTo>
              <a:lnTo>
                <a:pt x="425" y="525"/>
              </a:lnTo>
              <a:cubicBezTo>
                <a:pt x="389" y="582"/>
                <a:pt x="378" y="589"/>
                <a:pt x="332" y="590"/>
              </a:cubicBezTo>
              <a:lnTo>
                <a:pt x="96" y="590"/>
              </a:lnTo>
              <a:lnTo>
                <a:pt x="262" y="417"/>
              </a:lnTo>
              <a:cubicBezTo>
                <a:pt x="349" y="326"/>
                <a:pt x="388" y="251"/>
                <a:pt x="388" y="174"/>
              </a:cubicBezTo>
              <a:cubicBezTo>
                <a:pt x="388" y="76"/>
                <a:pt x="308" y="0"/>
                <a:pt x="206" y="0"/>
              </a:cubicBezTo>
              <a:cubicBezTo>
                <a:pt x="152" y="0"/>
                <a:pt x="100" y="22"/>
                <a:pt x="64" y="61"/>
              </a:cubicBezTo>
              <a:cubicBezTo>
                <a:pt x="32" y="94"/>
                <a:pt x="18" y="126"/>
                <a:pt x="1" y="196"/>
              </a:cubicBezTo>
              <a:lnTo>
                <a:pt x="22" y="201"/>
              </a:lnTo>
              <a:cubicBezTo>
                <a:pt x="61" y="104"/>
                <a:pt x="95" y="73"/>
                <a:pt x="164" y="73"/>
              </a:cubicBezTo>
              <a:cubicBezTo>
                <a:pt x="248" y="73"/>
                <a:pt x="303" y="129"/>
                <a:pt x="303" y="212"/>
              </a:cubicBezTo>
              <a:cubicBezTo>
                <a:pt x="303" y="289"/>
                <a:pt x="258" y="380"/>
                <a:pt x="175" y="467"/>
              </a:cubicBezTo>
              <a:lnTo>
                <a:pt x="0" y="653"/>
              </a:lnTo>
              <a:lnTo>
                <a:pt x="0" y="665"/>
              </a:lnTo>
              <a:lnTo>
                <a:pt x="384" y="665"/>
              </a:lnTo>
              <a:lnTo>
                <a:pt x="438" y="53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461160</xdr:colOff>
      <xdr:row>57</xdr:row>
      <xdr:rowOff>96480</xdr:rowOff>
    </xdr:from>
    <xdr:to>
      <xdr:col>296</xdr:col>
      <xdr:colOff>626040</xdr:colOff>
      <xdr:row>57</xdr:row>
      <xdr:rowOff>336600</xdr:rowOff>
    </xdr:to>
    <xdr:sp>
      <xdr:nvSpPr>
        <xdr:cNvPr id="153" name="Freeform 1"/>
        <xdr:cNvSpPr/>
      </xdr:nvSpPr>
      <xdr:spPr>
        <a:xfrm>
          <a:off x="237290760" y="34843680"/>
          <a:ext cx="165240" cy="240480"/>
        </a:xfrm>
        <a:custGeom>
          <a:avLst/>
          <a:gdLst/>
          <a:ahLst/>
          <a:rect l="0" t="0" r="r" b="b"/>
          <a:pathLst>
            <a:path w="459" h="668">
              <a:moveTo>
                <a:pt x="0" y="667"/>
              </a:moveTo>
              <a:lnTo>
                <a:pt x="238" y="667"/>
              </a:lnTo>
              <a:lnTo>
                <a:pt x="238" y="649"/>
              </a:lnTo>
              <a:cubicBezTo>
                <a:pt x="164" y="648"/>
                <a:pt x="153" y="638"/>
                <a:pt x="152" y="575"/>
              </a:cubicBezTo>
              <a:lnTo>
                <a:pt x="152" y="421"/>
              </a:lnTo>
              <a:cubicBezTo>
                <a:pt x="187" y="453"/>
                <a:pt x="210" y="463"/>
                <a:pt x="251" y="463"/>
              </a:cubicBezTo>
              <a:cubicBezTo>
                <a:pt x="368" y="463"/>
                <a:pt x="458" y="353"/>
                <a:pt x="458" y="210"/>
              </a:cubicBezTo>
              <a:cubicBezTo>
                <a:pt x="458" y="88"/>
                <a:pt x="389" y="0"/>
                <a:pt x="293" y="0"/>
              </a:cubicBezTo>
              <a:cubicBezTo>
                <a:pt x="238" y="0"/>
                <a:pt x="195" y="24"/>
                <a:pt x="152" y="78"/>
              </a:cubicBezTo>
              <a:lnTo>
                <a:pt x="152" y="2"/>
              </a:lnTo>
              <a:lnTo>
                <a:pt x="146" y="0"/>
              </a:lnTo>
              <a:cubicBezTo>
                <a:pt x="93" y="21"/>
                <a:pt x="58" y="33"/>
                <a:pt x="4" y="50"/>
              </a:cubicBezTo>
              <a:lnTo>
                <a:pt x="4" y="66"/>
              </a:lnTo>
              <a:cubicBezTo>
                <a:pt x="13" y="65"/>
                <a:pt x="19" y="65"/>
                <a:pt x="29" y="65"/>
              </a:cubicBezTo>
              <a:cubicBezTo>
                <a:pt x="62" y="65"/>
                <a:pt x="69" y="75"/>
                <a:pt x="69" y="121"/>
              </a:cubicBezTo>
              <a:lnTo>
                <a:pt x="69" y="582"/>
              </a:lnTo>
              <a:cubicBezTo>
                <a:pt x="69" y="634"/>
                <a:pt x="58" y="644"/>
                <a:pt x="0" y="650"/>
              </a:cubicBezTo>
              <a:lnTo>
                <a:pt x="0" y="667"/>
              </a:lnTo>
              <a:moveTo>
                <a:pt x="152" y="124"/>
              </a:moveTo>
              <a:cubicBezTo>
                <a:pt x="152" y="95"/>
                <a:pt x="207" y="59"/>
                <a:pt x="252" y="59"/>
              </a:cubicBezTo>
              <a:cubicBezTo>
                <a:pt x="325" y="59"/>
                <a:pt x="373" y="134"/>
                <a:pt x="373" y="249"/>
              </a:cubicBezTo>
              <a:cubicBezTo>
                <a:pt x="373" y="358"/>
                <a:pt x="325" y="432"/>
                <a:pt x="254" y="432"/>
              </a:cubicBezTo>
              <a:cubicBezTo>
                <a:pt x="208" y="432"/>
                <a:pt x="152" y="396"/>
                <a:pt x="152" y="367"/>
              </a:cubicBezTo>
              <a:lnTo>
                <a:pt x="152" y="12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703080</xdr:colOff>
      <xdr:row>57</xdr:row>
      <xdr:rowOff>149760</xdr:rowOff>
    </xdr:from>
    <xdr:to>
      <xdr:col>296</xdr:col>
      <xdr:colOff>741960</xdr:colOff>
      <xdr:row>57</xdr:row>
      <xdr:rowOff>189000</xdr:rowOff>
    </xdr:to>
    <xdr:sp>
      <xdr:nvSpPr>
        <xdr:cNvPr id="154" name="Freeform 1"/>
        <xdr:cNvSpPr/>
      </xdr:nvSpPr>
      <xdr:spPr>
        <a:xfrm>
          <a:off x="237532680" y="34896960"/>
          <a:ext cx="39240" cy="39600"/>
        </a:xfrm>
        <a:custGeom>
          <a:avLst/>
          <a:gdLst/>
          <a:ahLst/>
          <a:rect l="0" t="0" r="r" b="b"/>
          <a:pathLst>
            <a:path w="109" h="110">
              <a:moveTo>
                <a:pt x="54" y="0"/>
              </a:moveTo>
              <a:cubicBezTo>
                <a:pt x="24" y="0"/>
                <a:pt x="0" y="25"/>
                <a:pt x="0" y="56"/>
              </a:cubicBezTo>
              <a:cubicBezTo>
                <a:pt x="0" y="85"/>
                <a:pt x="24" y="109"/>
                <a:pt x="53" y="109"/>
              </a:cubicBezTo>
              <a:cubicBezTo>
                <a:pt x="83" y="109"/>
                <a:pt x="108" y="86"/>
                <a:pt x="108" y="56"/>
              </a:cubicBezTo>
              <a:cubicBezTo>
                <a:pt x="108" y="26"/>
                <a:pt x="83" y="0"/>
                <a:pt x="54" y="0"/>
              </a:cubicBez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17640</xdr:colOff>
      <xdr:row>57</xdr:row>
      <xdr:rowOff>96480</xdr:rowOff>
    </xdr:from>
    <xdr:to>
      <xdr:col>297</xdr:col>
      <xdr:colOff>286560</xdr:colOff>
      <xdr:row>57</xdr:row>
      <xdr:rowOff>259560</xdr:rowOff>
    </xdr:to>
    <xdr:sp>
      <xdr:nvSpPr>
        <xdr:cNvPr id="155" name="Freeform 1"/>
        <xdr:cNvSpPr/>
      </xdr:nvSpPr>
      <xdr:spPr>
        <a:xfrm>
          <a:off x="237647160" y="34843680"/>
          <a:ext cx="269280" cy="163440"/>
        </a:xfrm>
        <a:custGeom>
          <a:avLst/>
          <a:gdLst/>
          <a:ahLst/>
          <a:rect l="0" t="0" r="r" b="b"/>
          <a:pathLst>
            <a:path w="748" h="454">
              <a:moveTo>
                <a:pt x="0" y="453"/>
              </a:moveTo>
              <a:lnTo>
                <a:pt x="218" y="453"/>
              </a:lnTo>
              <a:lnTo>
                <a:pt x="218" y="438"/>
              </a:lnTo>
              <a:cubicBezTo>
                <a:pt x="168" y="437"/>
                <a:pt x="153" y="426"/>
                <a:pt x="152" y="387"/>
              </a:cubicBezTo>
              <a:lnTo>
                <a:pt x="152" y="109"/>
              </a:lnTo>
              <a:cubicBezTo>
                <a:pt x="152" y="107"/>
                <a:pt x="159" y="97"/>
                <a:pt x="166" y="91"/>
              </a:cubicBezTo>
              <a:cubicBezTo>
                <a:pt x="191" y="68"/>
                <a:pt x="233" y="51"/>
                <a:pt x="268" y="51"/>
              </a:cubicBezTo>
              <a:cubicBezTo>
                <a:pt x="311" y="51"/>
                <a:pt x="333" y="86"/>
                <a:pt x="333" y="155"/>
              </a:cubicBezTo>
              <a:lnTo>
                <a:pt x="333" y="368"/>
              </a:lnTo>
              <a:cubicBezTo>
                <a:pt x="331" y="424"/>
                <a:pt x="321" y="435"/>
                <a:pt x="266" y="438"/>
              </a:cubicBezTo>
              <a:lnTo>
                <a:pt x="266" y="453"/>
              </a:lnTo>
              <a:lnTo>
                <a:pt x="486" y="453"/>
              </a:lnTo>
              <a:lnTo>
                <a:pt x="486" y="438"/>
              </a:lnTo>
              <a:cubicBezTo>
                <a:pt x="431" y="438"/>
                <a:pt x="417" y="423"/>
                <a:pt x="415" y="359"/>
              </a:cubicBezTo>
              <a:lnTo>
                <a:pt x="415" y="111"/>
              </a:lnTo>
              <a:cubicBezTo>
                <a:pt x="445" y="69"/>
                <a:pt x="476" y="51"/>
                <a:pt x="523" y="51"/>
              </a:cubicBezTo>
              <a:cubicBezTo>
                <a:pt x="579" y="51"/>
                <a:pt x="596" y="78"/>
                <a:pt x="596" y="160"/>
              </a:cubicBezTo>
              <a:lnTo>
                <a:pt x="596" y="367"/>
              </a:lnTo>
              <a:cubicBezTo>
                <a:pt x="594" y="425"/>
                <a:pt x="588" y="432"/>
                <a:pt x="531" y="438"/>
              </a:cubicBezTo>
              <a:lnTo>
                <a:pt x="531" y="453"/>
              </a:lnTo>
              <a:lnTo>
                <a:pt x="747" y="453"/>
              </a:lnTo>
              <a:lnTo>
                <a:pt x="747" y="438"/>
              </a:lnTo>
              <a:lnTo>
                <a:pt x="721" y="436"/>
              </a:lnTo>
              <a:cubicBezTo>
                <a:pt x="690" y="431"/>
                <a:pt x="679" y="417"/>
                <a:pt x="679" y="378"/>
              </a:cubicBezTo>
              <a:lnTo>
                <a:pt x="679" y="175"/>
              </a:lnTo>
              <a:cubicBezTo>
                <a:pt x="679" y="59"/>
                <a:pt x="641" y="0"/>
                <a:pt x="565" y="0"/>
              </a:cubicBezTo>
              <a:cubicBezTo>
                <a:pt x="508" y="0"/>
                <a:pt x="458" y="26"/>
                <a:pt x="404" y="83"/>
              </a:cubicBezTo>
              <a:cubicBezTo>
                <a:pt x="387" y="27"/>
                <a:pt x="353" y="0"/>
                <a:pt x="300" y="0"/>
              </a:cubicBezTo>
              <a:cubicBezTo>
                <a:pt x="256" y="0"/>
                <a:pt x="229" y="13"/>
                <a:pt x="148" y="76"/>
              </a:cubicBezTo>
              <a:lnTo>
                <a:pt x="148" y="2"/>
              </a:lnTo>
              <a:lnTo>
                <a:pt x="141" y="0"/>
              </a:lnTo>
              <a:cubicBezTo>
                <a:pt x="89" y="19"/>
                <a:pt x="55" y="30"/>
                <a:pt x="3" y="44"/>
              </a:cubicBezTo>
              <a:lnTo>
                <a:pt x="3" y="61"/>
              </a:lnTo>
              <a:cubicBezTo>
                <a:pt x="15" y="58"/>
                <a:pt x="24" y="57"/>
                <a:pt x="34" y="57"/>
              </a:cubicBezTo>
              <a:cubicBezTo>
                <a:pt x="60" y="57"/>
                <a:pt x="69" y="73"/>
                <a:pt x="69" y="120"/>
              </a:cubicBezTo>
              <a:lnTo>
                <a:pt x="69" y="369"/>
              </a:lnTo>
              <a:cubicBezTo>
                <a:pt x="67" y="424"/>
                <a:pt x="54" y="438"/>
                <a:pt x="0" y="438"/>
              </a:cubicBezTo>
              <a:lnTo>
                <a:pt x="0" y="453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338400</xdr:colOff>
      <xdr:row>57</xdr:row>
      <xdr:rowOff>154800</xdr:rowOff>
    </xdr:from>
    <xdr:to>
      <xdr:col>297</xdr:col>
      <xdr:colOff>417600</xdr:colOff>
      <xdr:row>57</xdr:row>
      <xdr:rowOff>346320</xdr:rowOff>
    </xdr:to>
    <xdr:sp>
      <xdr:nvSpPr>
        <xdr:cNvPr id="156" name="Freeform 1"/>
        <xdr:cNvSpPr/>
      </xdr:nvSpPr>
      <xdr:spPr>
        <a:xfrm>
          <a:off x="237967920" y="34902000"/>
          <a:ext cx="79560" cy="191880"/>
        </a:xfrm>
        <a:custGeom>
          <a:avLst/>
          <a:gdLst/>
          <a:ahLst/>
          <a:rect l="0" t="0" r="r" b="b"/>
          <a:pathLst>
            <a:path w="221" h="533">
              <a:moveTo>
                <a:pt x="5" y="532"/>
              </a:moveTo>
              <a:lnTo>
                <a:pt x="220" y="532"/>
              </a:lnTo>
              <a:lnTo>
                <a:pt x="220" y="520"/>
              </a:lnTo>
              <a:cubicBezTo>
                <a:pt x="160" y="520"/>
                <a:pt x="147" y="512"/>
                <a:pt x="146" y="474"/>
              </a:cubicBezTo>
              <a:lnTo>
                <a:pt x="146" y="2"/>
              </a:lnTo>
              <a:lnTo>
                <a:pt x="140" y="0"/>
              </a:lnTo>
              <a:lnTo>
                <a:pt x="0" y="72"/>
              </a:lnTo>
              <a:lnTo>
                <a:pt x="0" y="83"/>
              </a:lnTo>
              <a:cubicBezTo>
                <a:pt x="30" y="71"/>
                <a:pt x="49" y="65"/>
                <a:pt x="56" y="65"/>
              </a:cubicBezTo>
              <a:cubicBezTo>
                <a:pt x="72" y="65"/>
                <a:pt x="79" y="77"/>
                <a:pt x="79" y="102"/>
              </a:cubicBezTo>
              <a:lnTo>
                <a:pt x="79" y="459"/>
              </a:lnTo>
              <a:cubicBezTo>
                <a:pt x="78" y="508"/>
                <a:pt x="65" y="519"/>
                <a:pt x="5" y="520"/>
              </a:cubicBezTo>
              <a:lnTo>
                <a:pt x="5" y="53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295</xdr:col>
      <xdr:colOff>400320</xdr:colOff>
      <xdr:row>64</xdr:row>
      <xdr:rowOff>196920</xdr:rowOff>
    </xdr:from>
    <xdr:to>
      <xdr:col>297</xdr:col>
      <xdr:colOff>374760</xdr:colOff>
      <xdr:row>65</xdr:row>
      <xdr:rowOff>480240</xdr:rowOff>
    </xdr:to>
    <xdr:sp>
      <xdr:nvSpPr>
        <xdr:cNvPr id="157" name="Freeform 1"/>
        <xdr:cNvSpPr/>
      </xdr:nvSpPr>
      <xdr:spPr>
        <a:xfrm>
          <a:off x="236429640" y="39211200"/>
          <a:ext cx="1575000" cy="893160"/>
        </a:xfrm>
        <a:custGeom>
          <a:avLst/>
          <a:gdLst/>
          <a:ahLst/>
          <a:rect l="0" t="0" r="r" b="b"/>
          <a:pathLst>
            <a:path w="4375" h="2481">
              <a:moveTo>
                <a:pt x="0" y="2480"/>
              </a:moveTo>
              <a:lnTo>
                <a:pt x="0" y="0"/>
              </a:lnTo>
              <a:lnTo>
                <a:pt x="4374" y="0"/>
              </a:lnTo>
              <a:lnTo>
                <a:pt x="4374" y="2480"/>
              </a:lnTo>
              <a:lnTo>
                <a:pt x="0" y="2480"/>
              </a:lnTo>
              <a:close/>
            </a:path>
          </a:pathLst>
        </a:custGeom>
        <a:solidFill>
          <a:srgbClr val="ffffff"/>
        </a:solidFill>
        <a:ln w="0">
          <a:solidFill>
            <a:srgbClr val="000000"/>
          </a:solidFill>
        </a:ln>
      </xdr:spPr>
    </xdr:sp>
    <xdr:clientData/>
  </xdr:twoCellAnchor>
  <xdr:twoCellAnchor editAs="absolute">
    <xdr:from>
      <xdr:col>295</xdr:col>
      <xdr:colOff>453600</xdr:colOff>
      <xdr:row>65</xdr:row>
      <xdr:rowOff>23040</xdr:rowOff>
    </xdr:from>
    <xdr:to>
      <xdr:col>295</xdr:col>
      <xdr:colOff>619920</xdr:colOff>
      <xdr:row>65</xdr:row>
      <xdr:rowOff>186120</xdr:rowOff>
    </xdr:to>
    <xdr:sp>
      <xdr:nvSpPr>
        <xdr:cNvPr id="158" name="Freeform 1"/>
        <xdr:cNvSpPr/>
      </xdr:nvSpPr>
      <xdr:spPr>
        <a:xfrm>
          <a:off x="236482920" y="39646800"/>
          <a:ext cx="166680" cy="163440"/>
        </a:xfrm>
        <a:custGeom>
          <a:avLst/>
          <a:gdLst/>
          <a:ahLst/>
          <a:rect l="0" t="0" r="r" b="b"/>
          <a:pathLst>
            <a:path w="463" h="454">
              <a:moveTo>
                <a:pt x="2" y="453"/>
              </a:moveTo>
              <a:lnTo>
                <a:pt x="211" y="453"/>
              </a:lnTo>
              <a:lnTo>
                <a:pt x="211" y="438"/>
              </a:lnTo>
              <a:lnTo>
                <a:pt x="194" y="437"/>
              </a:lnTo>
              <a:lnTo>
                <a:pt x="186" y="435"/>
              </a:lnTo>
              <a:lnTo>
                <a:pt x="180" y="434"/>
              </a:lnTo>
              <a:lnTo>
                <a:pt x="174" y="432"/>
              </a:lnTo>
              <a:lnTo>
                <a:pt x="168" y="430"/>
              </a:lnTo>
              <a:lnTo>
                <a:pt x="164" y="428"/>
              </a:lnTo>
              <a:lnTo>
                <a:pt x="160" y="425"/>
              </a:lnTo>
              <a:lnTo>
                <a:pt x="156" y="422"/>
              </a:lnTo>
              <a:lnTo>
                <a:pt x="153" y="418"/>
              </a:lnTo>
              <a:lnTo>
                <a:pt x="151" y="414"/>
              </a:lnTo>
              <a:lnTo>
                <a:pt x="149" y="410"/>
              </a:lnTo>
              <a:lnTo>
                <a:pt x="147" y="405"/>
              </a:lnTo>
              <a:lnTo>
                <a:pt x="146" y="399"/>
              </a:lnTo>
              <a:lnTo>
                <a:pt x="146" y="393"/>
              </a:lnTo>
              <a:lnTo>
                <a:pt x="146" y="387"/>
              </a:lnTo>
              <a:lnTo>
                <a:pt x="146" y="110"/>
              </a:lnTo>
              <a:lnTo>
                <a:pt x="162" y="95"/>
              </a:lnTo>
              <a:lnTo>
                <a:pt x="177" y="83"/>
              </a:lnTo>
              <a:lnTo>
                <a:pt x="190" y="73"/>
              </a:lnTo>
              <a:lnTo>
                <a:pt x="202" y="66"/>
              </a:lnTo>
              <a:lnTo>
                <a:pt x="208" y="63"/>
              </a:lnTo>
              <a:lnTo>
                <a:pt x="213" y="60"/>
              </a:lnTo>
              <a:lnTo>
                <a:pt x="219" y="58"/>
              </a:lnTo>
              <a:lnTo>
                <a:pt x="224" y="57"/>
              </a:lnTo>
              <a:lnTo>
                <a:pt x="230" y="56"/>
              </a:lnTo>
              <a:lnTo>
                <a:pt x="235" y="55"/>
              </a:lnTo>
              <a:lnTo>
                <a:pt x="241" y="54"/>
              </a:lnTo>
              <a:lnTo>
                <a:pt x="247" y="54"/>
              </a:lnTo>
              <a:lnTo>
                <a:pt x="256" y="54"/>
              </a:lnTo>
              <a:lnTo>
                <a:pt x="264" y="56"/>
              </a:lnTo>
              <a:lnTo>
                <a:pt x="272" y="57"/>
              </a:lnTo>
              <a:lnTo>
                <a:pt x="279" y="60"/>
              </a:lnTo>
              <a:lnTo>
                <a:pt x="285" y="63"/>
              </a:lnTo>
              <a:lnTo>
                <a:pt x="291" y="67"/>
              </a:lnTo>
              <a:lnTo>
                <a:pt x="296" y="72"/>
              </a:lnTo>
              <a:lnTo>
                <a:pt x="301" y="78"/>
              </a:lnTo>
              <a:lnTo>
                <a:pt x="305" y="84"/>
              </a:lnTo>
              <a:lnTo>
                <a:pt x="309" y="91"/>
              </a:lnTo>
              <a:lnTo>
                <a:pt x="312" y="99"/>
              </a:lnTo>
              <a:lnTo>
                <a:pt x="314" y="107"/>
              </a:lnTo>
              <a:lnTo>
                <a:pt x="316" y="117"/>
              </a:lnTo>
              <a:lnTo>
                <a:pt x="318" y="127"/>
              </a:lnTo>
              <a:lnTo>
                <a:pt x="319" y="138"/>
              </a:lnTo>
              <a:lnTo>
                <a:pt x="319" y="150"/>
              </a:lnTo>
              <a:lnTo>
                <a:pt x="319" y="356"/>
              </a:lnTo>
              <a:lnTo>
                <a:pt x="318" y="377"/>
              </a:lnTo>
              <a:lnTo>
                <a:pt x="316" y="387"/>
              </a:lnTo>
              <a:lnTo>
                <a:pt x="315" y="395"/>
              </a:lnTo>
              <a:lnTo>
                <a:pt x="313" y="402"/>
              </a:lnTo>
              <a:lnTo>
                <a:pt x="311" y="409"/>
              </a:lnTo>
              <a:lnTo>
                <a:pt x="308" y="415"/>
              </a:lnTo>
              <a:lnTo>
                <a:pt x="305" y="420"/>
              </a:lnTo>
              <a:lnTo>
                <a:pt x="301" y="424"/>
              </a:lnTo>
              <a:lnTo>
                <a:pt x="297" y="428"/>
              </a:lnTo>
              <a:lnTo>
                <a:pt x="292" y="431"/>
              </a:lnTo>
              <a:lnTo>
                <a:pt x="287" y="433"/>
              </a:lnTo>
              <a:lnTo>
                <a:pt x="280" y="435"/>
              </a:lnTo>
              <a:lnTo>
                <a:pt x="273" y="436"/>
              </a:lnTo>
              <a:lnTo>
                <a:pt x="265" y="438"/>
              </a:lnTo>
              <a:lnTo>
                <a:pt x="257" y="438"/>
              </a:lnTo>
              <a:lnTo>
                <a:pt x="257" y="453"/>
              </a:lnTo>
              <a:lnTo>
                <a:pt x="462" y="453"/>
              </a:lnTo>
              <a:lnTo>
                <a:pt x="462" y="438"/>
              </a:lnTo>
              <a:lnTo>
                <a:pt x="445" y="436"/>
              </a:lnTo>
              <a:lnTo>
                <a:pt x="438" y="435"/>
              </a:lnTo>
              <a:lnTo>
                <a:pt x="432" y="433"/>
              </a:lnTo>
              <a:lnTo>
                <a:pt x="426" y="431"/>
              </a:lnTo>
              <a:lnTo>
                <a:pt x="422" y="428"/>
              </a:lnTo>
              <a:lnTo>
                <a:pt x="417" y="425"/>
              </a:lnTo>
              <a:lnTo>
                <a:pt x="414" y="422"/>
              </a:lnTo>
              <a:lnTo>
                <a:pt x="411" y="418"/>
              </a:lnTo>
              <a:lnTo>
                <a:pt x="408" y="414"/>
              </a:lnTo>
              <a:lnTo>
                <a:pt x="406" y="409"/>
              </a:lnTo>
              <a:lnTo>
                <a:pt x="404" y="403"/>
              </a:lnTo>
              <a:lnTo>
                <a:pt x="403" y="397"/>
              </a:lnTo>
              <a:lnTo>
                <a:pt x="402" y="390"/>
              </a:lnTo>
              <a:lnTo>
                <a:pt x="401" y="373"/>
              </a:lnTo>
              <a:lnTo>
                <a:pt x="401" y="148"/>
              </a:lnTo>
              <a:lnTo>
                <a:pt x="401" y="131"/>
              </a:lnTo>
              <a:lnTo>
                <a:pt x="399" y="115"/>
              </a:lnTo>
              <a:lnTo>
                <a:pt x="397" y="100"/>
              </a:lnTo>
              <a:lnTo>
                <a:pt x="394" y="86"/>
              </a:lnTo>
              <a:lnTo>
                <a:pt x="389" y="72"/>
              </a:lnTo>
              <a:lnTo>
                <a:pt x="384" y="60"/>
              </a:lnTo>
              <a:lnTo>
                <a:pt x="378" y="49"/>
              </a:lnTo>
              <a:lnTo>
                <a:pt x="371" y="39"/>
              </a:lnTo>
              <a:lnTo>
                <a:pt x="363" y="30"/>
              </a:lnTo>
              <a:lnTo>
                <a:pt x="354" y="22"/>
              </a:lnTo>
              <a:lnTo>
                <a:pt x="345" y="16"/>
              </a:lnTo>
              <a:lnTo>
                <a:pt x="334" y="10"/>
              </a:lnTo>
              <a:lnTo>
                <a:pt x="323" y="6"/>
              </a:lnTo>
              <a:lnTo>
                <a:pt x="311" y="3"/>
              </a:lnTo>
              <a:lnTo>
                <a:pt x="299" y="1"/>
              </a:lnTo>
              <a:lnTo>
                <a:pt x="285" y="0"/>
              </a:lnTo>
              <a:lnTo>
                <a:pt x="277" y="0"/>
              </a:lnTo>
              <a:lnTo>
                <a:pt x="269" y="1"/>
              </a:lnTo>
              <a:lnTo>
                <a:pt x="261" y="2"/>
              </a:lnTo>
              <a:lnTo>
                <a:pt x="253" y="4"/>
              </a:lnTo>
              <a:lnTo>
                <a:pt x="246" y="6"/>
              </a:lnTo>
              <a:lnTo>
                <a:pt x="238" y="9"/>
              </a:lnTo>
              <a:lnTo>
                <a:pt x="230" y="12"/>
              </a:lnTo>
              <a:lnTo>
                <a:pt x="222" y="16"/>
              </a:lnTo>
              <a:lnTo>
                <a:pt x="205" y="27"/>
              </a:lnTo>
              <a:lnTo>
                <a:pt x="187" y="41"/>
              </a:lnTo>
              <a:lnTo>
                <a:pt x="166" y="58"/>
              </a:lnTo>
              <a:lnTo>
                <a:pt x="143" y="80"/>
              </a:lnTo>
              <a:lnTo>
                <a:pt x="143" y="2"/>
              </a:lnTo>
              <a:lnTo>
                <a:pt x="136" y="0"/>
              </a:lnTo>
              <a:lnTo>
                <a:pt x="0" y="44"/>
              </a:lnTo>
              <a:lnTo>
                <a:pt x="0" y="61"/>
              </a:lnTo>
              <a:lnTo>
                <a:pt x="3" y="60"/>
              </a:lnTo>
              <a:lnTo>
                <a:pt x="6" y="59"/>
              </a:lnTo>
              <a:lnTo>
                <a:pt x="9" y="58"/>
              </a:lnTo>
              <a:lnTo>
                <a:pt x="12" y="58"/>
              </a:lnTo>
              <a:lnTo>
                <a:pt x="15" y="58"/>
              </a:lnTo>
              <a:lnTo>
                <a:pt x="19" y="57"/>
              </a:lnTo>
              <a:lnTo>
                <a:pt x="27" y="57"/>
              </a:lnTo>
              <a:lnTo>
                <a:pt x="32" y="57"/>
              </a:lnTo>
              <a:lnTo>
                <a:pt x="36" y="58"/>
              </a:lnTo>
              <a:lnTo>
                <a:pt x="40" y="59"/>
              </a:lnTo>
              <a:lnTo>
                <a:pt x="44" y="60"/>
              </a:lnTo>
              <a:lnTo>
                <a:pt x="47" y="62"/>
              </a:lnTo>
              <a:lnTo>
                <a:pt x="49" y="63"/>
              </a:lnTo>
              <a:lnTo>
                <a:pt x="50" y="64"/>
              </a:lnTo>
              <a:lnTo>
                <a:pt x="53" y="67"/>
              </a:lnTo>
              <a:lnTo>
                <a:pt x="55" y="71"/>
              </a:lnTo>
              <a:lnTo>
                <a:pt x="57" y="74"/>
              </a:lnTo>
              <a:lnTo>
                <a:pt x="59" y="79"/>
              </a:lnTo>
              <a:lnTo>
                <a:pt x="60" y="84"/>
              </a:lnTo>
              <a:lnTo>
                <a:pt x="61" y="90"/>
              </a:lnTo>
              <a:lnTo>
                <a:pt x="63" y="104"/>
              </a:lnTo>
              <a:lnTo>
                <a:pt x="63" y="120"/>
              </a:lnTo>
              <a:lnTo>
                <a:pt x="63" y="364"/>
              </a:lnTo>
              <a:lnTo>
                <a:pt x="62" y="384"/>
              </a:lnTo>
              <a:lnTo>
                <a:pt x="61" y="393"/>
              </a:lnTo>
              <a:lnTo>
                <a:pt x="60" y="400"/>
              </a:lnTo>
              <a:lnTo>
                <a:pt x="58" y="407"/>
              </a:lnTo>
              <a:lnTo>
                <a:pt x="56" y="413"/>
              </a:lnTo>
              <a:lnTo>
                <a:pt x="54" y="418"/>
              </a:lnTo>
              <a:lnTo>
                <a:pt x="51" y="422"/>
              </a:lnTo>
              <a:lnTo>
                <a:pt x="49" y="424"/>
              </a:lnTo>
              <a:lnTo>
                <a:pt x="47" y="426"/>
              </a:lnTo>
              <a:lnTo>
                <a:pt x="43" y="429"/>
              </a:lnTo>
              <a:lnTo>
                <a:pt x="38" y="432"/>
              </a:lnTo>
              <a:lnTo>
                <a:pt x="32" y="434"/>
              </a:lnTo>
              <a:lnTo>
                <a:pt x="26" y="435"/>
              </a:lnTo>
              <a:lnTo>
                <a:pt x="19" y="437"/>
              </a:lnTo>
              <a:lnTo>
                <a:pt x="2" y="438"/>
              </a:lnTo>
              <a:lnTo>
                <a:pt x="2" y="453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295</xdr:col>
      <xdr:colOff>653400</xdr:colOff>
      <xdr:row>65</xdr:row>
      <xdr:rowOff>155880</xdr:rowOff>
    </xdr:from>
    <xdr:to>
      <xdr:col>295</xdr:col>
      <xdr:colOff>734760</xdr:colOff>
      <xdr:row>65</xdr:row>
      <xdr:rowOff>255600</xdr:rowOff>
    </xdr:to>
    <xdr:sp>
      <xdr:nvSpPr>
        <xdr:cNvPr id="159" name="Freeform 1"/>
        <xdr:cNvSpPr/>
      </xdr:nvSpPr>
      <xdr:spPr>
        <a:xfrm>
          <a:off x="236682720" y="39779640"/>
          <a:ext cx="81720" cy="100080"/>
        </a:xfrm>
        <a:custGeom>
          <a:avLst/>
          <a:gdLst/>
          <a:ahLst/>
          <a:rect l="0" t="0" r="r" b="b"/>
          <a:pathLst>
            <a:path w="227" h="278">
              <a:moveTo>
                <a:pt x="218" y="179"/>
              </a:moveTo>
              <a:lnTo>
                <a:pt x="208" y="193"/>
              </a:lnTo>
              <a:lnTo>
                <a:pt x="198" y="205"/>
              </a:lnTo>
              <a:lnTo>
                <a:pt x="193" y="210"/>
              </a:lnTo>
              <a:lnTo>
                <a:pt x="188" y="215"/>
              </a:lnTo>
              <a:lnTo>
                <a:pt x="183" y="219"/>
              </a:lnTo>
              <a:lnTo>
                <a:pt x="179" y="222"/>
              </a:lnTo>
              <a:lnTo>
                <a:pt x="174" y="225"/>
              </a:lnTo>
              <a:lnTo>
                <a:pt x="169" y="228"/>
              </a:lnTo>
              <a:lnTo>
                <a:pt x="164" y="230"/>
              </a:lnTo>
              <a:lnTo>
                <a:pt x="158" y="232"/>
              </a:lnTo>
              <a:lnTo>
                <a:pt x="153" y="233"/>
              </a:lnTo>
              <a:lnTo>
                <a:pt x="147" y="234"/>
              </a:lnTo>
              <a:lnTo>
                <a:pt x="142" y="234"/>
              </a:lnTo>
              <a:lnTo>
                <a:pt x="135" y="235"/>
              </a:lnTo>
              <a:lnTo>
                <a:pt x="126" y="234"/>
              </a:lnTo>
              <a:lnTo>
                <a:pt x="116" y="232"/>
              </a:lnTo>
              <a:lnTo>
                <a:pt x="107" y="230"/>
              </a:lnTo>
              <a:lnTo>
                <a:pt x="99" y="226"/>
              </a:lnTo>
              <a:lnTo>
                <a:pt x="91" y="222"/>
              </a:lnTo>
              <a:lnTo>
                <a:pt x="83" y="216"/>
              </a:lnTo>
              <a:lnTo>
                <a:pt x="76" y="210"/>
              </a:lnTo>
              <a:lnTo>
                <a:pt x="70" y="202"/>
              </a:lnTo>
              <a:lnTo>
                <a:pt x="64" y="195"/>
              </a:lnTo>
              <a:lnTo>
                <a:pt x="59" y="186"/>
              </a:lnTo>
              <a:lnTo>
                <a:pt x="55" y="176"/>
              </a:lnTo>
              <a:lnTo>
                <a:pt x="52" y="166"/>
              </a:lnTo>
              <a:lnTo>
                <a:pt x="49" y="155"/>
              </a:lnTo>
              <a:lnTo>
                <a:pt x="47" y="144"/>
              </a:lnTo>
              <a:lnTo>
                <a:pt x="45" y="132"/>
              </a:lnTo>
              <a:lnTo>
                <a:pt x="45" y="120"/>
              </a:lnTo>
              <a:lnTo>
                <a:pt x="45" y="108"/>
              </a:lnTo>
              <a:lnTo>
                <a:pt x="46" y="98"/>
              </a:lnTo>
              <a:lnTo>
                <a:pt x="48" y="87"/>
              </a:lnTo>
              <a:lnTo>
                <a:pt x="51" y="78"/>
              </a:lnTo>
              <a:lnTo>
                <a:pt x="54" y="69"/>
              </a:lnTo>
              <a:lnTo>
                <a:pt x="58" y="60"/>
              </a:lnTo>
              <a:lnTo>
                <a:pt x="62" y="52"/>
              </a:lnTo>
              <a:lnTo>
                <a:pt x="67" y="45"/>
              </a:lnTo>
              <a:lnTo>
                <a:pt x="72" y="39"/>
              </a:lnTo>
              <a:lnTo>
                <a:pt x="78" y="33"/>
              </a:lnTo>
              <a:lnTo>
                <a:pt x="85" y="29"/>
              </a:lnTo>
              <a:lnTo>
                <a:pt x="92" y="25"/>
              </a:lnTo>
              <a:lnTo>
                <a:pt x="100" y="21"/>
              </a:lnTo>
              <a:lnTo>
                <a:pt x="107" y="19"/>
              </a:lnTo>
              <a:lnTo>
                <a:pt x="116" y="18"/>
              </a:lnTo>
              <a:lnTo>
                <a:pt x="124" y="17"/>
              </a:lnTo>
              <a:lnTo>
                <a:pt x="132" y="17"/>
              </a:lnTo>
              <a:lnTo>
                <a:pt x="135" y="18"/>
              </a:lnTo>
              <a:lnTo>
                <a:pt x="138" y="18"/>
              </a:lnTo>
              <a:lnTo>
                <a:pt x="141" y="19"/>
              </a:lnTo>
              <a:lnTo>
                <a:pt x="143" y="20"/>
              </a:lnTo>
              <a:lnTo>
                <a:pt x="145" y="21"/>
              </a:lnTo>
              <a:lnTo>
                <a:pt x="147" y="23"/>
              </a:lnTo>
              <a:lnTo>
                <a:pt x="149" y="25"/>
              </a:lnTo>
              <a:lnTo>
                <a:pt x="151" y="27"/>
              </a:lnTo>
              <a:lnTo>
                <a:pt x="153" y="29"/>
              </a:lnTo>
              <a:lnTo>
                <a:pt x="154" y="32"/>
              </a:lnTo>
              <a:lnTo>
                <a:pt x="155" y="34"/>
              </a:lnTo>
              <a:lnTo>
                <a:pt x="157" y="38"/>
              </a:lnTo>
              <a:lnTo>
                <a:pt x="159" y="45"/>
              </a:lnTo>
              <a:lnTo>
                <a:pt x="162" y="58"/>
              </a:lnTo>
              <a:lnTo>
                <a:pt x="163" y="61"/>
              </a:lnTo>
              <a:lnTo>
                <a:pt x="164" y="64"/>
              </a:lnTo>
              <a:lnTo>
                <a:pt x="166" y="67"/>
              </a:lnTo>
              <a:lnTo>
                <a:pt x="167" y="70"/>
              </a:lnTo>
              <a:lnTo>
                <a:pt x="168" y="72"/>
              </a:lnTo>
              <a:lnTo>
                <a:pt x="170" y="74"/>
              </a:lnTo>
              <a:lnTo>
                <a:pt x="172" y="76"/>
              </a:lnTo>
              <a:lnTo>
                <a:pt x="173" y="78"/>
              </a:lnTo>
              <a:lnTo>
                <a:pt x="175" y="80"/>
              </a:lnTo>
              <a:lnTo>
                <a:pt x="177" y="81"/>
              </a:lnTo>
              <a:lnTo>
                <a:pt x="179" y="83"/>
              </a:lnTo>
              <a:lnTo>
                <a:pt x="181" y="84"/>
              </a:lnTo>
              <a:lnTo>
                <a:pt x="183" y="84"/>
              </a:lnTo>
              <a:lnTo>
                <a:pt x="186" y="85"/>
              </a:lnTo>
              <a:lnTo>
                <a:pt x="188" y="85"/>
              </a:lnTo>
              <a:lnTo>
                <a:pt x="190" y="85"/>
              </a:lnTo>
              <a:lnTo>
                <a:pt x="193" y="85"/>
              </a:lnTo>
              <a:lnTo>
                <a:pt x="196" y="85"/>
              </a:lnTo>
              <a:lnTo>
                <a:pt x="199" y="84"/>
              </a:lnTo>
              <a:lnTo>
                <a:pt x="201" y="84"/>
              </a:lnTo>
              <a:lnTo>
                <a:pt x="203" y="82"/>
              </a:lnTo>
              <a:lnTo>
                <a:pt x="206" y="81"/>
              </a:lnTo>
              <a:lnTo>
                <a:pt x="208" y="80"/>
              </a:lnTo>
              <a:lnTo>
                <a:pt x="210" y="78"/>
              </a:lnTo>
              <a:lnTo>
                <a:pt x="212" y="76"/>
              </a:lnTo>
              <a:lnTo>
                <a:pt x="213" y="75"/>
              </a:lnTo>
              <a:lnTo>
                <a:pt x="215" y="72"/>
              </a:lnTo>
              <a:lnTo>
                <a:pt x="216" y="70"/>
              </a:lnTo>
              <a:lnTo>
                <a:pt x="217" y="68"/>
              </a:lnTo>
              <a:lnTo>
                <a:pt x="217" y="66"/>
              </a:lnTo>
              <a:lnTo>
                <a:pt x="218" y="63"/>
              </a:lnTo>
              <a:lnTo>
                <a:pt x="218" y="61"/>
              </a:lnTo>
              <a:lnTo>
                <a:pt x="217" y="55"/>
              </a:lnTo>
              <a:lnTo>
                <a:pt x="216" y="49"/>
              </a:lnTo>
              <a:lnTo>
                <a:pt x="214" y="43"/>
              </a:lnTo>
              <a:lnTo>
                <a:pt x="211" y="37"/>
              </a:lnTo>
              <a:lnTo>
                <a:pt x="207" y="32"/>
              </a:lnTo>
              <a:lnTo>
                <a:pt x="202" y="27"/>
              </a:lnTo>
              <a:lnTo>
                <a:pt x="197" y="22"/>
              </a:lnTo>
              <a:lnTo>
                <a:pt x="191" y="18"/>
              </a:lnTo>
              <a:lnTo>
                <a:pt x="185" y="14"/>
              </a:lnTo>
              <a:lnTo>
                <a:pt x="178" y="11"/>
              </a:lnTo>
              <a:lnTo>
                <a:pt x="171" y="7"/>
              </a:lnTo>
              <a:lnTo>
                <a:pt x="163" y="5"/>
              </a:lnTo>
              <a:lnTo>
                <a:pt x="154" y="3"/>
              </a:lnTo>
              <a:lnTo>
                <a:pt x="146" y="1"/>
              </a:lnTo>
              <a:lnTo>
                <a:pt x="137" y="0"/>
              </a:lnTo>
              <a:lnTo>
                <a:pt x="128" y="0"/>
              </a:lnTo>
              <a:lnTo>
                <a:pt x="123" y="0"/>
              </a:lnTo>
              <a:lnTo>
                <a:pt x="117" y="1"/>
              </a:lnTo>
              <a:lnTo>
                <a:pt x="106" y="2"/>
              </a:lnTo>
              <a:lnTo>
                <a:pt x="96" y="5"/>
              </a:lnTo>
              <a:lnTo>
                <a:pt x="85" y="9"/>
              </a:lnTo>
              <a:lnTo>
                <a:pt x="75" y="13"/>
              </a:lnTo>
              <a:lnTo>
                <a:pt x="65" y="19"/>
              </a:lnTo>
              <a:lnTo>
                <a:pt x="55" y="26"/>
              </a:lnTo>
              <a:lnTo>
                <a:pt x="46" y="33"/>
              </a:lnTo>
              <a:lnTo>
                <a:pt x="40" y="38"/>
              </a:lnTo>
              <a:lnTo>
                <a:pt x="35" y="43"/>
              </a:lnTo>
              <a:lnTo>
                <a:pt x="31" y="49"/>
              </a:lnTo>
              <a:lnTo>
                <a:pt x="26" y="55"/>
              </a:lnTo>
              <a:lnTo>
                <a:pt x="22" y="61"/>
              </a:lnTo>
              <a:lnTo>
                <a:pt x="18" y="68"/>
              </a:lnTo>
              <a:lnTo>
                <a:pt x="15" y="75"/>
              </a:lnTo>
              <a:lnTo>
                <a:pt x="12" y="82"/>
              </a:lnTo>
              <a:lnTo>
                <a:pt x="9" y="89"/>
              </a:lnTo>
              <a:lnTo>
                <a:pt x="7" y="96"/>
              </a:lnTo>
              <a:lnTo>
                <a:pt x="3" y="112"/>
              </a:lnTo>
              <a:lnTo>
                <a:pt x="1" y="129"/>
              </a:lnTo>
              <a:lnTo>
                <a:pt x="0" y="146"/>
              </a:lnTo>
              <a:lnTo>
                <a:pt x="1" y="160"/>
              </a:lnTo>
              <a:lnTo>
                <a:pt x="2" y="174"/>
              </a:lnTo>
              <a:lnTo>
                <a:pt x="5" y="186"/>
              </a:lnTo>
              <a:lnTo>
                <a:pt x="8" y="199"/>
              </a:lnTo>
              <a:lnTo>
                <a:pt x="13" y="210"/>
              </a:lnTo>
              <a:lnTo>
                <a:pt x="18" y="221"/>
              </a:lnTo>
              <a:lnTo>
                <a:pt x="24" y="231"/>
              </a:lnTo>
              <a:lnTo>
                <a:pt x="31" y="240"/>
              </a:lnTo>
              <a:lnTo>
                <a:pt x="39" y="248"/>
              </a:lnTo>
              <a:lnTo>
                <a:pt x="47" y="256"/>
              </a:lnTo>
              <a:lnTo>
                <a:pt x="57" y="262"/>
              </a:lnTo>
              <a:lnTo>
                <a:pt x="66" y="267"/>
              </a:lnTo>
              <a:lnTo>
                <a:pt x="77" y="271"/>
              </a:lnTo>
              <a:lnTo>
                <a:pt x="88" y="274"/>
              </a:lnTo>
              <a:lnTo>
                <a:pt x="99" y="276"/>
              </a:lnTo>
              <a:lnTo>
                <a:pt x="111" y="277"/>
              </a:lnTo>
              <a:lnTo>
                <a:pt x="121" y="277"/>
              </a:lnTo>
              <a:lnTo>
                <a:pt x="130" y="275"/>
              </a:lnTo>
              <a:lnTo>
                <a:pt x="139" y="273"/>
              </a:lnTo>
              <a:lnTo>
                <a:pt x="148" y="270"/>
              </a:lnTo>
              <a:lnTo>
                <a:pt x="157" y="266"/>
              </a:lnTo>
              <a:lnTo>
                <a:pt x="165" y="261"/>
              </a:lnTo>
              <a:lnTo>
                <a:pt x="174" y="256"/>
              </a:lnTo>
              <a:lnTo>
                <a:pt x="182" y="249"/>
              </a:lnTo>
              <a:lnTo>
                <a:pt x="187" y="244"/>
              </a:lnTo>
              <a:lnTo>
                <a:pt x="193" y="238"/>
              </a:lnTo>
              <a:lnTo>
                <a:pt x="198" y="232"/>
              </a:lnTo>
              <a:lnTo>
                <a:pt x="203" y="225"/>
              </a:lnTo>
              <a:lnTo>
                <a:pt x="208" y="217"/>
              </a:lnTo>
              <a:lnTo>
                <a:pt x="214" y="207"/>
              </a:lnTo>
              <a:lnTo>
                <a:pt x="226" y="184"/>
              </a:lnTo>
              <a:lnTo>
                <a:pt x="218" y="17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295</xdr:col>
      <xdr:colOff>790920</xdr:colOff>
      <xdr:row>65</xdr:row>
      <xdr:rowOff>28080</xdr:rowOff>
    </xdr:from>
    <xdr:to>
      <xdr:col>296</xdr:col>
      <xdr:colOff>195480</xdr:colOff>
      <xdr:row>65</xdr:row>
      <xdr:rowOff>136440</xdr:rowOff>
    </xdr:to>
    <xdr:sp>
      <xdr:nvSpPr>
        <xdr:cNvPr id="160" name="Freeform 1"/>
        <xdr:cNvSpPr/>
      </xdr:nvSpPr>
      <xdr:spPr>
        <a:xfrm>
          <a:off x="236820240" y="39651840"/>
          <a:ext cx="205200" cy="108720"/>
        </a:xfrm>
        <a:custGeom>
          <a:avLst/>
          <a:gdLst/>
          <a:ahLst/>
          <a:rect l="0" t="0" r="r" b="b"/>
          <a:pathLst>
            <a:path w="570" h="302">
              <a:moveTo>
                <a:pt x="0" y="301"/>
              </a:moveTo>
              <a:lnTo>
                <a:pt x="0" y="240"/>
              </a:lnTo>
              <a:lnTo>
                <a:pt x="569" y="240"/>
              </a:lnTo>
              <a:lnTo>
                <a:pt x="569" y="301"/>
              </a:lnTo>
              <a:lnTo>
                <a:pt x="0" y="301"/>
              </a:lnTo>
              <a:moveTo>
                <a:pt x="0" y="62"/>
              </a:moveTo>
              <a:lnTo>
                <a:pt x="0" y="0"/>
              </a:lnTo>
              <a:lnTo>
                <a:pt x="569" y="0"/>
              </a:lnTo>
              <a:lnTo>
                <a:pt x="569" y="62"/>
              </a:lnTo>
              <a:lnTo>
                <a:pt x="0" y="6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307080</xdr:colOff>
      <xdr:row>64</xdr:row>
      <xdr:rowOff>286920</xdr:rowOff>
    </xdr:from>
    <xdr:to>
      <xdr:col>296</xdr:col>
      <xdr:colOff>460800</xdr:colOff>
      <xdr:row>64</xdr:row>
      <xdr:rowOff>534240</xdr:rowOff>
    </xdr:to>
    <xdr:sp>
      <xdr:nvSpPr>
        <xdr:cNvPr id="161" name="Freeform 1"/>
        <xdr:cNvSpPr/>
      </xdr:nvSpPr>
      <xdr:spPr>
        <a:xfrm>
          <a:off x="237136680" y="39301200"/>
          <a:ext cx="154080" cy="247680"/>
        </a:xfrm>
        <a:custGeom>
          <a:avLst/>
          <a:gdLst/>
          <a:ahLst/>
          <a:rect l="0" t="0" r="r" b="b"/>
          <a:pathLst>
            <a:path w="428" h="688">
              <a:moveTo>
                <a:pt x="405" y="0"/>
              </a:moveTo>
              <a:lnTo>
                <a:pt x="366" y="4"/>
              </a:lnTo>
              <a:lnTo>
                <a:pt x="331" y="9"/>
              </a:lnTo>
              <a:lnTo>
                <a:pt x="299" y="16"/>
              </a:lnTo>
              <a:lnTo>
                <a:pt x="270" y="24"/>
              </a:lnTo>
              <a:lnTo>
                <a:pt x="243" y="34"/>
              </a:lnTo>
              <a:lnTo>
                <a:pt x="217" y="47"/>
              </a:lnTo>
              <a:lnTo>
                <a:pt x="191" y="61"/>
              </a:lnTo>
              <a:lnTo>
                <a:pt x="164" y="79"/>
              </a:lnTo>
              <a:lnTo>
                <a:pt x="145" y="93"/>
              </a:lnTo>
              <a:lnTo>
                <a:pt x="127" y="109"/>
              </a:lnTo>
              <a:lnTo>
                <a:pt x="110" y="125"/>
              </a:lnTo>
              <a:lnTo>
                <a:pt x="94" y="142"/>
              </a:lnTo>
              <a:lnTo>
                <a:pt x="79" y="160"/>
              </a:lnTo>
              <a:lnTo>
                <a:pt x="66" y="178"/>
              </a:lnTo>
              <a:lnTo>
                <a:pt x="53" y="198"/>
              </a:lnTo>
              <a:lnTo>
                <a:pt x="42" y="218"/>
              </a:lnTo>
              <a:lnTo>
                <a:pt x="33" y="238"/>
              </a:lnTo>
              <a:lnTo>
                <a:pt x="24" y="259"/>
              </a:lnTo>
              <a:lnTo>
                <a:pt x="17" y="281"/>
              </a:lnTo>
              <a:lnTo>
                <a:pt x="11" y="304"/>
              </a:lnTo>
              <a:lnTo>
                <a:pt x="6" y="327"/>
              </a:lnTo>
              <a:lnTo>
                <a:pt x="3" y="350"/>
              </a:lnTo>
              <a:lnTo>
                <a:pt x="1" y="374"/>
              </a:lnTo>
              <a:lnTo>
                <a:pt x="0" y="399"/>
              </a:lnTo>
              <a:lnTo>
                <a:pt x="1" y="431"/>
              </a:lnTo>
              <a:lnTo>
                <a:pt x="5" y="462"/>
              </a:lnTo>
              <a:lnTo>
                <a:pt x="11" y="493"/>
              </a:lnTo>
              <a:lnTo>
                <a:pt x="19" y="523"/>
              </a:lnTo>
              <a:lnTo>
                <a:pt x="28" y="551"/>
              </a:lnTo>
              <a:lnTo>
                <a:pt x="40" y="577"/>
              </a:lnTo>
              <a:lnTo>
                <a:pt x="47" y="589"/>
              </a:lnTo>
              <a:lnTo>
                <a:pt x="54" y="600"/>
              </a:lnTo>
              <a:lnTo>
                <a:pt x="61" y="610"/>
              </a:lnTo>
              <a:lnTo>
                <a:pt x="69" y="620"/>
              </a:lnTo>
              <a:lnTo>
                <a:pt x="76" y="628"/>
              </a:lnTo>
              <a:lnTo>
                <a:pt x="84" y="635"/>
              </a:lnTo>
              <a:lnTo>
                <a:pt x="92" y="642"/>
              </a:lnTo>
              <a:lnTo>
                <a:pt x="100" y="649"/>
              </a:lnTo>
              <a:lnTo>
                <a:pt x="108" y="655"/>
              </a:lnTo>
              <a:lnTo>
                <a:pt x="117" y="660"/>
              </a:lnTo>
              <a:lnTo>
                <a:pt x="126" y="665"/>
              </a:lnTo>
              <a:lnTo>
                <a:pt x="136" y="670"/>
              </a:lnTo>
              <a:lnTo>
                <a:pt x="146" y="674"/>
              </a:lnTo>
              <a:lnTo>
                <a:pt x="156" y="677"/>
              </a:lnTo>
              <a:lnTo>
                <a:pt x="166" y="680"/>
              </a:lnTo>
              <a:lnTo>
                <a:pt x="176" y="683"/>
              </a:lnTo>
              <a:lnTo>
                <a:pt x="187" y="684"/>
              </a:lnTo>
              <a:lnTo>
                <a:pt x="198" y="686"/>
              </a:lnTo>
              <a:lnTo>
                <a:pt x="220" y="687"/>
              </a:lnTo>
              <a:lnTo>
                <a:pt x="243" y="686"/>
              </a:lnTo>
              <a:lnTo>
                <a:pt x="264" y="683"/>
              </a:lnTo>
              <a:lnTo>
                <a:pt x="285" y="677"/>
              </a:lnTo>
              <a:lnTo>
                <a:pt x="304" y="670"/>
              </a:lnTo>
              <a:lnTo>
                <a:pt x="322" y="661"/>
              </a:lnTo>
              <a:lnTo>
                <a:pt x="339" y="650"/>
              </a:lnTo>
              <a:lnTo>
                <a:pt x="355" y="637"/>
              </a:lnTo>
              <a:lnTo>
                <a:pt x="369" y="623"/>
              </a:lnTo>
              <a:lnTo>
                <a:pt x="382" y="607"/>
              </a:lnTo>
              <a:lnTo>
                <a:pt x="394" y="590"/>
              </a:lnTo>
              <a:lnTo>
                <a:pt x="404" y="571"/>
              </a:lnTo>
              <a:lnTo>
                <a:pt x="412" y="551"/>
              </a:lnTo>
              <a:lnTo>
                <a:pt x="418" y="529"/>
              </a:lnTo>
              <a:lnTo>
                <a:pt x="423" y="506"/>
              </a:lnTo>
              <a:lnTo>
                <a:pt x="426" y="483"/>
              </a:lnTo>
              <a:lnTo>
                <a:pt x="427" y="458"/>
              </a:lnTo>
              <a:lnTo>
                <a:pt x="426" y="434"/>
              </a:lnTo>
              <a:lnTo>
                <a:pt x="424" y="412"/>
              </a:lnTo>
              <a:lnTo>
                <a:pt x="420" y="391"/>
              </a:lnTo>
              <a:lnTo>
                <a:pt x="414" y="372"/>
              </a:lnTo>
              <a:lnTo>
                <a:pt x="407" y="354"/>
              </a:lnTo>
              <a:lnTo>
                <a:pt x="399" y="337"/>
              </a:lnTo>
              <a:lnTo>
                <a:pt x="389" y="321"/>
              </a:lnTo>
              <a:lnTo>
                <a:pt x="377" y="307"/>
              </a:lnTo>
              <a:lnTo>
                <a:pt x="365" y="295"/>
              </a:lnTo>
              <a:lnTo>
                <a:pt x="351" y="283"/>
              </a:lnTo>
              <a:lnTo>
                <a:pt x="335" y="274"/>
              </a:lnTo>
              <a:lnTo>
                <a:pt x="319" y="266"/>
              </a:lnTo>
              <a:lnTo>
                <a:pt x="301" y="260"/>
              </a:lnTo>
              <a:lnTo>
                <a:pt x="282" y="256"/>
              </a:lnTo>
              <a:lnTo>
                <a:pt x="262" y="253"/>
              </a:lnTo>
              <a:lnTo>
                <a:pt x="241" y="252"/>
              </a:lnTo>
              <a:lnTo>
                <a:pt x="226" y="252"/>
              </a:lnTo>
              <a:lnTo>
                <a:pt x="212" y="254"/>
              </a:lnTo>
              <a:lnTo>
                <a:pt x="205" y="255"/>
              </a:lnTo>
              <a:lnTo>
                <a:pt x="199" y="256"/>
              </a:lnTo>
              <a:lnTo>
                <a:pt x="192" y="258"/>
              </a:lnTo>
              <a:lnTo>
                <a:pt x="186" y="260"/>
              </a:lnTo>
              <a:lnTo>
                <a:pt x="171" y="266"/>
              </a:lnTo>
              <a:lnTo>
                <a:pt x="156" y="273"/>
              </a:lnTo>
              <a:lnTo>
                <a:pt x="116" y="296"/>
              </a:lnTo>
              <a:lnTo>
                <a:pt x="122" y="269"/>
              </a:lnTo>
              <a:lnTo>
                <a:pt x="130" y="243"/>
              </a:lnTo>
              <a:lnTo>
                <a:pt x="140" y="217"/>
              </a:lnTo>
              <a:lnTo>
                <a:pt x="151" y="193"/>
              </a:lnTo>
              <a:lnTo>
                <a:pt x="164" y="170"/>
              </a:lnTo>
              <a:lnTo>
                <a:pt x="179" y="149"/>
              </a:lnTo>
              <a:lnTo>
                <a:pt x="196" y="129"/>
              </a:lnTo>
              <a:lnTo>
                <a:pt x="214" y="110"/>
              </a:lnTo>
              <a:lnTo>
                <a:pt x="233" y="92"/>
              </a:lnTo>
              <a:lnTo>
                <a:pt x="254" y="77"/>
              </a:lnTo>
              <a:lnTo>
                <a:pt x="277" y="62"/>
              </a:lnTo>
              <a:lnTo>
                <a:pt x="300" y="49"/>
              </a:lnTo>
              <a:lnTo>
                <a:pt x="325" y="38"/>
              </a:lnTo>
              <a:lnTo>
                <a:pt x="352" y="29"/>
              </a:lnTo>
              <a:lnTo>
                <a:pt x="379" y="21"/>
              </a:lnTo>
              <a:lnTo>
                <a:pt x="407" y="16"/>
              </a:lnTo>
              <a:lnTo>
                <a:pt x="405" y="0"/>
              </a:lnTo>
              <a:moveTo>
                <a:pt x="205" y="297"/>
              </a:moveTo>
              <a:lnTo>
                <a:pt x="220" y="298"/>
              </a:lnTo>
              <a:lnTo>
                <a:pt x="235" y="300"/>
              </a:lnTo>
              <a:lnTo>
                <a:pt x="249" y="305"/>
              </a:lnTo>
              <a:lnTo>
                <a:pt x="262" y="310"/>
              </a:lnTo>
              <a:lnTo>
                <a:pt x="274" y="317"/>
              </a:lnTo>
              <a:lnTo>
                <a:pt x="285" y="326"/>
              </a:lnTo>
              <a:lnTo>
                <a:pt x="295" y="336"/>
              </a:lnTo>
              <a:lnTo>
                <a:pt x="304" y="348"/>
              </a:lnTo>
              <a:lnTo>
                <a:pt x="312" y="361"/>
              </a:lnTo>
              <a:lnTo>
                <a:pt x="319" y="376"/>
              </a:lnTo>
              <a:lnTo>
                <a:pt x="325" y="392"/>
              </a:lnTo>
              <a:lnTo>
                <a:pt x="330" y="409"/>
              </a:lnTo>
              <a:lnTo>
                <a:pt x="333" y="427"/>
              </a:lnTo>
              <a:lnTo>
                <a:pt x="336" y="447"/>
              </a:lnTo>
              <a:lnTo>
                <a:pt x="338" y="469"/>
              </a:lnTo>
              <a:lnTo>
                <a:pt x="338" y="491"/>
              </a:lnTo>
              <a:lnTo>
                <a:pt x="337" y="529"/>
              </a:lnTo>
              <a:lnTo>
                <a:pt x="334" y="547"/>
              </a:lnTo>
              <a:lnTo>
                <a:pt x="331" y="563"/>
              </a:lnTo>
              <a:lnTo>
                <a:pt x="327" y="578"/>
              </a:lnTo>
              <a:lnTo>
                <a:pt x="323" y="592"/>
              </a:lnTo>
              <a:lnTo>
                <a:pt x="317" y="604"/>
              </a:lnTo>
              <a:lnTo>
                <a:pt x="311" y="616"/>
              </a:lnTo>
              <a:lnTo>
                <a:pt x="303" y="626"/>
              </a:lnTo>
              <a:lnTo>
                <a:pt x="295" y="635"/>
              </a:lnTo>
              <a:lnTo>
                <a:pt x="287" y="642"/>
              </a:lnTo>
              <a:lnTo>
                <a:pt x="277" y="648"/>
              </a:lnTo>
              <a:lnTo>
                <a:pt x="267" y="653"/>
              </a:lnTo>
              <a:lnTo>
                <a:pt x="256" y="657"/>
              </a:lnTo>
              <a:lnTo>
                <a:pt x="244" y="659"/>
              </a:lnTo>
              <a:lnTo>
                <a:pt x="231" y="659"/>
              </a:lnTo>
              <a:lnTo>
                <a:pt x="215" y="658"/>
              </a:lnTo>
              <a:lnTo>
                <a:pt x="200" y="655"/>
              </a:lnTo>
              <a:lnTo>
                <a:pt x="186" y="650"/>
              </a:lnTo>
              <a:lnTo>
                <a:pt x="173" y="643"/>
              </a:lnTo>
              <a:lnTo>
                <a:pt x="160" y="633"/>
              </a:lnTo>
              <a:lnTo>
                <a:pt x="149" y="622"/>
              </a:lnTo>
              <a:lnTo>
                <a:pt x="138" y="609"/>
              </a:lnTo>
              <a:lnTo>
                <a:pt x="129" y="594"/>
              </a:lnTo>
              <a:lnTo>
                <a:pt x="120" y="577"/>
              </a:lnTo>
              <a:lnTo>
                <a:pt x="113" y="559"/>
              </a:lnTo>
              <a:lnTo>
                <a:pt x="106" y="539"/>
              </a:lnTo>
              <a:lnTo>
                <a:pt x="101" y="517"/>
              </a:lnTo>
              <a:lnTo>
                <a:pt x="97" y="494"/>
              </a:lnTo>
              <a:lnTo>
                <a:pt x="94" y="469"/>
              </a:lnTo>
              <a:lnTo>
                <a:pt x="92" y="414"/>
              </a:lnTo>
              <a:lnTo>
                <a:pt x="92" y="397"/>
              </a:lnTo>
              <a:lnTo>
                <a:pt x="93" y="381"/>
              </a:lnTo>
              <a:lnTo>
                <a:pt x="95" y="367"/>
              </a:lnTo>
              <a:lnTo>
                <a:pt x="96" y="361"/>
              </a:lnTo>
              <a:lnTo>
                <a:pt x="98" y="355"/>
              </a:lnTo>
              <a:lnTo>
                <a:pt x="100" y="349"/>
              </a:lnTo>
              <a:lnTo>
                <a:pt x="102" y="344"/>
              </a:lnTo>
              <a:lnTo>
                <a:pt x="104" y="340"/>
              </a:lnTo>
              <a:lnTo>
                <a:pt x="106" y="335"/>
              </a:lnTo>
              <a:lnTo>
                <a:pt x="109" y="331"/>
              </a:lnTo>
              <a:lnTo>
                <a:pt x="112" y="328"/>
              </a:lnTo>
              <a:lnTo>
                <a:pt x="116" y="325"/>
              </a:lnTo>
              <a:lnTo>
                <a:pt x="119" y="322"/>
              </a:lnTo>
              <a:lnTo>
                <a:pt x="123" y="319"/>
              </a:lnTo>
              <a:lnTo>
                <a:pt x="127" y="316"/>
              </a:lnTo>
              <a:lnTo>
                <a:pt x="136" y="311"/>
              </a:lnTo>
              <a:lnTo>
                <a:pt x="146" y="307"/>
              </a:lnTo>
              <a:lnTo>
                <a:pt x="157" y="304"/>
              </a:lnTo>
              <a:lnTo>
                <a:pt x="168" y="301"/>
              </a:lnTo>
              <a:lnTo>
                <a:pt x="180" y="299"/>
              </a:lnTo>
              <a:lnTo>
                <a:pt x="192" y="298"/>
              </a:lnTo>
              <a:lnTo>
                <a:pt x="205" y="297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480600</xdr:colOff>
      <xdr:row>64</xdr:row>
      <xdr:rowOff>289800</xdr:rowOff>
    </xdr:from>
    <xdr:to>
      <xdr:col>296</xdr:col>
      <xdr:colOff>640800</xdr:colOff>
      <xdr:row>64</xdr:row>
      <xdr:rowOff>534240</xdr:rowOff>
    </xdr:to>
    <xdr:sp>
      <xdr:nvSpPr>
        <xdr:cNvPr id="162" name="Freeform 1"/>
        <xdr:cNvSpPr/>
      </xdr:nvSpPr>
      <xdr:spPr>
        <a:xfrm>
          <a:off x="237310200" y="39304080"/>
          <a:ext cx="160560" cy="244800"/>
        </a:xfrm>
        <a:custGeom>
          <a:avLst/>
          <a:gdLst/>
          <a:ahLst/>
          <a:rect l="0" t="0" r="r" b="b"/>
          <a:pathLst>
            <a:path w="446" h="680">
              <a:moveTo>
                <a:pt x="226" y="0"/>
              </a:moveTo>
              <a:lnTo>
                <a:pt x="207" y="1"/>
              </a:lnTo>
              <a:lnTo>
                <a:pt x="188" y="3"/>
              </a:lnTo>
              <a:lnTo>
                <a:pt x="170" y="7"/>
              </a:lnTo>
              <a:lnTo>
                <a:pt x="162" y="9"/>
              </a:lnTo>
              <a:lnTo>
                <a:pt x="154" y="12"/>
              </a:lnTo>
              <a:lnTo>
                <a:pt x="146" y="16"/>
              </a:lnTo>
              <a:lnTo>
                <a:pt x="138" y="19"/>
              </a:lnTo>
              <a:lnTo>
                <a:pt x="130" y="24"/>
              </a:lnTo>
              <a:lnTo>
                <a:pt x="123" y="28"/>
              </a:lnTo>
              <a:lnTo>
                <a:pt x="108" y="39"/>
              </a:lnTo>
              <a:lnTo>
                <a:pt x="94" y="51"/>
              </a:lnTo>
              <a:lnTo>
                <a:pt x="84" y="62"/>
              </a:lnTo>
              <a:lnTo>
                <a:pt x="74" y="74"/>
              </a:lnTo>
              <a:lnTo>
                <a:pt x="65" y="88"/>
              </a:lnTo>
              <a:lnTo>
                <a:pt x="56" y="103"/>
              </a:lnTo>
              <a:lnTo>
                <a:pt x="47" y="118"/>
              </a:lnTo>
              <a:lnTo>
                <a:pt x="39" y="135"/>
              </a:lnTo>
              <a:lnTo>
                <a:pt x="26" y="170"/>
              </a:lnTo>
              <a:lnTo>
                <a:pt x="15" y="209"/>
              </a:lnTo>
              <a:lnTo>
                <a:pt x="7" y="249"/>
              </a:lnTo>
              <a:lnTo>
                <a:pt x="2" y="292"/>
              </a:lnTo>
              <a:lnTo>
                <a:pt x="0" y="335"/>
              </a:lnTo>
              <a:lnTo>
                <a:pt x="1" y="375"/>
              </a:lnTo>
              <a:lnTo>
                <a:pt x="6" y="416"/>
              </a:lnTo>
              <a:lnTo>
                <a:pt x="13" y="455"/>
              </a:lnTo>
              <a:lnTo>
                <a:pt x="22" y="493"/>
              </a:lnTo>
              <a:lnTo>
                <a:pt x="33" y="529"/>
              </a:lnTo>
              <a:lnTo>
                <a:pt x="47" y="561"/>
              </a:lnTo>
              <a:lnTo>
                <a:pt x="54" y="575"/>
              </a:lnTo>
              <a:lnTo>
                <a:pt x="62" y="589"/>
              </a:lnTo>
              <a:lnTo>
                <a:pt x="70" y="601"/>
              </a:lnTo>
              <a:lnTo>
                <a:pt x="79" y="612"/>
              </a:lnTo>
              <a:lnTo>
                <a:pt x="86" y="620"/>
              </a:lnTo>
              <a:lnTo>
                <a:pt x="93" y="627"/>
              </a:lnTo>
              <a:lnTo>
                <a:pt x="101" y="634"/>
              </a:lnTo>
              <a:lnTo>
                <a:pt x="108" y="641"/>
              </a:lnTo>
              <a:lnTo>
                <a:pt x="117" y="647"/>
              </a:lnTo>
              <a:lnTo>
                <a:pt x="125" y="652"/>
              </a:lnTo>
              <a:lnTo>
                <a:pt x="134" y="657"/>
              </a:lnTo>
              <a:lnTo>
                <a:pt x="143" y="662"/>
              </a:lnTo>
              <a:lnTo>
                <a:pt x="152" y="666"/>
              </a:lnTo>
              <a:lnTo>
                <a:pt x="161" y="669"/>
              </a:lnTo>
              <a:lnTo>
                <a:pt x="171" y="672"/>
              </a:lnTo>
              <a:lnTo>
                <a:pt x="181" y="675"/>
              </a:lnTo>
              <a:lnTo>
                <a:pt x="191" y="677"/>
              </a:lnTo>
              <a:lnTo>
                <a:pt x="201" y="678"/>
              </a:lnTo>
              <a:lnTo>
                <a:pt x="212" y="679"/>
              </a:lnTo>
              <a:lnTo>
                <a:pt x="222" y="679"/>
              </a:lnTo>
              <a:lnTo>
                <a:pt x="241" y="678"/>
              </a:lnTo>
              <a:lnTo>
                <a:pt x="259" y="676"/>
              </a:lnTo>
              <a:lnTo>
                <a:pt x="276" y="672"/>
              </a:lnTo>
              <a:lnTo>
                <a:pt x="284" y="669"/>
              </a:lnTo>
              <a:lnTo>
                <a:pt x="292" y="666"/>
              </a:lnTo>
              <a:lnTo>
                <a:pt x="300" y="663"/>
              </a:lnTo>
              <a:lnTo>
                <a:pt x="307" y="659"/>
              </a:lnTo>
              <a:lnTo>
                <a:pt x="315" y="655"/>
              </a:lnTo>
              <a:lnTo>
                <a:pt x="322" y="650"/>
              </a:lnTo>
              <a:lnTo>
                <a:pt x="337" y="640"/>
              </a:lnTo>
              <a:lnTo>
                <a:pt x="350" y="628"/>
              </a:lnTo>
              <a:lnTo>
                <a:pt x="361" y="617"/>
              </a:lnTo>
              <a:lnTo>
                <a:pt x="371" y="605"/>
              </a:lnTo>
              <a:lnTo>
                <a:pt x="380" y="591"/>
              </a:lnTo>
              <a:lnTo>
                <a:pt x="389" y="577"/>
              </a:lnTo>
              <a:lnTo>
                <a:pt x="397" y="561"/>
              </a:lnTo>
              <a:lnTo>
                <a:pt x="405" y="545"/>
              </a:lnTo>
              <a:lnTo>
                <a:pt x="419" y="509"/>
              </a:lnTo>
              <a:lnTo>
                <a:pt x="430" y="469"/>
              </a:lnTo>
              <a:lnTo>
                <a:pt x="438" y="428"/>
              </a:lnTo>
              <a:lnTo>
                <a:pt x="443" y="385"/>
              </a:lnTo>
              <a:lnTo>
                <a:pt x="445" y="340"/>
              </a:lnTo>
              <a:lnTo>
                <a:pt x="444" y="303"/>
              </a:lnTo>
              <a:lnTo>
                <a:pt x="441" y="268"/>
              </a:lnTo>
              <a:lnTo>
                <a:pt x="436" y="234"/>
              </a:lnTo>
              <a:lnTo>
                <a:pt x="429" y="202"/>
              </a:lnTo>
              <a:lnTo>
                <a:pt x="420" y="172"/>
              </a:lnTo>
              <a:lnTo>
                <a:pt x="410" y="144"/>
              </a:lnTo>
              <a:lnTo>
                <a:pt x="398" y="118"/>
              </a:lnTo>
              <a:lnTo>
                <a:pt x="384" y="95"/>
              </a:lnTo>
              <a:lnTo>
                <a:pt x="369" y="73"/>
              </a:lnTo>
              <a:lnTo>
                <a:pt x="352" y="55"/>
              </a:lnTo>
              <a:lnTo>
                <a:pt x="334" y="38"/>
              </a:lnTo>
              <a:lnTo>
                <a:pt x="315" y="25"/>
              </a:lnTo>
              <a:lnTo>
                <a:pt x="294" y="14"/>
              </a:lnTo>
              <a:lnTo>
                <a:pt x="273" y="6"/>
              </a:lnTo>
              <a:lnTo>
                <a:pt x="250" y="2"/>
              </a:lnTo>
              <a:lnTo>
                <a:pt x="226" y="0"/>
              </a:lnTo>
              <a:moveTo>
                <a:pt x="223" y="26"/>
              </a:moveTo>
              <a:lnTo>
                <a:pt x="231" y="26"/>
              </a:lnTo>
              <a:lnTo>
                <a:pt x="238" y="27"/>
              </a:lnTo>
              <a:lnTo>
                <a:pt x="246" y="29"/>
              </a:lnTo>
              <a:lnTo>
                <a:pt x="253" y="31"/>
              </a:lnTo>
              <a:lnTo>
                <a:pt x="259" y="34"/>
              </a:lnTo>
              <a:lnTo>
                <a:pt x="266" y="37"/>
              </a:lnTo>
              <a:lnTo>
                <a:pt x="272" y="41"/>
              </a:lnTo>
              <a:lnTo>
                <a:pt x="278" y="46"/>
              </a:lnTo>
              <a:lnTo>
                <a:pt x="289" y="58"/>
              </a:lnTo>
              <a:lnTo>
                <a:pt x="300" y="72"/>
              </a:lnTo>
              <a:lnTo>
                <a:pt x="309" y="88"/>
              </a:lnTo>
              <a:lnTo>
                <a:pt x="318" y="107"/>
              </a:lnTo>
              <a:lnTo>
                <a:pt x="325" y="128"/>
              </a:lnTo>
              <a:lnTo>
                <a:pt x="332" y="152"/>
              </a:lnTo>
              <a:lnTo>
                <a:pt x="338" y="178"/>
              </a:lnTo>
              <a:lnTo>
                <a:pt x="342" y="206"/>
              </a:lnTo>
              <a:lnTo>
                <a:pt x="348" y="270"/>
              </a:lnTo>
              <a:lnTo>
                <a:pt x="350" y="342"/>
              </a:lnTo>
              <a:lnTo>
                <a:pt x="348" y="415"/>
              </a:lnTo>
              <a:lnTo>
                <a:pt x="342" y="478"/>
              </a:lnTo>
              <a:lnTo>
                <a:pt x="338" y="506"/>
              </a:lnTo>
              <a:lnTo>
                <a:pt x="332" y="531"/>
              </a:lnTo>
              <a:lnTo>
                <a:pt x="326" y="554"/>
              </a:lnTo>
              <a:lnTo>
                <a:pt x="318" y="575"/>
              </a:lnTo>
              <a:lnTo>
                <a:pt x="310" y="593"/>
              </a:lnTo>
              <a:lnTo>
                <a:pt x="300" y="609"/>
              </a:lnTo>
              <a:lnTo>
                <a:pt x="290" y="623"/>
              </a:lnTo>
              <a:lnTo>
                <a:pt x="278" y="634"/>
              </a:lnTo>
              <a:lnTo>
                <a:pt x="272" y="638"/>
              </a:lnTo>
              <a:lnTo>
                <a:pt x="266" y="642"/>
              </a:lnTo>
              <a:lnTo>
                <a:pt x="259" y="646"/>
              </a:lnTo>
              <a:lnTo>
                <a:pt x="252" y="648"/>
              </a:lnTo>
              <a:lnTo>
                <a:pt x="245" y="651"/>
              </a:lnTo>
              <a:lnTo>
                <a:pt x="238" y="652"/>
              </a:lnTo>
              <a:lnTo>
                <a:pt x="230" y="653"/>
              </a:lnTo>
              <a:lnTo>
                <a:pt x="222" y="653"/>
              </a:lnTo>
              <a:lnTo>
                <a:pt x="215" y="653"/>
              </a:lnTo>
              <a:lnTo>
                <a:pt x="207" y="652"/>
              </a:lnTo>
              <a:lnTo>
                <a:pt x="200" y="651"/>
              </a:lnTo>
              <a:lnTo>
                <a:pt x="193" y="648"/>
              </a:lnTo>
              <a:lnTo>
                <a:pt x="186" y="646"/>
              </a:lnTo>
              <a:lnTo>
                <a:pt x="179" y="642"/>
              </a:lnTo>
              <a:lnTo>
                <a:pt x="173" y="638"/>
              </a:lnTo>
              <a:lnTo>
                <a:pt x="167" y="634"/>
              </a:lnTo>
              <a:lnTo>
                <a:pt x="155" y="623"/>
              </a:lnTo>
              <a:lnTo>
                <a:pt x="145" y="609"/>
              </a:lnTo>
              <a:lnTo>
                <a:pt x="135" y="593"/>
              </a:lnTo>
              <a:lnTo>
                <a:pt x="127" y="575"/>
              </a:lnTo>
              <a:lnTo>
                <a:pt x="119" y="555"/>
              </a:lnTo>
              <a:lnTo>
                <a:pt x="113" y="531"/>
              </a:lnTo>
              <a:lnTo>
                <a:pt x="107" y="506"/>
              </a:lnTo>
              <a:lnTo>
                <a:pt x="103" y="478"/>
              </a:lnTo>
              <a:lnTo>
                <a:pt x="96" y="416"/>
              </a:lnTo>
              <a:lnTo>
                <a:pt x="94" y="343"/>
              </a:lnTo>
              <a:lnTo>
                <a:pt x="97" y="270"/>
              </a:lnTo>
              <a:lnTo>
                <a:pt x="103" y="205"/>
              </a:lnTo>
              <a:lnTo>
                <a:pt x="107" y="177"/>
              </a:lnTo>
              <a:lnTo>
                <a:pt x="113" y="151"/>
              </a:lnTo>
              <a:lnTo>
                <a:pt x="120" y="127"/>
              </a:lnTo>
              <a:lnTo>
                <a:pt x="127" y="106"/>
              </a:lnTo>
              <a:lnTo>
                <a:pt x="136" y="87"/>
              </a:lnTo>
              <a:lnTo>
                <a:pt x="145" y="71"/>
              </a:lnTo>
              <a:lnTo>
                <a:pt x="156" y="57"/>
              </a:lnTo>
              <a:lnTo>
                <a:pt x="168" y="46"/>
              </a:lnTo>
              <a:lnTo>
                <a:pt x="174" y="41"/>
              </a:lnTo>
              <a:lnTo>
                <a:pt x="180" y="37"/>
              </a:lnTo>
              <a:lnTo>
                <a:pt x="187" y="33"/>
              </a:lnTo>
              <a:lnTo>
                <a:pt x="194" y="31"/>
              </a:lnTo>
              <a:lnTo>
                <a:pt x="201" y="28"/>
              </a:lnTo>
              <a:lnTo>
                <a:pt x="208" y="27"/>
              </a:lnTo>
              <a:lnTo>
                <a:pt x="216" y="26"/>
              </a:lnTo>
              <a:lnTo>
                <a:pt x="223" y="26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729000</xdr:colOff>
      <xdr:row>64</xdr:row>
      <xdr:rowOff>419400</xdr:rowOff>
    </xdr:from>
    <xdr:to>
      <xdr:col>296</xdr:col>
      <xdr:colOff>767880</xdr:colOff>
      <xdr:row>64</xdr:row>
      <xdr:rowOff>458640</xdr:rowOff>
    </xdr:to>
    <xdr:sp>
      <xdr:nvSpPr>
        <xdr:cNvPr id="163" name="Freeform 1"/>
        <xdr:cNvSpPr/>
      </xdr:nvSpPr>
      <xdr:spPr>
        <a:xfrm>
          <a:off x="237558600" y="39433680"/>
          <a:ext cx="39240" cy="39600"/>
        </a:xfrm>
        <a:custGeom>
          <a:avLst/>
          <a:gdLst/>
          <a:ahLst/>
          <a:rect l="0" t="0" r="r" b="b"/>
          <a:pathLst>
            <a:path w="109" h="110">
              <a:moveTo>
                <a:pt x="54" y="0"/>
              </a:moveTo>
              <a:lnTo>
                <a:pt x="48" y="0"/>
              </a:lnTo>
              <a:lnTo>
                <a:pt x="43" y="1"/>
              </a:lnTo>
              <a:lnTo>
                <a:pt x="38" y="2"/>
              </a:lnTo>
              <a:lnTo>
                <a:pt x="33" y="4"/>
              </a:lnTo>
              <a:lnTo>
                <a:pt x="28" y="7"/>
              </a:lnTo>
              <a:lnTo>
                <a:pt x="24" y="9"/>
              </a:lnTo>
              <a:lnTo>
                <a:pt x="20" y="13"/>
              </a:lnTo>
              <a:lnTo>
                <a:pt x="16" y="16"/>
              </a:lnTo>
              <a:lnTo>
                <a:pt x="12" y="20"/>
              </a:lnTo>
              <a:lnTo>
                <a:pt x="9" y="25"/>
              </a:lnTo>
              <a:lnTo>
                <a:pt x="7" y="29"/>
              </a:lnTo>
              <a:lnTo>
                <a:pt x="4" y="34"/>
              </a:lnTo>
              <a:lnTo>
                <a:pt x="2" y="39"/>
              </a:lnTo>
              <a:lnTo>
                <a:pt x="1" y="45"/>
              </a:lnTo>
              <a:lnTo>
                <a:pt x="0" y="50"/>
              </a:lnTo>
              <a:lnTo>
                <a:pt x="0" y="56"/>
              </a:lnTo>
              <a:lnTo>
                <a:pt x="0" y="61"/>
              </a:lnTo>
              <a:lnTo>
                <a:pt x="1" y="67"/>
              </a:lnTo>
              <a:lnTo>
                <a:pt x="2" y="72"/>
              </a:lnTo>
              <a:lnTo>
                <a:pt x="4" y="76"/>
              </a:lnTo>
              <a:lnTo>
                <a:pt x="7" y="81"/>
              </a:lnTo>
              <a:lnTo>
                <a:pt x="9" y="85"/>
              </a:lnTo>
              <a:lnTo>
                <a:pt x="12" y="90"/>
              </a:lnTo>
              <a:lnTo>
                <a:pt x="16" y="93"/>
              </a:lnTo>
              <a:lnTo>
                <a:pt x="19" y="97"/>
              </a:lnTo>
              <a:lnTo>
                <a:pt x="24" y="100"/>
              </a:lnTo>
              <a:lnTo>
                <a:pt x="28" y="103"/>
              </a:lnTo>
              <a:lnTo>
                <a:pt x="32" y="105"/>
              </a:lnTo>
              <a:lnTo>
                <a:pt x="37" y="107"/>
              </a:lnTo>
              <a:lnTo>
                <a:pt x="42" y="108"/>
              </a:lnTo>
              <a:lnTo>
                <a:pt x="47" y="109"/>
              </a:lnTo>
              <a:lnTo>
                <a:pt x="53" y="109"/>
              </a:lnTo>
              <a:lnTo>
                <a:pt x="58" y="109"/>
              </a:lnTo>
              <a:lnTo>
                <a:pt x="64" y="108"/>
              </a:lnTo>
              <a:lnTo>
                <a:pt x="69" y="107"/>
              </a:lnTo>
              <a:lnTo>
                <a:pt x="74" y="105"/>
              </a:lnTo>
              <a:lnTo>
                <a:pt x="79" y="103"/>
              </a:lnTo>
              <a:lnTo>
                <a:pt x="83" y="100"/>
              </a:lnTo>
              <a:lnTo>
                <a:pt x="88" y="97"/>
              </a:lnTo>
              <a:lnTo>
                <a:pt x="92" y="94"/>
              </a:lnTo>
              <a:lnTo>
                <a:pt x="95" y="90"/>
              </a:lnTo>
              <a:lnTo>
                <a:pt x="99" y="86"/>
              </a:lnTo>
              <a:lnTo>
                <a:pt x="101" y="81"/>
              </a:lnTo>
              <a:lnTo>
                <a:pt x="104" y="77"/>
              </a:lnTo>
              <a:lnTo>
                <a:pt x="106" y="72"/>
              </a:lnTo>
              <a:lnTo>
                <a:pt x="107" y="67"/>
              </a:lnTo>
              <a:lnTo>
                <a:pt x="108" y="62"/>
              </a:lnTo>
              <a:lnTo>
                <a:pt x="108" y="56"/>
              </a:lnTo>
              <a:lnTo>
                <a:pt x="108" y="50"/>
              </a:lnTo>
              <a:lnTo>
                <a:pt x="107" y="45"/>
              </a:lnTo>
              <a:lnTo>
                <a:pt x="106" y="40"/>
              </a:lnTo>
              <a:lnTo>
                <a:pt x="104" y="34"/>
              </a:lnTo>
              <a:lnTo>
                <a:pt x="101" y="30"/>
              </a:lnTo>
              <a:lnTo>
                <a:pt x="99" y="25"/>
              </a:lnTo>
              <a:lnTo>
                <a:pt x="95" y="21"/>
              </a:lnTo>
              <a:lnTo>
                <a:pt x="92" y="17"/>
              </a:lnTo>
              <a:lnTo>
                <a:pt x="88" y="13"/>
              </a:lnTo>
              <a:lnTo>
                <a:pt x="84" y="10"/>
              </a:lnTo>
              <a:lnTo>
                <a:pt x="79" y="7"/>
              </a:lnTo>
              <a:lnTo>
                <a:pt x="74" y="4"/>
              </a:lnTo>
              <a:lnTo>
                <a:pt x="69" y="3"/>
              </a:lnTo>
              <a:lnTo>
                <a:pt x="64" y="1"/>
              </a:lnTo>
              <a:lnTo>
                <a:pt x="59" y="0"/>
              </a:lnTo>
              <a:lnTo>
                <a:pt x="54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54720</xdr:colOff>
      <xdr:row>64</xdr:row>
      <xdr:rowOff>287280</xdr:rowOff>
    </xdr:from>
    <xdr:to>
      <xdr:col>297</xdr:col>
      <xdr:colOff>183240</xdr:colOff>
      <xdr:row>64</xdr:row>
      <xdr:rowOff>529200</xdr:rowOff>
    </xdr:to>
    <xdr:sp>
      <xdr:nvSpPr>
        <xdr:cNvPr id="164" name="Freeform 1"/>
        <xdr:cNvSpPr/>
      </xdr:nvSpPr>
      <xdr:spPr>
        <a:xfrm>
          <a:off x="237684240" y="39301560"/>
          <a:ext cx="128880" cy="242280"/>
        </a:xfrm>
        <a:custGeom>
          <a:avLst/>
          <a:gdLst/>
          <a:ahLst/>
          <a:rect l="0" t="0" r="r" b="b"/>
          <a:pathLst>
            <a:path w="358" h="673">
              <a:moveTo>
                <a:pt x="284" y="229"/>
              </a:moveTo>
              <a:lnTo>
                <a:pt x="163" y="229"/>
              </a:lnTo>
              <a:lnTo>
                <a:pt x="163" y="115"/>
              </a:lnTo>
              <a:lnTo>
                <a:pt x="164" y="95"/>
              </a:lnTo>
              <a:lnTo>
                <a:pt x="165" y="85"/>
              </a:lnTo>
              <a:lnTo>
                <a:pt x="167" y="77"/>
              </a:lnTo>
              <a:lnTo>
                <a:pt x="169" y="69"/>
              </a:lnTo>
              <a:lnTo>
                <a:pt x="171" y="62"/>
              </a:lnTo>
              <a:lnTo>
                <a:pt x="174" y="55"/>
              </a:lnTo>
              <a:lnTo>
                <a:pt x="177" y="50"/>
              </a:lnTo>
              <a:lnTo>
                <a:pt x="181" y="44"/>
              </a:lnTo>
              <a:lnTo>
                <a:pt x="185" y="40"/>
              </a:lnTo>
              <a:lnTo>
                <a:pt x="190" y="36"/>
              </a:lnTo>
              <a:lnTo>
                <a:pt x="195" y="33"/>
              </a:lnTo>
              <a:lnTo>
                <a:pt x="200" y="31"/>
              </a:lnTo>
              <a:lnTo>
                <a:pt x="206" y="29"/>
              </a:lnTo>
              <a:lnTo>
                <a:pt x="213" y="28"/>
              </a:lnTo>
              <a:lnTo>
                <a:pt x="219" y="28"/>
              </a:lnTo>
              <a:lnTo>
                <a:pt x="223" y="28"/>
              </a:lnTo>
              <a:lnTo>
                <a:pt x="227" y="28"/>
              </a:lnTo>
              <a:lnTo>
                <a:pt x="231" y="29"/>
              </a:lnTo>
              <a:lnTo>
                <a:pt x="234" y="30"/>
              </a:lnTo>
              <a:lnTo>
                <a:pt x="238" y="31"/>
              </a:lnTo>
              <a:lnTo>
                <a:pt x="241" y="32"/>
              </a:lnTo>
              <a:lnTo>
                <a:pt x="244" y="34"/>
              </a:lnTo>
              <a:lnTo>
                <a:pt x="247" y="36"/>
              </a:lnTo>
              <a:lnTo>
                <a:pt x="250" y="38"/>
              </a:lnTo>
              <a:lnTo>
                <a:pt x="253" y="41"/>
              </a:lnTo>
              <a:lnTo>
                <a:pt x="256" y="44"/>
              </a:lnTo>
              <a:lnTo>
                <a:pt x="259" y="48"/>
              </a:lnTo>
              <a:lnTo>
                <a:pt x="265" y="56"/>
              </a:lnTo>
              <a:lnTo>
                <a:pt x="272" y="66"/>
              </a:lnTo>
              <a:lnTo>
                <a:pt x="277" y="75"/>
              </a:lnTo>
              <a:lnTo>
                <a:pt x="283" y="82"/>
              </a:lnTo>
              <a:lnTo>
                <a:pt x="288" y="88"/>
              </a:lnTo>
              <a:lnTo>
                <a:pt x="291" y="91"/>
              </a:lnTo>
              <a:lnTo>
                <a:pt x="293" y="93"/>
              </a:lnTo>
              <a:lnTo>
                <a:pt x="296" y="95"/>
              </a:lnTo>
              <a:lnTo>
                <a:pt x="299" y="97"/>
              </a:lnTo>
              <a:lnTo>
                <a:pt x="301" y="98"/>
              </a:lnTo>
              <a:lnTo>
                <a:pt x="304" y="99"/>
              </a:lnTo>
              <a:lnTo>
                <a:pt x="307" y="100"/>
              </a:lnTo>
              <a:lnTo>
                <a:pt x="310" y="101"/>
              </a:lnTo>
              <a:lnTo>
                <a:pt x="313" y="101"/>
              </a:lnTo>
              <a:lnTo>
                <a:pt x="316" y="101"/>
              </a:lnTo>
              <a:lnTo>
                <a:pt x="320" y="101"/>
              </a:lnTo>
              <a:lnTo>
                <a:pt x="324" y="100"/>
              </a:lnTo>
              <a:lnTo>
                <a:pt x="328" y="99"/>
              </a:lnTo>
              <a:lnTo>
                <a:pt x="332" y="98"/>
              </a:lnTo>
              <a:lnTo>
                <a:pt x="336" y="96"/>
              </a:lnTo>
              <a:lnTo>
                <a:pt x="339" y="94"/>
              </a:lnTo>
              <a:lnTo>
                <a:pt x="342" y="92"/>
              </a:lnTo>
              <a:lnTo>
                <a:pt x="345" y="90"/>
              </a:lnTo>
              <a:lnTo>
                <a:pt x="348" y="87"/>
              </a:lnTo>
              <a:lnTo>
                <a:pt x="350" y="84"/>
              </a:lnTo>
              <a:lnTo>
                <a:pt x="352" y="80"/>
              </a:lnTo>
              <a:lnTo>
                <a:pt x="354" y="77"/>
              </a:lnTo>
              <a:lnTo>
                <a:pt x="355" y="73"/>
              </a:lnTo>
              <a:lnTo>
                <a:pt x="356" y="69"/>
              </a:lnTo>
              <a:lnTo>
                <a:pt x="357" y="65"/>
              </a:lnTo>
              <a:lnTo>
                <a:pt x="357" y="61"/>
              </a:lnTo>
              <a:lnTo>
                <a:pt x="357" y="54"/>
              </a:lnTo>
              <a:lnTo>
                <a:pt x="355" y="48"/>
              </a:lnTo>
              <a:lnTo>
                <a:pt x="353" y="42"/>
              </a:lnTo>
              <a:lnTo>
                <a:pt x="350" y="37"/>
              </a:lnTo>
              <a:lnTo>
                <a:pt x="345" y="31"/>
              </a:lnTo>
              <a:lnTo>
                <a:pt x="340" y="26"/>
              </a:lnTo>
              <a:lnTo>
                <a:pt x="335" y="21"/>
              </a:lnTo>
              <a:lnTo>
                <a:pt x="328" y="17"/>
              </a:lnTo>
              <a:lnTo>
                <a:pt x="321" y="13"/>
              </a:lnTo>
              <a:lnTo>
                <a:pt x="313" y="10"/>
              </a:lnTo>
              <a:lnTo>
                <a:pt x="305" y="7"/>
              </a:lnTo>
              <a:lnTo>
                <a:pt x="296" y="5"/>
              </a:lnTo>
              <a:lnTo>
                <a:pt x="286" y="3"/>
              </a:lnTo>
              <a:lnTo>
                <a:pt x="276" y="1"/>
              </a:lnTo>
              <a:lnTo>
                <a:pt x="266" y="0"/>
              </a:lnTo>
              <a:lnTo>
                <a:pt x="255" y="0"/>
              </a:lnTo>
              <a:lnTo>
                <a:pt x="243" y="0"/>
              </a:lnTo>
              <a:lnTo>
                <a:pt x="232" y="1"/>
              </a:lnTo>
              <a:lnTo>
                <a:pt x="221" y="3"/>
              </a:lnTo>
              <a:lnTo>
                <a:pt x="211" y="5"/>
              </a:lnTo>
              <a:lnTo>
                <a:pt x="200" y="8"/>
              </a:lnTo>
              <a:lnTo>
                <a:pt x="190" y="11"/>
              </a:lnTo>
              <a:lnTo>
                <a:pt x="181" y="15"/>
              </a:lnTo>
              <a:lnTo>
                <a:pt x="172" y="19"/>
              </a:lnTo>
              <a:lnTo>
                <a:pt x="163" y="24"/>
              </a:lnTo>
              <a:lnTo>
                <a:pt x="155" y="29"/>
              </a:lnTo>
              <a:lnTo>
                <a:pt x="147" y="35"/>
              </a:lnTo>
              <a:lnTo>
                <a:pt x="140" y="41"/>
              </a:lnTo>
              <a:lnTo>
                <a:pt x="133" y="48"/>
              </a:lnTo>
              <a:lnTo>
                <a:pt x="127" y="55"/>
              </a:lnTo>
              <a:lnTo>
                <a:pt x="121" y="63"/>
              </a:lnTo>
              <a:lnTo>
                <a:pt x="116" y="71"/>
              </a:lnTo>
              <a:lnTo>
                <a:pt x="107" y="87"/>
              </a:lnTo>
              <a:lnTo>
                <a:pt x="100" y="103"/>
              </a:lnTo>
              <a:lnTo>
                <a:pt x="94" y="120"/>
              </a:lnTo>
              <a:lnTo>
                <a:pt x="90" y="137"/>
              </a:lnTo>
              <a:lnTo>
                <a:pt x="86" y="156"/>
              </a:lnTo>
              <a:lnTo>
                <a:pt x="84" y="177"/>
              </a:lnTo>
              <a:lnTo>
                <a:pt x="82" y="201"/>
              </a:lnTo>
              <a:lnTo>
                <a:pt x="82" y="229"/>
              </a:lnTo>
              <a:lnTo>
                <a:pt x="1" y="229"/>
              </a:lnTo>
              <a:lnTo>
                <a:pt x="1" y="261"/>
              </a:lnTo>
              <a:lnTo>
                <a:pt x="82" y="261"/>
              </a:lnTo>
              <a:lnTo>
                <a:pt x="82" y="570"/>
              </a:lnTo>
              <a:lnTo>
                <a:pt x="80" y="594"/>
              </a:lnTo>
              <a:lnTo>
                <a:pt x="79" y="605"/>
              </a:lnTo>
              <a:lnTo>
                <a:pt x="78" y="614"/>
              </a:lnTo>
              <a:lnTo>
                <a:pt x="76" y="622"/>
              </a:lnTo>
              <a:lnTo>
                <a:pt x="73" y="629"/>
              </a:lnTo>
              <a:lnTo>
                <a:pt x="70" y="635"/>
              </a:lnTo>
              <a:lnTo>
                <a:pt x="68" y="638"/>
              </a:lnTo>
              <a:lnTo>
                <a:pt x="66" y="640"/>
              </a:lnTo>
              <a:lnTo>
                <a:pt x="64" y="642"/>
              </a:lnTo>
              <a:lnTo>
                <a:pt x="62" y="644"/>
              </a:lnTo>
              <a:lnTo>
                <a:pt x="59" y="646"/>
              </a:lnTo>
              <a:lnTo>
                <a:pt x="56" y="648"/>
              </a:lnTo>
              <a:lnTo>
                <a:pt x="50" y="650"/>
              </a:lnTo>
              <a:lnTo>
                <a:pt x="42" y="653"/>
              </a:lnTo>
              <a:lnTo>
                <a:pt x="33" y="654"/>
              </a:lnTo>
              <a:lnTo>
                <a:pt x="23" y="656"/>
              </a:lnTo>
              <a:lnTo>
                <a:pt x="0" y="657"/>
              </a:lnTo>
              <a:lnTo>
                <a:pt x="0" y="672"/>
              </a:lnTo>
              <a:lnTo>
                <a:pt x="256" y="672"/>
              </a:lnTo>
              <a:lnTo>
                <a:pt x="256" y="657"/>
              </a:lnTo>
              <a:lnTo>
                <a:pt x="229" y="656"/>
              </a:lnTo>
              <a:lnTo>
                <a:pt x="217" y="654"/>
              </a:lnTo>
              <a:lnTo>
                <a:pt x="208" y="653"/>
              </a:lnTo>
              <a:lnTo>
                <a:pt x="199" y="650"/>
              </a:lnTo>
              <a:lnTo>
                <a:pt x="191" y="648"/>
              </a:lnTo>
              <a:lnTo>
                <a:pt x="185" y="644"/>
              </a:lnTo>
              <a:lnTo>
                <a:pt x="182" y="642"/>
              </a:lnTo>
              <a:lnTo>
                <a:pt x="180" y="640"/>
              </a:lnTo>
              <a:lnTo>
                <a:pt x="178" y="638"/>
              </a:lnTo>
              <a:lnTo>
                <a:pt x="175" y="635"/>
              </a:lnTo>
              <a:lnTo>
                <a:pt x="174" y="632"/>
              </a:lnTo>
              <a:lnTo>
                <a:pt x="172" y="629"/>
              </a:lnTo>
              <a:lnTo>
                <a:pt x="169" y="622"/>
              </a:lnTo>
              <a:lnTo>
                <a:pt x="167" y="614"/>
              </a:lnTo>
              <a:lnTo>
                <a:pt x="166" y="605"/>
              </a:lnTo>
              <a:lnTo>
                <a:pt x="165" y="594"/>
              </a:lnTo>
              <a:lnTo>
                <a:pt x="164" y="570"/>
              </a:lnTo>
              <a:lnTo>
                <a:pt x="164" y="261"/>
              </a:lnTo>
              <a:lnTo>
                <a:pt x="284" y="261"/>
              </a:lnTo>
              <a:lnTo>
                <a:pt x="284" y="22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223200</xdr:colOff>
      <xdr:row>64</xdr:row>
      <xdr:rowOff>452880</xdr:rowOff>
    </xdr:from>
    <xdr:to>
      <xdr:col>297</xdr:col>
      <xdr:colOff>282600</xdr:colOff>
      <xdr:row>64</xdr:row>
      <xdr:rowOff>596520</xdr:rowOff>
    </xdr:to>
    <xdr:sp>
      <xdr:nvSpPr>
        <xdr:cNvPr id="165" name="Freeform 1"/>
        <xdr:cNvSpPr/>
      </xdr:nvSpPr>
      <xdr:spPr>
        <a:xfrm>
          <a:off x="237852720" y="39467160"/>
          <a:ext cx="59760" cy="144000"/>
        </a:xfrm>
        <a:custGeom>
          <a:avLst/>
          <a:gdLst/>
          <a:ahLst/>
          <a:rect l="0" t="0" r="r" b="b"/>
          <a:pathLst>
            <a:path w="166" h="400">
              <a:moveTo>
                <a:pt x="4" y="399"/>
              </a:moveTo>
              <a:lnTo>
                <a:pt x="165" y="399"/>
              </a:lnTo>
              <a:lnTo>
                <a:pt x="165" y="390"/>
              </a:lnTo>
              <a:lnTo>
                <a:pt x="150" y="390"/>
              </a:lnTo>
              <a:lnTo>
                <a:pt x="138" y="389"/>
              </a:lnTo>
              <a:lnTo>
                <a:pt x="133" y="388"/>
              </a:lnTo>
              <a:lnTo>
                <a:pt x="128" y="387"/>
              </a:lnTo>
              <a:lnTo>
                <a:pt x="124" y="385"/>
              </a:lnTo>
              <a:lnTo>
                <a:pt x="121" y="383"/>
              </a:lnTo>
              <a:lnTo>
                <a:pt x="119" y="382"/>
              </a:lnTo>
              <a:lnTo>
                <a:pt x="118" y="381"/>
              </a:lnTo>
              <a:lnTo>
                <a:pt x="117" y="380"/>
              </a:lnTo>
              <a:lnTo>
                <a:pt x="116" y="379"/>
              </a:lnTo>
              <a:lnTo>
                <a:pt x="115" y="377"/>
              </a:lnTo>
              <a:lnTo>
                <a:pt x="114" y="376"/>
              </a:lnTo>
              <a:lnTo>
                <a:pt x="112" y="373"/>
              </a:lnTo>
              <a:lnTo>
                <a:pt x="111" y="369"/>
              </a:lnTo>
              <a:lnTo>
                <a:pt x="110" y="365"/>
              </a:lnTo>
              <a:lnTo>
                <a:pt x="110" y="360"/>
              </a:lnTo>
              <a:lnTo>
                <a:pt x="110" y="355"/>
              </a:lnTo>
              <a:lnTo>
                <a:pt x="110" y="1"/>
              </a:lnTo>
              <a:lnTo>
                <a:pt x="105" y="0"/>
              </a:lnTo>
              <a:lnTo>
                <a:pt x="0" y="54"/>
              </a:lnTo>
              <a:lnTo>
                <a:pt x="0" y="62"/>
              </a:lnTo>
              <a:lnTo>
                <a:pt x="15" y="56"/>
              </a:lnTo>
              <a:lnTo>
                <a:pt x="28" y="52"/>
              </a:lnTo>
              <a:lnTo>
                <a:pt x="32" y="51"/>
              </a:lnTo>
              <a:lnTo>
                <a:pt x="36" y="50"/>
              </a:lnTo>
              <a:lnTo>
                <a:pt x="40" y="49"/>
              </a:lnTo>
              <a:lnTo>
                <a:pt x="41" y="49"/>
              </a:lnTo>
              <a:lnTo>
                <a:pt x="42" y="49"/>
              </a:lnTo>
              <a:lnTo>
                <a:pt x="44" y="49"/>
              </a:lnTo>
              <a:lnTo>
                <a:pt x="46" y="49"/>
              </a:lnTo>
              <a:lnTo>
                <a:pt x="48" y="50"/>
              </a:lnTo>
              <a:lnTo>
                <a:pt x="50" y="51"/>
              </a:lnTo>
              <a:lnTo>
                <a:pt x="52" y="52"/>
              </a:lnTo>
              <a:lnTo>
                <a:pt x="53" y="53"/>
              </a:lnTo>
              <a:lnTo>
                <a:pt x="54" y="54"/>
              </a:lnTo>
              <a:lnTo>
                <a:pt x="55" y="56"/>
              </a:lnTo>
              <a:lnTo>
                <a:pt x="56" y="58"/>
              </a:lnTo>
              <a:lnTo>
                <a:pt x="57" y="60"/>
              </a:lnTo>
              <a:lnTo>
                <a:pt x="58" y="62"/>
              </a:lnTo>
              <a:lnTo>
                <a:pt x="59" y="64"/>
              </a:lnTo>
              <a:lnTo>
                <a:pt x="59" y="67"/>
              </a:lnTo>
              <a:lnTo>
                <a:pt x="59" y="70"/>
              </a:lnTo>
              <a:lnTo>
                <a:pt x="60" y="77"/>
              </a:lnTo>
              <a:lnTo>
                <a:pt x="60" y="344"/>
              </a:lnTo>
              <a:lnTo>
                <a:pt x="59" y="357"/>
              </a:lnTo>
              <a:lnTo>
                <a:pt x="58" y="362"/>
              </a:lnTo>
              <a:lnTo>
                <a:pt x="57" y="367"/>
              </a:lnTo>
              <a:lnTo>
                <a:pt x="55" y="371"/>
              </a:lnTo>
              <a:lnTo>
                <a:pt x="53" y="375"/>
              </a:lnTo>
              <a:lnTo>
                <a:pt x="52" y="377"/>
              </a:lnTo>
              <a:lnTo>
                <a:pt x="51" y="378"/>
              </a:lnTo>
              <a:lnTo>
                <a:pt x="50" y="380"/>
              </a:lnTo>
              <a:lnTo>
                <a:pt x="48" y="381"/>
              </a:lnTo>
              <a:lnTo>
                <a:pt x="45" y="383"/>
              </a:lnTo>
              <a:lnTo>
                <a:pt x="41" y="385"/>
              </a:lnTo>
              <a:lnTo>
                <a:pt x="36" y="387"/>
              </a:lnTo>
              <a:lnTo>
                <a:pt x="31" y="388"/>
              </a:lnTo>
              <a:lnTo>
                <a:pt x="26" y="389"/>
              </a:lnTo>
              <a:lnTo>
                <a:pt x="19" y="390"/>
              </a:lnTo>
              <a:lnTo>
                <a:pt x="4" y="390"/>
              </a:lnTo>
              <a:lnTo>
                <a:pt x="4" y="39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266760</xdr:colOff>
      <xdr:row>65</xdr:row>
      <xdr:rowOff>72720</xdr:rowOff>
    </xdr:from>
    <xdr:to>
      <xdr:col>297</xdr:col>
      <xdr:colOff>317520</xdr:colOff>
      <xdr:row>65</xdr:row>
      <xdr:rowOff>90000</xdr:rowOff>
    </xdr:to>
    <xdr:sp>
      <xdr:nvSpPr>
        <xdr:cNvPr id="166" name="Freeform 1"/>
        <xdr:cNvSpPr/>
      </xdr:nvSpPr>
      <xdr:spPr>
        <a:xfrm>
          <a:off x="237096360" y="39696480"/>
          <a:ext cx="851040" cy="17640"/>
        </a:xfrm>
        <a:custGeom>
          <a:avLst/>
          <a:gdLst/>
          <a:ahLst/>
          <a:rect l="0" t="0" r="r" b="b"/>
          <a:pathLst>
            <a:path w="2364" h="49">
              <a:moveTo>
                <a:pt x="0" y="0"/>
              </a:moveTo>
              <a:lnTo>
                <a:pt x="2363" y="0"/>
              </a:lnTo>
              <a:lnTo>
                <a:pt x="2363" y="48"/>
              </a:lnTo>
              <a:lnTo>
                <a:pt x="0" y="48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611280</xdr:colOff>
      <xdr:row>65</xdr:row>
      <xdr:rowOff>185040</xdr:rowOff>
    </xdr:from>
    <xdr:to>
      <xdr:col>296</xdr:col>
      <xdr:colOff>776160</xdr:colOff>
      <xdr:row>65</xdr:row>
      <xdr:rowOff>425160</xdr:rowOff>
    </xdr:to>
    <xdr:sp>
      <xdr:nvSpPr>
        <xdr:cNvPr id="167" name="Freeform 1"/>
        <xdr:cNvSpPr/>
      </xdr:nvSpPr>
      <xdr:spPr>
        <a:xfrm>
          <a:off x="237440880" y="39808800"/>
          <a:ext cx="165240" cy="240480"/>
        </a:xfrm>
        <a:custGeom>
          <a:avLst/>
          <a:gdLst/>
          <a:ahLst/>
          <a:rect l="0" t="0" r="r" b="b"/>
          <a:pathLst>
            <a:path w="459" h="668">
              <a:moveTo>
                <a:pt x="0" y="667"/>
              </a:moveTo>
              <a:lnTo>
                <a:pt x="238" y="667"/>
              </a:lnTo>
              <a:lnTo>
                <a:pt x="238" y="649"/>
              </a:lnTo>
              <a:lnTo>
                <a:pt x="213" y="648"/>
              </a:lnTo>
              <a:lnTo>
                <a:pt x="203" y="647"/>
              </a:lnTo>
              <a:lnTo>
                <a:pt x="194" y="646"/>
              </a:lnTo>
              <a:lnTo>
                <a:pt x="186" y="644"/>
              </a:lnTo>
              <a:lnTo>
                <a:pt x="179" y="642"/>
              </a:lnTo>
              <a:lnTo>
                <a:pt x="173" y="639"/>
              </a:lnTo>
              <a:lnTo>
                <a:pt x="170" y="637"/>
              </a:lnTo>
              <a:lnTo>
                <a:pt x="168" y="635"/>
              </a:lnTo>
              <a:lnTo>
                <a:pt x="165" y="633"/>
              </a:lnTo>
              <a:lnTo>
                <a:pt x="163" y="631"/>
              </a:lnTo>
              <a:lnTo>
                <a:pt x="162" y="628"/>
              </a:lnTo>
              <a:lnTo>
                <a:pt x="160" y="626"/>
              </a:lnTo>
              <a:lnTo>
                <a:pt x="157" y="620"/>
              </a:lnTo>
              <a:lnTo>
                <a:pt x="155" y="613"/>
              </a:lnTo>
              <a:lnTo>
                <a:pt x="154" y="605"/>
              </a:lnTo>
              <a:lnTo>
                <a:pt x="153" y="596"/>
              </a:lnTo>
              <a:lnTo>
                <a:pt x="152" y="575"/>
              </a:lnTo>
              <a:lnTo>
                <a:pt x="152" y="421"/>
              </a:lnTo>
              <a:lnTo>
                <a:pt x="164" y="432"/>
              </a:lnTo>
              <a:lnTo>
                <a:pt x="176" y="441"/>
              </a:lnTo>
              <a:lnTo>
                <a:pt x="188" y="448"/>
              </a:lnTo>
              <a:lnTo>
                <a:pt x="193" y="451"/>
              </a:lnTo>
              <a:lnTo>
                <a:pt x="199" y="454"/>
              </a:lnTo>
              <a:lnTo>
                <a:pt x="205" y="456"/>
              </a:lnTo>
              <a:lnTo>
                <a:pt x="211" y="458"/>
              </a:lnTo>
              <a:lnTo>
                <a:pt x="217" y="460"/>
              </a:lnTo>
              <a:lnTo>
                <a:pt x="223" y="461"/>
              </a:lnTo>
              <a:lnTo>
                <a:pt x="236" y="463"/>
              </a:lnTo>
              <a:lnTo>
                <a:pt x="251" y="463"/>
              </a:lnTo>
              <a:lnTo>
                <a:pt x="273" y="462"/>
              </a:lnTo>
              <a:lnTo>
                <a:pt x="293" y="458"/>
              </a:lnTo>
              <a:lnTo>
                <a:pt x="313" y="452"/>
              </a:lnTo>
              <a:lnTo>
                <a:pt x="333" y="444"/>
              </a:lnTo>
              <a:lnTo>
                <a:pt x="351" y="433"/>
              </a:lnTo>
              <a:lnTo>
                <a:pt x="368" y="421"/>
              </a:lnTo>
              <a:lnTo>
                <a:pt x="384" y="406"/>
              </a:lnTo>
              <a:lnTo>
                <a:pt x="398" y="390"/>
              </a:lnTo>
              <a:lnTo>
                <a:pt x="411" y="372"/>
              </a:lnTo>
              <a:lnTo>
                <a:pt x="423" y="353"/>
              </a:lnTo>
              <a:lnTo>
                <a:pt x="433" y="332"/>
              </a:lnTo>
              <a:lnTo>
                <a:pt x="442" y="310"/>
              </a:lnTo>
              <a:lnTo>
                <a:pt x="449" y="286"/>
              </a:lnTo>
              <a:lnTo>
                <a:pt x="453" y="262"/>
              </a:lnTo>
              <a:lnTo>
                <a:pt x="457" y="236"/>
              </a:lnTo>
              <a:lnTo>
                <a:pt x="458" y="210"/>
              </a:lnTo>
              <a:lnTo>
                <a:pt x="457" y="187"/>
              </a:lnTo>
              <a:lnTo>
                <a:pt x="454" y="166"/>
              </a:lnTo>
              <a:lnTo>
                <a:pt x="451" y="145"/>
              </a:lnTo>
              <a:lnTo>
                <a:pt x="445" y="125"/>
              </a:lnTo>
              <a:lnTo>
                <a:pt x="439" y="107"/>
              </a:lnTo>
              <a:lnTo>
                <a:pt x="431" y="90"/>
              </a:lnTo>
              <a:lnTo>
                <a:pt x="422" y="74"/>
              </a:lnTo>
              <a:lnTo>
                <a:pt x="411" y="59"/>
              </a:lnTo>
              <a:lnTo>
                <a:pt x="400" y="46"/>
              </a:lnTo>
              <a:lnTo>
                <a:pt x="387" y="34"/>
              </a:lnTo>
              <a:lnTo>
                <a:pt x="374" y="24"/>
              </a:lnTo>
              <a:lnTo>
                <a:pt x="359" y="16"/>
              </a:lnTo>
              <a:lnTo>
                <a:pt x="344" y="9"/>
              </a:lnTo>
              <a:lnTo>
                <a:pt x="328" y="4"/>
              </a:lnTo>
              <a:lnTo>
                <a:pt x="311" y="1"/>
              </a:lnTo>
              <a:lnTo>
                <a:pt x="293" y="0"/>
              </a:lnTo>
              <a:lnTo>
                <a:pt x="283" y="0"/>
              </a:lnTo>
              <a:lnTo>
                <a:pt x="273" y="1"/>
              </a:lnTo>
              <a:lnTo>
                <a:pt x="263" y="3"/>
              </a:lnTo>
              <a:lnTo>
                <a:pt x="254" y="5"/>
              </a:lnTo>
              <a:lnTo>
                <a:pt x="245" y="7"/>
              </a:lnTo>
              <a:lnTo>
                <a:pt x="236" y="10"/>
              </a:lnTo>
              <a:lnTo>
                <a:pt x="227" y="14"/>
              </a:lnTo>
              <a:lnTo>
                <a:pt x="218" y="19"/>
              </a:lnTo>
              <a:lnTo>
                <a:pt x="209" y="24"/>
              </a:lnTo>
              <a:lnTo>
                <a:pt x="201" y="29"/>
              </a:lnTo>
              <a:lnTo>
                <a:pt x="192" y="36"/>
              </a:lnTo>
              <a:lnTo>
                <a:pt x="184" y="43"/>
              </a:lnTo>
              <a:lnTo>
                <a:pt x="168" y="59"/>
              </a:lnTo>
              <a:lnTo>
                <a:pt x="152" y="78"/>
              </a:lnTo>
              <a:lnTo>
                <a:pt x="152" y="2"/>
              </a:lnTo>
              <a:lnTo>
                <a:pt x="146" y="0"/>
              </a:lnTo>
              <a:lnTo>
                <a:pt x="75" y="27"/>
              </a:lnTo>
              <a:lnTo>
                <a:pt x="41" y="38"/>
              </a:lnTo>
              <a:lnTo>
                <a:pt x="4" y="50"/>
              </a:lnTo>
              <a:lnTo>
                <a:pt x="4" y="66"/>
              </a:lnTo>
              <a:lnTo>
                <a:pt x="10" y="65"/>
              </a:lnTo>
              <a:lnTo>
                <a:pt x="16" y="65"/>
              </a:lnTo>
              <a:lnTo>
                <a:pt x="29" y="65"/>
              </a:lnTo>
              <a:lnTo>
                <a:pt x="35" y="65"/>
              </a:lnTo>
              <a:lnTo>
                <a:pt x="40" y="65"/>
              </a:lnTo>
              <a:lnTo>
                <a:pt x="45" y="66"/>
              </a:lnTo>
              <a:lnTo>
                <a:pt x="49" y="67"/>
              </a:lnTo>
              <a:lnTo>
                <a:pt x="53" y="69"/>
              </a:lnTo>
              <a:lnTo>
                <a:pt x="54" y="70"/>
              </a:lnTo>
              <a:lnTo>
                <a:pt x="56" y="71"/>
              </a:lnTo>
              <a:lnTo>
                <a:pt x="57" y="72"/>
              </a:lnTo>
              <a:lnTo>
                <a:pt x="59" y="73"/>
              </a:lnTo>
              <a:lnTo>
                <a:pt x="60" y="74"/>
              </a:lnTo>
              <a:lnTo>
                <a:pt x="61" y="76"/>
              </a:lnTo>
              <a:lnTo>
                <a:pt x="63" y="79"/>
              </a:lnTo>
              <a:lnTo>
                <a:pt x="65" y="83"/>
              </a:lnTo>
              <a:lnTo>
                <a:pt x="66" y="88"/>
              </a:lnTo>
              <a:lnTo>
                <a:pt x="67" y="93"/>
              </a:lnTo>
              <a:lnTo>
                <a:pt x="68" y="99"/>
              </a:lnTo>
              <a:lnTo>
                <a:pt x="69" y="105"/>
              </a:lnTo>
              <a:lnTo>
                <a:pt x="69" y="121"/>
              </a:lnTo>
              <a:lnTo>
                <a:pt x="69" y="582"/>
              </a:lnTo>
              <a:lnTo>
                <a:pt x="68" y="600"/>
              </a:lnTo>
              <a:lnTo>
                <a:pt x="68" y="607"/>
              </a:lnTo>
              <a:lnTo>
                <a:pt x="66" y="614"/>
              </a:lnTo>
              <a:lnTo>
                <a:pt x="65" y="620"/>
              </a:lnTo>
              <a:lnTo>
                <a:pt x="62" y="625"/>
              </a:lnTo>
              <a:lnTo>
                <a:pt x="60" y="629"/>
              </a:lnTo>
              <a:lnTo>
                <a:pt x="58" y="631"/>
              </a:lnTo>
              <a:lnTo>
                <a:pt x="56" y="633"/>
              </a:lnTo>
              <a:lnTo>
                <a:pt x="52" y="637"/>
              </a:lnTo>
              <a:lnTo>
                <a:pt x="47" y="640"/>
              </a:lnTo>
              <a:lnTo>
                <a:pt x="42" y="642"/>
              </a:lnTo>
              <a:lnTo>
                <a:pt x="35" y="644"/>
              </a:lnTo>
              <a:lnTo>
                <a:pt x="28" y="646"/>
              </a:lnTo>
              <a:lnTo>
                <a:pt x="20" y="647"/>
              </a:lnTo>
              <a:lnTo>
                <a:pt x="0" y="650"/>
              </a:lnTo>
              <a:lnTo>
                <a:pt x="0" y="667"/>
              </a:lnTo>
              <a:moveTo>
                <a:pt x="152" y="124"/>
              </a:moveTo>
              <a:lnTo>
                <a:pt x="152" y="121"/>
              </a:lnTo>
              <a:lnTo>
                <a:pt x="152" y="118"/>
              </a:lnTo>
              <a:lnTo>
                <a:pt x="153" y="116"/>
              </a:lnTo>
              <a:lnTo>
                <a:pt x="154" y="113"/>
              </a:lnTo>
              <a:lnTo>
                <a:pt x="157" y="107"/>
              </a:lnTo>
              <a:lnTo>
                <a:pt x="161" y="101"/>
              </a:lnTo>
              <a:lnTo>
                <a:pt x="166" y="96"/>
              </a:lnTo>
              <a:lnTo>
                <a:pt x="171" y="90"/>
              </a:lnTo>
              <a:lnTo>
                <a:pt x="178" y="85"/>
              </a:lnTo>
              <a:lnTo>
                <a:pt x="185" y="80"/>
              </a:lnTo>
              <a:lnTo>
                <a:pt x="192" y="76"/>
              </a:lnTo>
              <a:lnTo>
                <a:pt x="200" y="72"/>
              </a:lnTo>
              <a:lnTo>
                <a:pt x="209" y="68"/>
              </a:lnTo>
              <a:lnTo>
                <a:pt x="217" y="65"/>
              </a:lnTo>
              <a:lnTo>
                <a:pt x="226" y="63"/>
              </a:lnTo>
              <a:lnTo>
                <a:pt x="235" y="61"/>
              </a:lnTo>
              <a:lnTo>
                <a:pt x="243" y="59"/>
              </a:lnTo>
              <a:lnTo>
                <a:pt x="252" y="59"/>
              </a:lnTo>
              <a:lnTo>
                <a:pt x="265" y="60"/>
              </a:lnTo>
              <a:lnTo>
                <a:pt x="278" y="62"/>
              </a:lnTo>
              <a:lnTo>
                <a:pt x="290" y="67"/>
              </a:lnTo>
              <a:lnTo>
                <a:pt x="302" y="73"/>
              </a:lnTo>
              <a:lnTo>
                <a:pt x="312" y="80"/>
              </a:lnTo>
              <a:lnTo>
                <a:pt x="322" y="89"/>
              </a:lnTo>
              <a:lnTo>
                <a:pt x="331" y="99"/>
              </a:lnTo>
              <a:lnTo>
                <a:pt x="340" y="111"/>
              </a:lnTo>
              <a:lnTo>
                <a:pt x="347" y="124"/>
              </a:lnTo>
              <a:lnTo>
                <a:pt x="354" y="138"/>
              </a:lnTo>
              <a:lnTo>
                <a:pt x="360" y="154"/>
              </a:lnTo>
              <a:lnTo>
                <a:pt x="364" y="171"/>
              </a:lnTo>
              <a:lnTo>
                <a:pt x="368" y="189"/>
              </a:lnTo>
              <a:lnTo>
                <a:pt x="371" y="208"/>
              </a:lnTo>
              <a:lnTo>
                <a:pt x="372" y="228"/>
              </a:lnTo>
              <a:lnTo>
                <a:pt x="373" y="249"/>
              </a:lnTo>
              <a:lnTo>
                <a:pt x="372" y="269"/>
              </a:lnTo>
              <a:lnTo>
                <a:pt x="371" y="288"/>
              </a:lnTo>
              <a:lnTo>
                <a:pt x="368" y="306"/>
              </a:lnTo>
              <a:lnTo>
                <a:pt x="364" y="323"/>
              </a:lnTo>
              <a:lnTo>
                <a:pt x="360" y="340"/>
              </a:lnTo>
              <a:lnTo>
                <a:pt x="354" y="355"/>
              </a:lnTo>
              <a:lnTo>
                <a:pt x="347" y="368"/>
              </a:lnTo>
              <a:lnTo>
                <a:pt x="340" y="381"/>
              </a:lnTo>
              <a:lnTo>
                <a:pt x="332" y="392"/>
              </a:lnTo>
              <a:lnTo>
                <a:pt x="323" y="402"/>
              </a:lnTo>
              <a:lnTo>
                <a:pt x="313" y="411"/>
              </a:lnTo>
              <a:lnTo>
                <a:pt x="302" y="418"/>
              </a:lnTo>
              <a:lnTo>
                <a:pt x="291" y="424"/>
              </a:lnTo>
              <a:lnTo>
                <a:pt x="279" y="428"/>
              </a:lnTo>
              <a:lnTo>
                <a:pt x="267" y="431"/>
              </a:lnTo>
              <a:lnTo>
                <a:pt x="254" y="432"/>
              </a:lnTo>
              <a:lnTo>
                <a:pt x="245" y="431"/>
              </a:lnTo>
              <a:lnTo>
                <a:pt x="236" y="430"/>
              </a:lnTo>
              <a:lnTo>
                <a:pt x="227" y="428"/>
              </a:lnTo>
              <a:lnTo>
                <a:pt x="218" y="426"/>
              </a:lnTo>
              <a:lnTo>
                <a:pt x="210" y="422"/>
              </a:lnTo>
              <a:lnTo>
                <a:pt x="201" y="419"/>
              </a:lnTo>
              <a:lnTo>
                <a:pt x="193" y="415"/>
              </a:lnTo>
              <a:lnTo>
                <a:pt x="185" y="410"/>
              </a:lnTo>
              <a:lnTo>
                <a:pt x="178" y="405"/>
              </a:lnTo>
              <a:lnTo>
                <a:pt x="172" y="400"/>
              </a:lnTo>
              <a:lnTo>
                <a:pt x="166" y="395"/>
              </a:lnTo>
              <a:lnTo>
                <a:pt x="161" y="389"/>
              </a:lnTo>
              <a:lnTo>
                <a:pt x="157" y="384"/>
              </a:lnTo>
              <a:lnTo>
                <a:pt x="154" y="378"/>
              </a:lnTo>
              <a:lnTo>
                <a:pt x="153" y="375"/>
              </a:lnTo>
              <a:lnTo>
                <a:pt x="152" y="372"/>
              </a:lnTo>
              <a:lnTo>
                <a:pt x="152" y="369"/>
              </a:lnTo>
              <a:lnTo>
                <a:pt x="152" y="367"/>
              </a:lnTo>
              <a:lnTo>
                <a:pt x="152" y="12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71</xdr:col>
      <xdr:colOff>702360</xdr:colOff>
      <xdr:row>24</xdr:row>
      <xdr:rowOff>63000</xdr:rowOff>
    </xdr:from>
    <xdr:to>
      <xdr:col>73</xdr:col>
      <xdr:colOff>693360</xdr:colOff>
      <xdr:row>25</xdr:row>
      <xdr:rowOff>459360</xdr:rowOff>
    </xdr:to>
    <xdr:pic>
      <xdr:nvPicPr>
        <xdr:cNvPr id="168" name="Picture 63" descr=""/>
        <xdr:cNvPicPr/>
      </xdr:nvPicPr>
      <xdr:blipFill>
        <a:blip r:embed="rId56"/>
        <a:stretch/>
      </xdr:blipFill>
      <xdr:spPr>
        <a:xfrm>
          <a:off x="57509280" y="14693400"/>
          <a:ext cx="1591200" cy="100584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85</xdr:col>
      <xdr:colOff>505080</xdr:colOff>
      <xdr:row>52</xdr:row>
      <xdr:rowOff>333000</xdr:rowOff>
    </xdr:from>
    <xdr:to>
      <xdr:col>87</xdr:col>
      <xdr:colOff>587520</xdr:colOff>
      <xdr:row>53</xdr:row>
      <xdr:rowOff>326880</xdr:rowOff>
    </xdr:to>
    <xdr:pic>
      <xdr:nvPicPr>
        <xdr:cNvPr id="169" name="Picture 64" descr=""/>
        <xdr:cNvPicPr/>
      </xdr:nvPicPr>
      <xdr:blipFill>
        <a:blip r:embed="rId57"/>
        <a:stretch/>
      </xdr:blipFill>
      <xdr:spPr>
        <a:xfrm>
          <a:off x="68513400" y="32032080"/>
          <a:ext cx="1682640" cy="60336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85</xdr:col>
      <xdr:colOff>723600</xdr:colOff>
      <xdr:row>48</xdr:row>
      <xdr:rowOff>256680</xdr:rowOff>
    </xdr:from>
    <xdr:to>
      <xdr:col>88</xdr:col>
      <xdr:colOff>755280</xdr:colOff>
      <xdr:row>49</xdr:row>
      <xdr:rowOff>241560</xdr:rowOff>
    </xdr:to>
    <xdr:pic>
      <xdr:nvPicPr>
        <xdr:cNvPr id="170" name="Picture 66" descr=""/>
        <xdr:cNvPicPr/>
      </xdr:nvPicPr>
      <xdr:blipFill>
        <a:blip r:embed="rId58"/>
        <a:stretch/>
      </xdr:blipFill>
      <xdr:spPr>
        <a:xfrm>
          <a:off x="68731920" y="29517480"/>
          <a:ext cx="2432160" cy="59436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67</xdr:col>
      <xdr:colOff>638280</xdr:colOff>
      <xdr:row>60</xdr:row>
      <xdr:rowOff>295200</xdr:rowOff>
    </xdr:from>
    <xdr:to>
      <xdr:col>70</xdr:col>
      <xdr:colOff>304200</xdr:colOff>
      <xdr:row>61</xdr:row>
      <xdr:rowOff>280080</xdr:rowOff>
    </xdr:to>
    <xdr:pic>
      <xdr:nvPicPr>
        <xdr:cNvPr id="171" name="Picture 67" descr=""/>
        <xdr:cNvPicPr/>
      </xdr:nvPicPr>
      <xdr:blipFill>
        <a:blip r:embed="rId59"/>
        <a:stretch/>
      </xdr:blipFill>
      <xdr:spPr>
        <a:xfrm>
          <a:off x="54244800" y="36871200"/>
          <a:ext cx="2066400" cy="59436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73</xdr:col>
      <xdr:colOff>762120</xdr:colOff>
      <xdr:row>60</xdr:row>
      <xdr:rowOff>140400</xdr:rowOff>
    </xdr:from>
    <xdr:to>
      <xdr:col>83</xdr:col>
      <xdr:colOff>762120</xdr:colOff>
      <xdr:row>61</xdr:row>
      <xdr:rowOff>372240</xdr:rowOff>
    </xdr:to>
    <xdr:pic>
      <xdr:nvPicPr>
        <xdr:cNvPr id="172" name="Picture 77" descr=""/>
        <xdr:cNvPicPr/>
      </xdr:nvPicPr>
      <xdr:blipFill>
        <a:blip r:embed="rId60"/>
        <a:stretch/>
      </xdr:blipFill>
      <xdr:spPr>
        <a:xfrm>
          <a:off x="59169240" y="36716400"/>
          <a:ext cx="8001000" cy="84132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295</xdr:col>
      <xdr:colOff>190800</xdr:colOff>
      <xdr:row>68</xdr:row>
      <xdr:rowOff>354240</xdr:rowOff>
    </xdr:from>
    <xdr:to>
      <xdr:col>298</xdr:col>
      <xdr:colOff>410760</xdr:colOff>
      <xdr:row>69</xdr:row>
      <xdr:rowOff>230760</xdr:rowOff>
    </xdr:to>
    <xdr:sp>
      <xdr:nvSpPr>
        <xdr:cNvPr id="173" name="Freeform 1"/>
        <xdr:cNvSpPr/>
      </xdr:nvSpPr>
      <xdr:spPr>
        <a:xfrm>
          <a:off x="236220120" y="41806800"/>
          <a:ext cx="2620800" cy="486720"/>
        </a:xfrm>
        <a:custGeom>
          <a:avLst/>
          <a:gdLst/>
          <a:ahLst/>
          <a:rect l="0" t="0" r="r" b="b"/>
          <a:pathLst>
            <a:path w="7280" h="1352">
              <a:moveTo>
                <a:pt x="0" y="1351"/>
              </a:moveTo>
              <a:lnTo>
                <a:pt x="0" y="0"/>
              </a:lnTo>
              <a:lnTo>
                <a:pt x="7279" y="0"/>
              </a:lnTo>
              <a:lnTo>
                <a:pt x="7279" y="1351"/>
              </a:lnTo>
              <a:lnTo>
                <a:pt x="0" y="1351"/>
              </a:lnTo>
              <a:close/>
            </a:path>
          </a:pathLst>
        </a:custGeom>
        <a:solidFill>
          <a:srgbClr val="ffffff"/>
        </a:solidFill>
        <a:ln w="0">
          <a:solidFill>
            <a:srgbClr val="000000"/>
          </a:solidFill>
        </a:ln>
      </xdr:spPr>
    </xdr:sp>
    <xdr:clientData/>
  </xdr:twoCellAnchor>
  <xdr:twoCellAnchor editAs="absolute">
    <xdr:from>
      <xdr:col>295</xdr:col>
      <xdr:colOff>244080</xdr:colOff>
      <xdr:row>68</xdr:row>
      <xdr:rowOff>451800</xdr:rowOff>
    </xdr:from>
    <xdr:to>
      <xdr:col>295</xdr:col>
      <xdr:colOff>430200</xdr:colOff>
      <xdr:row>69</xdr:row>
      <xdr:rowOff>76320</xdr:rowOff>
    </xdr:to>
    <xdr:sp>
      <xdr:nvSpPr>
        <xdr:cNvPr id="174" name="Freeform 1"/>
        <xdr:cNvSpPr/>
      </xdr:nvSpPr>
      <xdr:spPr>
        <a:xfrm>
          <a:off x="236273400" y="41904360"/>
          <a:ext cx="186480" cy="234720"/>
        </a:xfrm>
        <a:custGeom>
          <a:avLst/>
          <a:gdLst/>
          <a:ahLst/>
          <a:rect l="0" t="0" r="r" b="b"/>
          <a:pathLst>
            <a:path w="518" h="652">
              <a:moveTo>
                <a:pt x="0" y="19"/>
              </a:moveTo>
              <a:lnTo>
                <a:pt x="24" y="22"/>
              </a:lnTo>
              <a:lnTo>
                <a:pt x="35" y="24"/>
              </a:lnTo>
              <a:lnTo>
                <a:pt x="43" y="26"/>
              </a:lnTo>
              <a:lnTo>
                <a:pt x="51" y="28"/>
              </a:lnTo>
              <a:lnTo>
                <a:pt x="58" y="31"/>
              </a:lnTo>
              <a:lnTo>
                <a:pt x="63" y="35"/>
              </a:lnTo>
              <a:lnTo>
                <a:pt x="66" y="37"/>
              </a:lnTo>
              <a:lnTo>
                <a:pt x="68" y="39"/>
              </a:lnTo>
              <a:lnTo>
                <a:pt x="70" y="41"/>
              </a:lnTo>
              <a:lnTo>
                <a:pt x="72" y="44"/>
              </a:lnTo>
              <a:lnTo>
                <a:pt x="75" y="50"/>
              </a:lnTo>
              <a:lnTo>
                <a:pt x="78" y="56"/>
              </a:lnTo>
              <a:lnTo>
                <a:pt x="79" y="64"/>
              </a:lnTo>
              <a:lnTo>
                <a:pt x="81" y="73"/>
              </a:lnTo>
              <a:lnTo>
                <a:pt x="82" y="83"/>
              </a:lnTo>
              <a:lnTo>
                <a:pt x="83" y="107"/>
              </a:lnTo>
              <a:lnTo>
                <a:pt x="83" y="533"/>
              </a:lnTo>
              <a:lnTo>
                <a:pt x="82" y="561"/>
              </a:lnTo>
              <a:lnTo>
                <a:pt x="81" y="573"/>
              </a:lnTo>
              <a:lnTo>
                <a:pt x="80" y="583"/>
              </a:lnTo>
              <a:lnTo>
                <a:pt x="78" y="592"/>
              </a:lnTo>
              <a:lnTo>
                <a:pt x="76" y="599"/>
              </a:lnTo>
              <a:lnTo>
                <a:pt x="73" y="606"/>
              </a:lnTo>
              <a:lnTo>
                <a:pt x="71" y="609"/>
              </a:lnTo>
              <a:lnTo>
                <a:pt x="69" y="611"/>
              </a:lnTo>
              <a:lnTo>
                <a:pt x="67" y="614"/>
              </a:lnTo>
              <a:lnTo>
                <a:pt x="64" y="616"/>
              </a:lnTo>
              <a:lnTo>
                <a:pt x="62" y="618"/>
              </a:lnTo>
              <a:lnTo>
                <a:pt x="59" y="620"/>
              </a:lnTo>
              <a:lnTo>
                <a:pt x="52" y="623"/>
              </a:lnTo>
              <a:lnTo>
                <a:pt x="44" y="626"/>
              </a:lnTo>
              <a:lnTo>
                <a:pt x="35" y="628"/>
              </a:lnTo>
              <a:lnTo>
                <a:pt x="25" y="630"/>
              </a:lnTo>
              <a:lnTo>
                <a:pt x="0" y="632"/>
              </a:lnTo>
              <a:lnTo>
                <a:pt x="0" y="651"/>
              </a:lnTo>
              <a:lnTo>
                <a:pt x="275" y="651"/>
              </a:lnTo>
              <a:lnTo>
                <a:pt x="275" y="632"/>
              </a:lnTo>
              <a:lnTo>
                <a:pt x="249" y="631"/>
              </a:lnTo>
              <a:lnTo>
                <a:pt x="238" y="630"/>
              </a:lnTo>
              <a:lnTo>
                <a:pt x="228" y="628"/>
              </a:lnTo>
              <a:lnTo>
                <a:pt x="220" y="626"/>
              </a:lnTo>
              <a:lnTo>
                <a:pt x="212" y="623"/>
              </a:lnTo>
              <a:lnTo>
                <a:pt x="206" y="619"/>
              </a:lnTo>
              <a:lnTo>
                <a:pt x="203" y="617"/>
              </a:lnTo>
              <a:lnTo>
                <a:pt x="200" y="615"/>
              </a:lnTo>
              <a:lnTo>
                <a:pt x="198" y="612"/>
              </a:lnTo>
              <a:lnTo>
                <a:pt x="196" y="609"/>
              </a:lnTo>
              <a:lnTo>
                <a:pt x="194" y="606"/>
              </a:lnTo>
              <a:lnTo>
                <a:pt x="192" y="603"/>
              </a:lnTo>
              <a:lnTo>
                <a:pt x="189" y="596"/>
              </a:lnTo>
              <a:lnTo>
                <a:pt x="187" y="588"/>
              </a:lnTo>
              <a:lnTo>
                <a:pt x="185" y="579"/>
              </a:lnTo>
              <a:lnTo>
                <a:pt x="184" y="568"/>
              </a:lnTo>
              <a:lnTo>
                <a:pt x="183" y="544"/>
              </a:lnTo>
              <a:lnTo>
                <a:pt x="183" y="365"/>
              </a:lnTo>
              <a:lnTo>
                <a:pt x="217" y="367"/>
              </a:lnTo>
              <a:lnTo>
                <a:pt x="233" y="368"/>
              </a:lnTo>
              <a:lnTo>
                <a:pt x="251" y="368"/>
              </a:lnTo>
              <a:lnTo>
                <a:pt x="279" y="368"/>
              </a:lnTo>
              <a:lnTo>
                <a:pt x="304" y="366"/>
              </a:lnTo>
              <a:lnTo>
                <a:pt x="328" y="364"/>
              </a:lnTo>
              <a:lnTo>
                <a:pt x="350" y="360"/>
              </a:lnTo>
              <a:lnTo>
                <a:pt x="370" y="356"/>
              </a:lnTo>
              <a:lnTo>
                <a:pt x="389" y="350"/>
              </a:lnTo>
              <a:lnTo>
                <a:pt x="406" y="343"/>
              </a:lnTo>
              <a:lnTo>
                <a:pt x="423" y="335"/>
              </a:lnTo>
              <a:lnTo>
                <a:pt x="433" y="328"/>
              </a:lnTo>
              <a:lnTo>
                <a:pt x="444" y="321"/>
              </a:lnTo>
              <a:lnTo>
                <a:pt x="453" y="314"/>
              </a:lnTo>
              <a:lnTo>
                <a:pt x="462" y="306"/>
              </a:lnTo>
              <a:lnTo>
                <a:pt x="471" y="297"/>
              </a:lnTo>
              <a:lnTo>
                <a:pt x="478" y="288"/>
              </a:lnTo>
              <a:lnTo>
                <a:pt x="486" y="279"/>
              </a:lnTo>
              <a:lnTo>
                <a:pt x="492" y="269"/>
              </a:lnTo>
              <a:lnTo>
                <a:pt x="498" y="259"/>
              </a:lnTo>
              <a:lnTo>
                <a:pt x="503" y="248"/>
              </a:lnTo>
              <a:lnTo>
                <a:pt x="507" y="237"/>
              </a:lnTo>
              <a:lnTo>
                <a:pt x="511" y="226"/>
              </a:lnTo>
              <a:lnTo>
                <a:pt x="513" y="214"/>
              </a:lnTo>
              <a:lnTo>
                <a:pt x="515" y="202"/>
              </a:lnTo>
              <a:lnTo>
                <a:pt x="517" y="190"/>
              </a:lnTo>
              <a:lnTo>
                <a:pt x="517" y="178"/>
              </a:lnTo>
              <a:lnTo>
                <a:pt x="516" y="163"/>
              </a:lnTo>
              <a:lnTo>
                <a:pt x="514" y="148"/>
              </a:lnTo>
              <a:lnTo>
                <a:pt x="511" y="134"/>
              </a:lnTo>
              <a:lnTo>
                <a:pt x="507" y="120"/>
              </a:lnTo>
              <a:lnTo>
                <a:pt x="501" y="106"/>
              </a:lnTo>
              <a:lnTo>
                <a:pt x="494" y="94"/>
              </a:lnTo>
              <a:lnTo>
                <a:pt x="486" y="82"/>
              </a:lnTo>
              <a:lnTo>
                <a:pt x="477" y="71"/>
              </a:lnTo>
              <a:lnTo>
                <a:pt x="469" y="63"/>
              </a:lnTo>
              <a:lnTo>
                <a:pt x="460" y="55"/>
              </a:lnTo>
              <a:lnTo>
                <a:pt x="450" y="48"/>
              </a:lnTo>
              <a:lnTo>
                <a:pt x="439" y="41"/>
              </a:lnTo>
              <a:lnTo>
                <a:pt x="428" y="35"/>
              </a:lnTo>
              <a:lnTo>
                <a:pt x="415" y="29"/>
              </a:lnTo>
              <a:lnTo>
                <a:pt x="388" y="19"/>
              </a:lnTo>
              <a:lnTo>
                <a:pt x="358" y="11"/>
              </a:lnTo>
              <a:lnTo>
                <a:pt x="327" y="5"/>
              </a:lnTo>
              <a:lnTo>
                <a:pt x="294" y="1"/>
              </a:lnTo>
              <a:lnTo>
                <a:pt x="260" y="0"/>
              </a:lnTo>
              <a:lnTo>
                <a:pt x="0" y="0"/>
              </a:lnTo>
              <a:lnTo>
                <a:pt x="0" y="19"/>
              </a:lnTo>
              <a:moveTo>
                <a:pt x="183" y="70"/>
              </a:moveTo>
              <a:lnTo>
                <a:pt x="183" y="61"/>
              </a:lnTo>
              <a:lnTo>
                <a:pt x="184" y="57"/>
              </a:lnTo>
              <a:lnTo>
                <a:pt x="184" y="53"/>
              </a:lnTo>
              <a:lnTo>
                <a:pt x="185" y="50"/>
              </a:lnTo>
              <a:lnTo>
                <a:pt x="186" y="48"/>
              </a:lnTo>
              <a:lnTo>
                <a:pt x="188" y="45"/>
              </a:lnTo>
              <a:lnTo>
                <a:pt x="189" y="44"/>
              </a:lnTo>
              <a:lnTo>
                <a:pt x="190" y="43"/>
              </a:lnTo>
              <a:lnTo>
                <a:pt x="191" y="42"/>
              </a:lnTo>
              <a:lnTo>
                <a:pt x="192" y="41"/>
              </a:lnTo>
              <a:lnTo>
                <a:pt x="194" y="40"/>
              </a:lnTo>
              <a:lnTo>
                <a:pt x="197" y="39"/>
              </a:lnTo>
              <a:lnTo>
                <a:pt x="200" y="38"/>
              </a:lnTo>
              <a:lnTo>
                <a:pt x="203" y="37"/>
              </a:lnTo>
              <a:lnTo>
                <a:pt x="207" y="37"/>
              </a:lnTo>
              <a:lnTo>
                <a:pt x="216" y="36"/>
              </a:lnTo>
              <a:lnTo>
                <a:pt x="240" y="37"/>
              </a:lnTo>
              <a:lnTo>
                <a:pt x="263" y="39"/>
              </a:lnTo>
              <a:lnTo>
                <a:pt x="283" y="41"/>
              </a:lnTo>
              <a:lnTo>
                <a:pt x="303" y="45"/>
              </a:lnTo>
              <a:lnTo>
                <a:pt x="320" y="50"/>
              </a:lnTo>
              <a:lnTo>
                <a:pt x="336" y="56"/>
              </a:lnTo>
              <a:lnTo>
                <a:pt x="350" y="64"/>
              </a:lnTo>
              <a:lnTo>
                <a:pt x="363" y="72"/>
              </a:lnTo>
              <a:lnTo>
                <a:pt x="374" y="82"/>
              </a:lnTo>
              <a:lnTo>
                <a:pt x="384" y="93"/>
              </a:lnTo>
              <a:lnTo>
                <a:pt x="392" y="105"/>
              </a:lnTo>
              <a:lnTo>
                <a:pt x="398" y="118"/>
              </a:lnTo>
              <a:lnTo>
                <a:pt x="403" y="133"/>
              </a:lnTo>
              <a:lnTo>
                <a:pt x="407" y="149"/>
              </a:lnTo>
              <a:lnTo>
                <a:pt x="409" y="166"/>
              </a:lnTo>
              <a:lnTo>
                <a:pt x="410" y="184"/>
              </a:lnTo>
              <a:lnTo>
                <a:pt x="409" y="201"/>
              </a:lnTo>
              <a:lnTo>
                <a:pt x="407" y="218"/>
              </a:lnTo>
              <a:lnTo>
                <a:pt x="404" y="233"/>
              </a:lnTo>
              <a:lnTo>
                <a:pt x="399" y="247"/>
              </a:lnTo>
              <a:lnTo>
                <a:pt x="393" y="260"/>
              </a:lnTo>
              <a:lnTo>
                <a:pt x="386" y="272"/>
              </a:lnTo>
              <a:lnTo>
                <a:pt x="377" y="283"/>
              </a:lnTo>
              <a:lnTo>
                <a:pt x="367" y="292"/>
              </a:lnTo>
              <a:lnTo>
                <a:pt x="355" y="301"/>
              </a:lnTo>
              <a:lnTo>
                <a:pt x="343" y="308"/>
              </a:lnTo>
              <a:lnTo>
                <a:pt x="329" y="314"/>
              </a:lnTo>
              <a:lnTo>
                <a:pt x="313" y="320"/>
              </a:lnTo>
              <a:lnTo>
                <a:pt x="297" y="324"/>
              </a:lnTo>
              <a:lnTo>
                <a:pt x="279" y="326"/>
              </a:lnTo>
              <a:lnTo>
                <a:pt x="259" y="328"/>
              </a:lnTo>
              <a:lnTo>
                <a:pt x="239" y="329"/>
              </a:lnTo>
              <a:lnTo>
                <a:pt x="225" y="329"/>
              </a:lnTo>
              <a:lnTo>
                <a:pt x="212" y="328"/>
              </a:lnTo>
              <a:lnTo>
                <a:pt x="183" y="326"/>
              </a:lnTo>
              <a:lnTo>
                <a:pt x="183" y="7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295</xdr:col>
      <xdr:colOff>471240</xdr:colOff>
      <xdr:row>69</xdr:row>
      <xdr:rowOff>0</xdr:rowOff>
    </xdr:from>
    <xdr:to>
      <xdr:col>295</xdr:col>
      <xdr:colOff>530640</xdr:colOff>
      <xdr:row>69</xdr:row>
      <xdr:rowOff>143640</xdr:rowOff>
    </xdr:to>
    <xdr:sp>
      <xdr:nvSpPr>
        <xdr:cNvPr id="175" name="Freeform 1"/>
        <xdr:cNvSpPr/>
      </xdr:nvSpPr>
      <xdr:spPr>
        <a:xfrm>
          <a:off x="236500560" y="42062400"/>
          <a:ext cx="59760" cy="144000"/>
        </a:xfrm>
        <a:custGeom>
          <a:avLst/>
          <a:gdLst/>
          <a:ahLst/>
          <a:rect l="0" t="0" r="r" b="b"/>
          <a:pathLst>
            <a:path w="166" h="400">
              <a:moveTo>
                <a:pt x="4" y="399"/>
              </a:moveTo>
              <a:lnTo>
                <a:pt x="165" y="399"/>
              </a:lnTo>
              <a:lnTo>
                <a:pt x="165" y="390"/>
              </a:lnTo>
              <a:lnTo>
                <a:pt x="150" y="390"/>
              </a:lnTo>
              <a:lnTo>
                <a:pt x="138" y="389"/>
              </a:lnTo>
              <a:lnTo>
                <a:pt x="133" y="388"/>
              </a:lnTo>
              <a:lnTo>
                <a:pt x="128" y="387"/>
              </a:lnTo>
              <a:lnTo>
                <a:pt x="124" y="385"/>
              </a:lnTo>
              <a:lnTo>
                <a:pt x="121" y="383"/>
              </a:lnTo>
              <a:lnTo>
                <a:pt x="119" y="382"/>
              </a:lnTo>
              <a:lnTo>
                <a:pt x="118" y="381"/>
              </a:lnTo>
              <a:lnTo>
                <a:pt x="117" y="380"/>
              </a:lnTo>
              <a:lnTo>
                <a:pt x="116" y="379"/>
              </a:lnTo>
              <a:lnTo>
                <a:pt x="115" y="377"/>
              </a:lnTo>
              <a:lnTo>
                <a:pt x="114" y="376"/>
              </a:lnTo>
              <a:lnTo>
                <a:pt x="112" y="373"/>
              </a:lnTo>
              <a:lnTo>
                <a:pt x="111" y="369"/>
              </a:lnTo>
              <a:lnTo>
                <a:pt x="110" y="365"/>
              </a:lnTo>
              <a:lnTo>
                <a:pt x="110" y="360"/>
              </a:lnTo>
              <a:lnTo>
                <a:pt x="110" y="355"/>
              </a:lnTo>
              <a:lnTo>
                <a:pt x="110" y="1"/>
              </a:lnTo>
              <a:lnTo>
                <a:pt x="105" y="0"/>
              </a:lnTo>
              <a:lnTo>
                <a:pt x="0" y="54"/>
              </a:lnTo>
              <a:lnTo>
                <a:pt x="0" y="62"/>
              </a:lnTo>
              <a:lnTo>
                <a:pt x="15" y="56"/>
              </a:lnTo>
              <a:lnTo>
                <a:pt x="28" y="52"/>
              </a:lnTo>
              <a:lnTo>
                <a:pt x="32" y="51"/>
              </a:lnTo>
              <a:lnTo>
                <a:pt x="36" y="50"/>
              </a:lnTo>
              <a:lnTo>
                <a:pt x="40" y="49"/>
              </a:lnTo>
              <a:lnTo>
                <a:pt x="41" y="49"/>
              </a:lnTo>
              <a:lnTo>
                <a:pt x="42" y="49"/>
              </a:lnTo>
              <a:lnTo>
                <a:pt x="44" y="49"/>
              </a:lnTo>
              <a:lnTo>
                <a:pt x="46" y="49"/>
              </a:lnTo>
              <a:lnTo>
                <a:pt x="48" y="50"/>
              </a:lnTo>
              <a:lnTo>
                <a:pt x="50" y="51"/>
              </a:lnTo>
              <a:lnTo>
                <a:pt x="52" y="52"/>
              </a:lnTo>
              <a:lnTo>
                <a:pt x="53" y="53"/>
              </a:lnTo>
              <a:lnTo>
                <a:pt x="54" y="54"/>
              </a:lnTo>
              <a:lnTo>
                <a:pt x="55" y="56"/>
              </a:lnTo>
              <a:lnTo>
                <a:pt x="56" y="58"/>
              </a:lnTo>
              <a:lnTo>
                <a:pt x="57" y="60"/>
              </a:lnTo>
              <a:lnTo>
                <a:pt x="58" y="62"/>
              </a:lnTo>
              <a:lnTo>
                <a:pt x="59" y="64"/>
              </a:lnTo>
              <a:lnTo>
                <a:pt x="59" y="67"/>
              </a:lnTo>
              <a:lnTo>
                <a:pt x="59" y="70"/>
              </a:lnTo>
              <a:lnTo>
                <a:pt x="60" y="77"/>
              </a:lnTo>
              <a:lnTo>
                <a:pt x="60" y="344"/>
              </a:lnTo>
              <a:lnTo>
                <a:pt x="59" y="357"/>
              </a:lnTo>
              <a:lnTo>
                <a:pt x="58" y="362"/>
              </a:lnTo>
              <a:lnTo>
                <a:pt x="57" y="367"/>
              </a:lnTo>
              <a:lnTo>
                <a:pt x="55" y="371"/>
              </a:lnTo>
              <a:lnTo>
                <a:pt x="53" y="375"/>
              </a:lnTo>
              <a:lnTo>
                <a:pt x="52" y="377"/>
              </a:lnTo>
              <a:lnTo>
                <a:pt x="51" y="378"/>
              </a:lnTo>
              <a:lnTo>
                <a:pt x="50" y="380"/>
              </a:lnTo>
              <a:lnTo>
                <a:pt x="48" y="381"/>
              </a:lnTo>
              <a:lnTo>
                <a:pt x="45" y="383"/>
              </a:lnTo>
              <a:lnTo>
                <a:pt x="41" y="385"/>
              </a:lnTo>
              <a:lnTo>
                <a:pt x="36" y="387"/>
              </a:lnTo>
              <a:lnTo>
                <a:pt x="31" y="388"/>
              </a:lnTo>
              <a:lnTo>
                <a:pt x="26" y="389"/>
              </a:lnTo>
              <a:lnTo>
                <a:pt x="19" y="390"/>
              </a:lnTo>
              <a:lnTo>
                <a:pt x="4" y="390"/>
              </a:lnTo>
              <a:lnTo>
                <a:pt x="4" y="39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295</xdr:col>
      <xdr:colOff>594720</xdr:colOff>
      <xdr:row>69</xdr:row>
      <xdr:rowOff>2880</xdr:rowOff>
    </xdr:from>
    <xdr:to>
      <xdr:col>295</xdr:col>
      <xdr:colOff>740520</xdr:colOff>
      <xdr:row>69</xdr:row>
      <xdr:rowOff>143640</xdr:rowOff>
    </xdr:to>
    <xdr:sp>
      <xdr:nvSpPr>
        <xdr:cNvPr id="176" name="Freeform 1"/>
        <xdr:cNvSpPr/>
      </xdr:nvSpPr>
      <xdr:spPr>
        <a:xfrm>
          <a:off x="236624040" y="42065280"/>
          <a:ext cx="146160" cy="141120"/>
        </a:xfrm>
        <a:custGeom>
          <a:avLst/>
          <a:gdLst/>
          <a:ahLst/>
          <a:rect l="0" t="0" r="r" b="b"/>
          <a:pathLst>
            <a:path w="406" h="392">
              <a:moveTo>
                <a:pt x="116" y="205"/>
              </a:moveTo>
              <a:lnTo>
                <a:pt x="290" y="205"/>
              </a:lnTo>
              <a:lnTo>
                <a:pt x="290" y="330"/>
              </a:lnTo>
              <a:lnTo>
                <a:pt x="289" y="344"/>
              </a:lnTo>
              <a:lnTo>
                <a:pt x="288" y="350"/>
              </a:lnTo>
              <a:lnTo>
                <a:pt x="287" y="355"/>
              </a:lnTo>
              <a:lnTo>
                <a:pt x="286" y="360"/>
              </a:lnTo>
              <a:lnTo>
                <a:pt x="284" y="364"/>
              </a:lnTo>
              <a:lnTo>
                <a:pt x="282" y="368"/>
              </a:lnTo>
              <a:lnTo>
                <a:pt x="280" y="369"/>
              </a:lnTo>
              <a:lnTo>
                <a:pt x="279" y="371"/>
              </a:lnTo>
              <a:lnTo>
                <a:pt x="277" y="372"/>
              </a:lnTo>
              <a:lnTo>
                <a:pt x="276" y="373"/>
              </a:lnTo>
              <a:lnTo>
                <a:pt x="272" y="375"/>
              </a:lnTo>
              <a:lnTo>
                <a:pt x="268" y="377"/>
              </a:lnTo>
              <a:lnTo>
                <a:pt x="263" y="378"/>
              </a:lnTo>
              <a:lnTo>
                <a:pt x="257" y="379"/>
              </a:lnTo>
              <a:lnTo>
                <a:pt x="251" y="380"/>
              </a:lnTo>
              <a:lnTo>
                <a:pt x="236" y="380"/>
              </a:lnTo>
              <a:lnTo>
                <a:pt x="236" y="391"/>
              </a:lnTo>
              <a:lnTo>
                <a:pt x="405" y="391"/>
              </a:lnTo>
              <a:lnTo>
                <a:pt x="405" y="380"/>
              </a:lnTo>
              <a:lnTo>
                <a:pt x="390" y="380"/>
              </a:lnTo>
              <a:lnTo>
                <a:pt x="384" y="379"/>
              </a:lnTo>
              <a:lnTo>
                <a:pt x="378" y="378"/>
              </a:lnTo>
              <a:lnTo>
                <a:pt x="373" y="377"/>
              </a:lnTo>
              <a:lnTo>
                <a:pt x="369" y="375"/>
              </a:lnTo>
              <a:lnTo>
                <a:pt x="365" y="373"/>
              </a:lnTo>
              <a:lnTo>
                <a:pt x="363" y="372"/>
              </a:lnTo>
              <a:lnTo>
                <a:pt x="362" y="371"/>
              </a:lnTo>
              <a:lnTo>
                <a:pt x="360" y="369"/>
              </a:lnTo>
              <a:lnTo>
                <a:pt x="359" y="368"/>
              </a:lnTo>
              <a:lnTo>
                <a:pt x="357" y="364"/>
              </a:lnTo>
              <a:lnTo>
                <a:pt x="355" y="360"/>
              </a:lnTo>
              <a:lnTo>
                <a:pt x="354" y="355"/>
              </a:lnTo>
              <a:lnTo>
                <a:pt x="353" y="350"/>
              </a:lnTo>
              <a:lnTo>
                <a:pt x="352" y="344"/>
              </a:lnTo>
              <a:lnTo>
                <a:pt x="352" y="330"/>
              </a:lnTo>
              <a:lnTo>
                <a:pt x="352" y="61"/>
              </a:lnTo>
              <a:lnTo>
                <a:pt x="352" y="47"/>
              </a:lnTo>
              <a:lnTo>
                <a:pt x="353" y="41"/>
              </a:lnTo>
              <a:lnTo>
                <a:pt x="354" y="36"/>
              </a:lnTo>
              <a:lnTo>
                <a:pt x="355" y="31"/>
              </a:lnTo>
              <a:lnTo>
                <a:pt x="357" y="27"/>
              </a:lnTo>
              <a:lnTo>
                <a:pt x="359" y="23"/>
              </a:lnTo>
              <a:lnTo>
                <a:pt x="360" y="22"/>
              </a:lnTo>
              <a:lnTo>
                <a:pt x="362" y="20"/>
              </a:lnTo>
              <a:lnTo>
                <a:pt x="363" y="19"/>
              </a:lnTo>
              <a:lnTo>
                <a:pt x="365" y="18"/>
              </a:lnTo>
              <a:lnTo>
                <a:pt x="369" y="16"/>
              </a:lnTo>
              <a:lnTo>
                <a:pt x="373" y="14"/>
              </a:lnTo>
              <a:lnTo>
                <a:pt x="378" y="13"/>
              </a:lnTo>
              <a:lnTo>
                <a:pt x="384" y="12"/>
              </a:lnTo>
              <a:lnTo>
                <a:pt x="390" y="11"/>
              </a:lnTo>
              <a:lnTo>
                <a:pt x="405" y="11"/>
              </a:lnTo>
              <a:lnTo>
                <a:pt x="405" y="0"/>
              </a:lnTo>
              <a:lnTo>
                <a:pt x="236" y="0"/>
              </a:lnTo>
              <a:lnTo>
                <a:pt x="236" y="11"/>
              </a:lnTo>
              <a:lnTo>
                <a:pt x="251" y="11"/>
              </a:lnTo>
              <a:lnTo>
                <a:pt x="257" y="12"/>
              </a:lnTo>
              <a:lnTo>
                <a:pt x="263" y="13"/>
              </a:lnTo>
              <a:lnTo>
                <a:pt x="268" y="14"/>
              </a:lnTo>
              <a:lnTo>
                <a:pt x="272" y="16"/>
              </a:lnTo>
              <a:lnTo>
                <a:pt x="276" y="18"/>
              </a:lnTo>
              <a:lnTo>
                <a:pt x="278" y="19"/>
              </a:lnTo>
              <a:lnTo>
                <a:pt x="279" y="20"/>
              </a:lnTo>
              <a:lnTo>
                <a:pt x="281" y="22"/>
              </a:lnTo>
              <a:lnTo>
                <a:pt x="282" y="23"/>
              </a:lnTo>
              <a:lnTo>
                <a:pt x="284" y="27"/>
              </a:lnTo>
              <a:lnTo>
                <a:pt x="286" y="31"/>
              </a:lnTo>
              <a:lnTo>
                <a:pt x="287" y="36"/>
              </a:lnTo>
              <a:lnTo>
                <a:pt x="288" y="41"/>
              </a:lnTo>
              <a:lnTo>
                <a:pt x="289" y="47"/>
              </a:lnTo>
              <a:lnTo>
                <a:pt x="290" y="61"/>
              </a:lnTo>
              <a:lnTo>
                <a:pt x="290" y="178"/>
              </a:lnTo>
              <a:lnTo>
                <a:pt x="116" y="178"/>
              </a:lnTo>
              <a:lnTo>
                <a:pt x="116" y="61"/>
              </a:lnTo>
              <a:lnTo>
                <a:pt x="116" y="47"/>
              </a:lnTo>
              <a:lnTo>
                <a:pt x="117" y="41"/>
              </a:lnTo>
              <a:lnTo>
                <a:pt x="118" y="35"/>
              </a:lnTo>
              <a:lnTo>
                <a:pt x="119" y="31"/>
              </a:lnTo>
              <a:lnTo>
                <a:pt x="121" y="27"/>
              </a:lnTo>
              <a:lnTo>
                <a:pt x="122" y="25"/>
              </a:lnTo>
              <a:lnTo>
                <a:pt x="123" y="23"/>
              </a:lnTo>
              <a:lnTo>
                <a:pt x="124" y="21"/>
              </a:lnTo>
              <a:lnTo>
                <a:pt x="126" y="20"/>
              </a:lnTo>
              <a:lnTo>
                <a:pt x="127" y="19"/>
              </a:lnTo>
              <a:lnTo>
                <a:pt x="129" y="18"/>
              </a:lnTo>
              <a:lnTo>
                <a:pt x="133" y="15"/>
              </a:lnTo>
              <a:lnTo>
                <a:pt x="137" y="14"/>
              </a:lnTo>
              <a:lnTo>
                <a:pt x="142" y="13"/>
              </a:lnTo>
              <a:lnTo>
                <a:pt x="148" y="12"/>
              </a:lnTo>
              <a:lnTo>
                <a:pt x="154" y="11"/>
              </a:lnTo>
              <a:lnTo>
                <a:pt x="169" y="11"/>
              </a:lnTo>
              <a:lnTo>
                <a:pt x="169" y="0"/>
              </a:lnTo>
              <a:lnTo>
                <a:pt x="0" y="0"/>
              </a:lnTo>
              <a:lnTo>
                <a:pt x="0" y="11"/>
              </a:lnTo>
              <a:lnTo>
                <a:pt x="15" y="11"/>
              </a:lnTo>
              <a:lnTo>
                <a:pt x="21" y="12"/>
              </a:lnTo>
              <a:lnTo>
                <a:pt x="27" y="13"/>
              </a:lnTo>
              <a:lnTo>
                <a:pt x="32" y="14"/>
              </a:lnTo>
              <a:lnTo>
                <a:pt x="36" y="16"/>
              </a:lnTo>
              <a:lnTo>
                <a:pt x="40" y="18"/>
              </a:lnTo>
              <a:lnTo>
                <a:pt x="41" y="19"/>
              </a:lnTo>
              <a:lnTo>
                <a:pt x="43" y="20"/>
              </a:lnTo>
              <a:lnTo>
                <a:pt x="44" y="22"/>
              </a:lnTo>
              <a:lnTo>
                <a:pt x="46" y="23"/>
              </a:lnTo>
              <a:lnTo>
                <a:pt x="48" y="27"/>
              </a:lnTo>
              <a:lnTo>
                <a:pt x="50" y="31"/>
              </a:lnTo>
              <a:lnTo>
                <a:pt x="51" y="36"/>
              </a:lnTo>
              <a:lnTo>
                <a:pt x="52" y="41"/>
              </a:lnTo>
              <a:lnTo>
                <a:pt x="53" y="47"/>
              </a:lnTo>
              <a:lnTo>
                <a:pt x="54" y="61"/>
              </a:lnTo>
              <a:lnTo>
                <a:pt x="54" y="330"/>
              </a:lnTo>
              <a:lnTo>
                <a:pt x="53" y="344"/>
              </a:lnTo>
              <a:lnTo>
                <a:pt x="52" y="350"/>
              </a:lnTo>
              <a:lnTo>
                <a:pt x="51" y="355"/>
              </a:lnTo>
              <a:lnTo>
                <a:pt x="50" y="360"/>
              </a:lnTo>
              <a:lnTo>
                <a:pt x="48" y="364"/>
              </a:lnTo>
              <a:lnTo>
                <a:pt x="46" y="368"/>
              </a:lnTo>
              <a:lnTo>
                <a:pt x="44" y="369"/>
              </a:lnTo>
              <a:lnTo>
                <a:pt x="43" y="371"/>
              </a:lnTo>
              <a:lnTo>
                <a:pt x="41" y="372"/>
              </a:lnTo>
              <a:lnTo>
                <a:pt x="40" y="373"/>
              </a:lnTo>
              <a:lnTo>
                <a:pt x="36" y="375"/>
              </a:lnTo>
              <a:lnTo>
                <a:pt x="32" y="377"/>
              </a:lnTo>
              <a:lnTo>
                <a:pt x="27" y="378"/>
              </a:lnTo>
              <a:lnTo>
                <a:pt x="21" y="379"/>
              </a:lnTo>
              <a:lnTo>
                <a:pt x="15" y="380"/>
              </a:lnTo>
              <a:lnTo>
                <a:pt x="0" y="380"/>
              </a:lnTo>
              <a:lnTo>
                <a:pt x="0" y="391"/>
              </a:lnTo>
              <a:lnTo>
                <a:pt x="169" y="391"/>
              </a:lnTo>
              <a:lnTo>
                <a:pt x="169" y="380"/>
              </a:lnTo>
              <a:lnTo>
                <a:pt x="154" y="380"/>
              </a:lnTo>
              <a:lnTo>
                <a:pt x="148" y="379"/>
              </a:lnTo>
              <a:lnTo>
                <a:pt x="142" y="378"/>
              </a:lnTo>
              <a:lnTo>
                <a:pt x="137" y="377"/>
              </a:lnTo>
              <a:lnTo>
                <a:pt x="133" y="375"/>
              </a:lnTo>
              <a:lnTo>
                <a:pt x="129" y="373"/>
              </a:lnTo>
              <a:lnTo>
                <a:pt x="127" y="372"/>
              </a:lnTo>
              <a:lnTo>
                <a:pt x="126" y="371"/>
              </a:lnTo>
              <a:lnTo>
                <a:pt x="124" y="369"/>
              </a:lnTo>
              <a:lnTo>
                <a:pt x="123" y="368"/>
              </a:lnTo>
              <a:lnTo>
                <a:pt x="121" y="364"/>
              </a:lnTo>
              <a:lnTo>
                <a:pt x="119" y="360"/>
              </a:lnTo>
              <a:lnTo>
                <a:pt x="118" y="355"/>
              </a:lnTo>
              <a:lnTo>
                <a:pt x="117" y="350"/>
              </a:lnTo>
              <a:lnTo>
                <a:pt x="116" y="344"/>
              </a:lnTo>
              <a:lnTo>
                <a:pt x="116" y="330"/>
              </a:lnTo>
              <a:lnTo>
                <a:pt x="116" y="205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360</xdr:colOff>
      <xdr:row>68</xdr:row>
      <xdr:rowOff>528480</xdr:rowOff>
    </xdr:from>
    <xdr:to>
      <xdr:col>296</xdr:col>
      <xdr:colOff>204840</xdr:colOff>
      <xdr:row>69</xdr:row>
      <xdr:rowOff>27000</xdr:rowOff>
    </xdr:to>
    <xdr:sp>
      <xdr:nvSpPr>
        <xdr:cNvPr id="177" name="Freeform 1"/>
        <xdr:cNvSpPr/>
      </xdr:nvSpPr>
      <xdr:spPr>
        <a:xfrm>
          <a:off x="236829960" y="41981040"/>
          <a:ext cx="204840" cy="108720"/>
        </a:xfrm>
        <a:custGeom>
          <a:avLst/>
          <a:gdLst/>
          <a:ahLst/>
          <a:rect l="0" t="0" r="r" b="b"/>
          <a:pathLst>
            <a:path w="569" h="302">
              <a:moveTo>
                <a:pt x="0" y="301"/>
              </a:moveTo>
              <a:lnTo>
                <a:pt x="0" y="240"/>
              </a:lnTo>
              <a:lnTo>
                <a:pt x="568" y="240"/>
              </a:lnTo>
              <a:lnTo>
                <a:pt x="568" y="301"/>
              </a:lnTo>
              <a:lnTo>
                <a:pt x="0" y="301"/>
              </a:lnTo>
              <a:moveTo>
                <a:pt x="0" y="62"/>
              </a:moveTo>
              <a:lnTo>
                <a:pt x="0" y="0"/>
              </a:lnTo>
              <a:lnTo>
                <a:pt x="568" y="0"/>
              </a:lnTo>
              <a:lnTo>
                <a:pt x="568" y="62"/>
              </a:lnTo>
              <a:lnTo>
                <a:pt x="0" y="6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273240</xdr:colOff>
      <xdr:row>68</xdr:row>
      <xdr:rowOff>451800</xdr:rowOff>
    </xdr:from>
    <xdr:to>
      <xdr:col>296</xdr:col>
      <xdr:colOff>378360</xdr:colOff>
      <xdr:row>69</xdr:row>
      <xdr:rowOff>76320</xdr:rowOff>
    </xdr:to>
    <xdr:sp>
      <xdr:nvSpPr>
        <xdr:cNvPr id="178" name="Freeform 1"/>
        <xdr:cNvSpPr/>
      </xdr:nvSpPr>
      <xdr:spPr>
        <a:xfrm>
          <a:off x="237102840" y="41904360"/>
          <a:ext cx="105480" cy="234720"/>
        </a:xfrm>
        <a:custGeom>
          <a:avLst/>
          <a:gdLst/>
          <a:ahLst/>
          <a:rect l="0" t="0" r="r" b="b"/>
          <a:pathLst>
            <a:path w="293" h="652">
              <a:moveTo>
                <a:pt x="0" y="651"/>
              </a:moveTo>
              <a:lnTo>
                <a:pt x="292" y="651"/>
              </a:lnTo>
              <a:lnTo>
                <a:pt x="292" y="632"/>
              </a:lnTo>
              <a:lnTo>
                <a:pt x="265" y="631"/>
              </a:lnTo>
              <a:lnTo>
                <a:pt x="253" y="630"/>
              </a:lnTo>
              <a:lnTo>
                <a:pt x="243" y="628"/>
              </a:lnTo>
              <a:lnTo>
                <a:pt x="234" y="626"/>
              </a:lnTo>
              <a:lnTo>
                <a:pt x="227" y="623"/>
              </a:lnTo>
              <a:lnTo>
                <a:pt x="220" y="619"/>
              </a:lnTo>
              <a:lnTo>
                <a:pt x="217" y="617"/>
              </a:lnTo>
              <a:lnTo>
                <a:pt x="214" y="615"/>
              </a:lnTo>
              <a:lnTo>
                <a:pt x="212" y="612"/>
              </a:lnTo>
              <a:lnTo>
                <a:pt x="210" y="609"/>
              </a:lnTo>
              <a:lnTo>
                <a:pt x="208" y="606"/>
              </a:lnTo>
              <a:lnTo>
                <a:pt x="206" y="603"/>
              </a:lnTo>
              <a:lnTo>
                <a:pt x="203" y="596"/>
              </a:lnTo>
              <a:lnTo>
                <a:pt x="200" y="588"/>
              </a:lnTo>
              <a:lnTo>
                <a:pt x="198" y="579"/>
              </a:lnTo>
              <a:lnTo>
                <a:pt x="197" y="568"/>
              </a:lnTo>
              <a:lnTo>
                <a:pt x="196" y="544"/>
              </a:lnTo>
              <a:lnTo>
                <a:pt x="196" y="107"/>
              </a:lnTo>
              <a:lnTo>
                <a:pt x="197" y="82"/>
              </a:lnTo>
              <a:lnTo>
                <a:pt x="198" y="72"/>
              </a:lnTo>
              <a:lnTo>
                <a:pt x="200" y="63"/>
              </a:lnTo>
              <a:lnTo>
                <a:pt x="202" y="55"/>
              </a:lnTo>
              <a:lnTo>
                <a:pt x="205" y="48"/>
              </a:lnTo>
              <a:lnTo>
                <a:pt x="207" y="44"/>
              </a:lnTo>
              <a:lnTo>
                <a:pt x="209" y="42"/>
              </a:lnTo>
              <a:lnTo>
                <a:pt x="211" y="39"/>
              </a:lnTo>
              <a:lnTo>
                <a:pt x="214" y="36"/>
              </a:lnTo>
              <a:lnTo>
                <a:pt x="217" y="34"/>
              </a:lnTo>
              <a:lnTo>
                <a:pt x="220" y="32"/>
              </a:lnTo>
              <a:lnTo>
                <a:pt x="226" y="29"/>
              </a:lnTo>
              <a:lnTo>
                <a:pt x="234" y="26"/>
              </a:lnTo>
              <a:lnTo>
                <a:pt x="243" y="23"/>
              </a:lnTo>
              <a:lnTo>
                <a:pt x="253" y="22"/>
              </a:lnTo>
              <a:lnTo>
                <a:pt x="264" y="20"/>
              </a:lnTo>
              <a:lnTo>
                <a:pt x="292" y="19"/>
              </a:lnTo>
              <a:lnTo>
                <a:pt x="292" y="0"/>
              </a:lnTo>
              <a:lnTo>
                <a:pt x="0" y="0"/>
              </a:lnTo>
              <a:lnTo>
                <a:pt x="0" y="19"/>
              </a:lnTo>
              <a:lnTo>
                <a:pt x="28" y="21"/>
              </a:lnTo>
              <a:lnTo>
                <a:pt x="40" y="22"/>
              </a:lnTo>
              <a:lnTo>
                <a:pt x="50" y="24"/>
              </a:lnTo>
              <a:lnTo>
                <a:pt x="59" y="27"/>
              </a:lnTo>
              <a:lnTo>
                <a:pt x="67" y="29"/>
              </a:lnTo>
              <a:lnTo>
                <a:pt x="73" y="33"/>
              </a:lnTo>
              <a:lnTo>
                <a:pt x="76" y="35"/>
              </a:lnTo>
              <a:lnTo>
                <a:pt x="79" y="37"/>
              </a:lnTo>
              <a:lnTo>
                <a:pt x="81" y="40"/>
              </a:lnTo>
              <a:lnTo>
                <a:pt x="83" y="42"/>
              </a:lnTo>
              <a:lnTo>
                <a:pt x="85" y="45"/>
              </a:lnTo>
              <a:lnTo>
                <a:pt x="87" y="48"/>
              </a:lnTo>
              <a:lnTo>
                <a:pt x="90" y="55"/>
              </a:lnTo>
              <a:lnTo>
                <a:pt x="92" y="63"/>
              </a:lnTo>
              <a:lnTo>
                <a:pt x="93" y="72"/>
              </a:lnTo>
              <a:lnTo>
                <a:pt x="94" y="82"/>
              </a:lnTo>
              <a:lnTo>
                <a:pt x="95" y="107"/>
              </a:lnTo>
              <a:lnTo>
                <a:pt x="95" y="544"/>
              </a:lnTo>
              <a:lnTo>
                <a:pt x="94" y="569"/>
              </a:lnTo>
              <a:lnTo>
                <a:pt x="93" y="579"/>
              </a:lnTo>
              <a:lnTo>
                <a:pt x="92" y="589"/>
              </a:lnTo>
              <a:lnTo>
                <a:pt x="89" y="597"/>
              </a:lnTo>
              <a:lnTo>
                <a:pt x="87" y="604"/>
              </a:lnTo>
              <a:lnTo>
                <a:pt x="85" y="607"/>
              </a:lnTo>
              <a:lnTo>
                <a:pt x="83" y="610"/>
              </a:lnTo>
              <a:lnTo>
                <a:pt x="81" y="613"/>
              </a:lnTo>
              <a:lnTo>
                <a:pt x="78" y="615"/>
              </a:lnTo>
              <a:lnTo>
                <a:pt x="76" y="617"/>
              </a:lnTo>
              <a:lnTo>
                <a:pt x="73" y="619"/>
              </a:lnTo>
              <a:lnTo>
                <a:pt x="66" y="623"/>
              </a:lnTo>
              <a:lnTo>
                <a:pt x="59" y="626"/>
              </a:lnTo>
              <a:lnTo>
                <a:pt x="50" y="628"/>
              </a:lnTo>
              <a:lnTo>
                <a:pt x="39" y="629"/>
              </a:lnTo>
              <a:lnTo>
                <a:pt x="28" y="631"/>
              </a:lnTo>
              <a:lnTo>
                <a:pt x="0" y="632"/>
              </a:lnTo>
              <a:lnTo>
                <a:pt x="0" y="651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423720</xdr:colOff>
      <xdr:row>69</xdr:row>
      <xdr:rowOff>0</xdr:rowOff>
    </xdr:from>
    <xdr:to>
      <xdr:col>296</xdr:col>
      <xdr:colOff>483120</xdr:colOff>
      <xdr:row>69</xdr:row>
      <xdr:rowOff>143640</xdr:rowOff>
    </xdr:to>
    <xdr:sp>
      <xdr:nvSpPr>
        <xdr:cNvPr id="179" name="Freeform 1"/>
        <xdr:cNvSpPr/>
      </xdr:nvSpPr>
      <xdr:spPr>
        <a:xfrm>
          <a:off x="237253320" y="42062400"/>
          <a:ext cx="59760" cy="144000"/>
        </a:xfrm>
        <a:custGeom>
          <a:avLst/>
          <a:gdLst/>
          <a:ahLst/>
          <a:rect l="0" t="0" r="r" b="b"/>
          <a:pathLst>
            <a:path w="166" h="400">
              <a:moveTo>
                <a:pt x="4" y="399"/>
              </a:moveTo>
              <a:lnTo>
                <a:pt x="165" y="399"/>
              </a:lnTo>
              <a:lnTo>
                <a:pt x="165" y="390"/>
              </a:lnTo>
              <a:lnTo>
                <a:pt x="150" y="390"/>
              </a:lnTo>
              <a:lnTo>
                <a:pt x="138" y="389"/>
              </a:lnTo>
              <a:lnTo>
                <a:pt x="133" y="388"/>
              </a:lnTo>
              <a:lnTo>
                <a:pt x="128" y="387"/>
              </a:lnTo>
              <a:lnTo>
                <a:pt x="124" y="385"/>
              </a:lnTo>
              <a:lnTo>
                <a:pt x="121" y="383"/>
              </a:lnTo>
              <a:lnTo>
                <a:pt x="119" y="382"/>
              </a:lnTo>
              <a:lnTo>
                <a:pt x="118" y="381"/>
              </a:lnTo>
              <a:lnTo>
                <a:pt x="117" y="380"/>
              </a:lnTo>
              <a:lnTo>
                <a:pt x="116" y="379"/>
              </a:lnTo>
              <a:lnTo>
                <a:pt x="115" y="377"/>
              </a:lnTo>
              <a:lnTo>
                <a:pt x="114" y="376"/>
              </a:lnTo>
              <a:lnTo>
                <a:pt x="112" y="373"/>
              </a:lnTo>
              <a:lnTo>
                <a:pt x="111" y="369"/>
              </a:lnTo>
              <a:lnTo>
                <a:pt x="110" y="365"/>
              </a:lnTo>
              <a:lnTo>
                <a:pt x="110" y="360"/>
              </a:lnTo>
              <a:lnTo>
                <a:pt x="110" y="355"/>
              </a:lnTo>
              <a:lnTo>
                <a:pt x="110" y="1"/>
              </a:lnTo>
              <a:lnTo>
                <a:pt x="105" y="0"/>
              </a:lnTo>
              <a:lnTo>
                <a:pt x="0" y="54"/>
              </a:lnTo>
              <a:lnTo>
                <a:pt x="0" y="62"/>
              </a:lnTo>
              <a:lnTo>
                <a:pt x="15" y="56"/>
              </a:lnTo>
              <a:lnTo>
                <a:pt x="28" y="52"/>
              </a:lnTo>
              <a:lnTo>
                <a:pt x="32" y="51"/>
              </a:lnTo>
              <a:lnTo>
                <a:pt x="36" y="50"/>
              </a:lnTo>
              <a:lnTo>
                <a:pt x="40" y="49"/>
              </a:lnTo>
              <a:lnTo>
                <a:pt x="41" y="49"/>
              </a:lnTo>
              <a:lnTo>
                <a:pt x="42" y="49"/>
              </a:lnTo>
              <a:lnTo>
                <a:pt x="44" y="49"/>
              </a:lnTo>
              <a:lnTo>
                <a:pt x="46" y="49"/>
              </a:lnTo>
              <a:lnTo>
                <a:pt x="48" y="50"/>
              </a:lnTo>
              <a:lnTo>
                <a:pt x="50" y="51"/>
              </a:lnTo>
              <a:lnTo>
                <a:pt x="52" y="52"/>
              </a:lnTo>
              <a:lnTo>
                <a:pt x="53" y="53"/>
              </a:lnTo>
              <a:lnTo>
                <a:pt x="54" y="54"/>
              </a:lnTo>
              <a:lnTo>
                <a:pt x="55" y="56"/>
              </a:lnTo>
              <a:lnTo>
                <a:pt x="56" y="58"/>
              </a:lnTo>
              <a:lnTo>
                <a:pt x="57" y="60"/>
              </a:lnTo>
              <a:lnTo>
                <a:pt x="58" y="62"/>
              </a:lnTo>
              <a:lnTo>
                <a:pt x="59" y="64"/>
              </a:lnTo>
              <a:lnTo>
                <a:pt x="59" y="67"/>
              </a:lnTo>
              <a:lnTo>
                <a:pt x="59" y="70"/>
              </a:lnTo>
              <a:lnTo>
                <a:pt x="60" y="77"/>
              </a:lnTo>
              <a:lnTo>
                <a:pt x="60" y="344"/>
              </a:lnTo>
              <a:lnTo>
                <a:pt x="59" y="357"/>
              </a:lnTo>
              <a:lnTo>
                <a:pt x="58" y="362"/>
              </a:lnTo>
              <a:lnTo>
                <a:pt x="57" y="367"/>
              </a:lnTo>
              <a:lnTo>
                <a:pt x="55" y="371"/>
              </a:lnTo>
              <a:lnTo>
                <a:pt x="53" y="375"/>
              </a:lnTo>
              <a:lnTo>
                <a:pt x="52" y="377"/>
              </a:lnTo>
              <a:lnTo>
                <a:pt x="51" y="378"/>
              </a:lnTo>
              <a:lnTo>
                <a:pt x="50" y="380"/>
              </a:lnTo>
              <a:lnTo>
                <a:pt x="48" y="381"/>
              </a:lnTo>
              <a:lnTo>
                <a:pt x="45" y="383"/>
              </a:lnTo>
              <a:lnTo>
                <a:pt x="41" y="385"/>
              </a:lnTo>
              <a:lnTo>
                <a:pt x="36" y="387"/>
              </a:lnTo>
              <a:lnTo>
                <a:pt x="31" y="388"/>
              </a:lnTo>
              <a:lnTo>
                <a:pt x="26" y="389"/>
              </a:lnTo>
              <a:lnTo>
                <a:pt x="19" y="390"/>
              </a:lnTo>
              <a:lnTo>
                <a:pt x="4" y="390"/>
              </a:lnTo>
              <a:lnTo>
                <a:pt x="4" y="39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577080</xdr:colOff>
      <xdr:row>68</xdr:row>
      <xdr:rowOff>576360</xdr:rowOff>
    </xdr:from>
    <xdr:to>
      <xdr:col>296</xdr:col>
      <xdr:colOff>615960</xdr:colOff>
      <xdr:row>69</xdr:row>
      <xdr:rowOff>5760</xdr:rowOff>
    </xdr:to>
    <xdr:sp>
      <xdr:nvSpPr>
        <xdr:cNvPr id="180" name="Freeform 1"/>
        <xdr:cNvSpPr/>
      </xdr:nvSpPr>
      <xdr:spPr>
        <a:xfrm>
          <a:off x="237406680" y="42028920"/>
          <a:ext cx="39240" cy="39600"/>
        </a:xfrm>
        <a:custGeom>
          <a:avLst/>
          <a:gdLst/>
          <a:ahLst/>
          <a:rect l="0" t="0" r="r" b="b"/>
          <a:pathLst>
            <a:path w="109" h="110">
              <a:moveTo>
                <a:pt x="54" y="0"/>
              </a:moveTo>
              <a:lnTo>
                <a:pt x="48" y="0"/>
              </a:lnTo>
              <a:lnTo>
                <a:pt x="43" y="1"/>
              </a:lnTo>
              <a:lnTo>
                <a:pt x="38" y="2"/>
              </a:lnTo>
              <a:lnTo>
                <a:pt x="33" y="4"/>
              </a:lnTo>
              <a:lnTo>
                <a:pt x="28" y="7"/>
              </a:lnTo>
              <a:lnTo>
                <a:pt x="24" y="9"/>
              </a:lnTo>
              <a:lnTo>
                <a:pt x="20" y="13"/>
              </a:lnTo>
              <a:lnTo>
                <a:pt x="16" y="16"/>
              </a:lnTo>
              <a:lnTo>
                <a:pt x="12" y="20"/>
              </a:lnTo>
              <a:lnTo>
                <a:pt x="9" y="24"/>
              </a:lnTo>
              <a:lnTo>
                <a:pt x="7" y="29"/>
              </a:lnTo>
              <a:lnTo>
                <a:pt x="4" y="34"/>
              </a:lnTo>
              <a:lnTo>
                <a:pt x="2" y="39"/>
              </a:lnTo>
              <a:lnTo>
                <a:pt x="1" y="45"/>
              </a:lnTo>
              <a:lnTo>
                <a:pt x="0" y="50"/>
              </a:lnTo>
              <a:lnTo>
                <a:pt x="0" y="56"/>
              </a:lnTo>
              <a:lnTo>
                <a:pt x="0" y="61"/>
              </a:lnTo>
              <a:lnTo>
                <a:pt x="1" y="66"/>
              </a:lnTo>
              <a:lnTo>
                <a:pt x="2" y="72"/>
              </a:lnTo>
              <a:lnTo>
                <a:pt x="4" y="76"/>
              </a:lnTo>
              <a:lnTo>
                <a:pt x="7" y="81"/>
              </a:lnTo>
              <a:lnTo>
                <a:pt x="9" y="85"/>
              </a:lnTo>
              <a:lnTo>
                <a:pt x="12" y="89"/>
              </a:lnTo>
              <a:lnTo>
                <a:pt x="16" y="93"/>
              </a:lnTo>
              <a:lnTo>
                <a:pt x="19" y="97"/>
              </a:lnTo>
              <a:lnTo>
                <a:pt x="24" y="100"/>
              </a:lnTo>
              <a:lnTo>
                <a:pt x="28" y="103"/>
              </a:lnTo>
              <a:lnTo>
                <a:pt x="32" y="105"/>
              </a:lnTo>
              <a:lnTo>
                <a:pt x="37" y="107"/>
              </a:lnTo>
              <a:lnTo>
                <a:pt x="42" y="108"/>
              </a:lnTo>
              <a:lnTo>
                <a:pt x="47" y="109"/>
              </a:lnTo>
              <a:lnTo>
                <a:pt x="53" y="109"/>
              </a:lnTo>
              <a:lnTo>
                <a:pt x="58" y="109"/>
              </a:lnTo>
              <a:lnTo>
                <a:pt x="64" y="108"/>
              </a:lnTo>
              <a:lnTo>
                <a:pt x="69" y="107"/>
              </a:lnTo>
              <a:lnTo>
                <a:pt x="74" y="105"/>
              </a:lnTo>
              <a:lnTo>
                <a:pt x="79" y="103"/>
              </a:lnTo>
              <a:lnTo>
                <a:pt x="83" y="100"/>
              </a:lnTo>
              <a:lnTo>
                <a:pt x="88" y="97"/>
              </a:lnTo>
              <a:lnTo>
                <a:pt x="92" y="94"/>
              </a:lnTo>
              <a:lnTo>
                <a:pt x="95" y="90"/>
              </a:lnTo>
              <a:lnTo>
                <a:pt x="98" y="86"/>
              </a:lnTo>
              <a:lnTo>
                <a:pt x="101" y="81"/>
              </a:lnTo>
              <a:lnTo>
                <a:pt x="104" y="77"/>
              </a:lnTo>
              <a:lnTo>
                <a:pt x="105" y="72"/>
              </a:lnTo>
              <a:lnTo>
                <a:pt x="107" y="67"/>
              </a:lnTo>
              <a:lnTo>
                <a:pt x="108" y="61"/>
              </a:lnTo>
              <a:lnTo>
                <a:pt x="108" y="56"/>
              </a:lnTo>
              <a:lnTo>
                <a:pt x="108" y="50"/>
              </a:lnTo>
              <a:lnTo>
                <a:pt x="107" y="45"/>
              </a:lnTo>
              <a:lnTo>
                <a:pt x="105" y="40"/>
              </a:lnTo>
              <a:lnTo>
                <a:pt x="104" y="34"/>
              </a:lnTo>
              <a:lnTo>
                <a:pt x="101" y="30"/>
              </a:lnTo>
              <a:lnTo>
                <a:pt x="98" y="25"/>
              </a:lnTo>
              <a:lnTo>
                <a:pt x="95" y="21"/>
              </a:lnTo>
              <a:lnTo>
                <a:pt x="92" y="17"/>
              </a:lnTo>
              <a:lnTo>
                <a:pt x="88" y="13"/>
              </a:lnTo>
              <a:lnTo>
                <a:pt x="84" y="10"/>
              </a:lnTo>
              <a:lnTo>
                <a:pt x="79" y="7"/>
              </a:lnTo>
              <a:lnTo>
                <a:pt x="74" y="4"/>
              </a:lnTo>
              <a:lnTo>
                <a:pt x="69" y="3"/>
              </a:lnTo>
              <a:lnTo>
                <a:pt x="64" y="1"/>
              </a:lnTo>
              <a:lnTo>
                <a:pt x="59" y="0"/>
              </a:lnTo>
              <a:lnTo>
                <a:pt x="54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700560</xdr:colOff>
      <xdr:row>68</xdr:row>
      <xdr:rowOff>451800</xdr:rowOff>
    </xdr:from>
    <xdr:to>
      <xdr:col>297</xdr:col>
      <xdr:colOff>142560</xdr:colOff>
      <xdr:row>69</xdr:row>
      <xdr:rowOff>81360</xdr:rowOff>
    </xdr:to>
    <xdr:sp>
      <xdr:nvSpPr>
        <xdr:cNvPr id="181" name="Freeform 1"/>
        <xdr:cNvSpPr/>
      </xdr:nvSpPr>
      <xdr:spPr>
        <a:xfrm>
          <a:off x="237530160" y="41904360"/>
          <a:ext cx="242280" cy="239760"/>
        </a:xfrm>
        <a:custGeom>
          <a:avLst/>
          <a:gdLst/>
          <a:ahLst/>
          <a:rect l="0" t="0" r="r" b="b"/>
          <a:pathLst>
            <a:path w="673" h="666">
              <a:moveTo>
                <a:pt x="672" y="0"/>
              </a:moveTo>
              <a:lnTo>
                <a:pt x="447" y="0"/>
              </a:lnTo>
              <a:lnTo>
                <a:pt x="447" y="19"/>
              </a:lnTo>
              <a:lnTo>
                <a:pt x="472" y="21"/>
              </a:lnTo>
              <a:lnTo>
                <a:pt x="483" y="23"/>
              </a:lnTo>
              <a:lnTo>
                <a:pt x="492" y="26"/>
              </a:lnTo>
              <a:lnTo>
                <a:pt x="501" y="30"/>
              </a:lnTo>
              <a:lnTo>
                <a:pt x="508" y="34"/>
              </a:lnTo>
              <a:lnTo>
                <a:pt x="511" y="36"/>
              </a:lnTo>
              <a:lnTo>
                <a:pt x="514" y="39"/>
              </a:lnTo>
              <a:lnTo>
                <a:pt x="517" y="42"/>
              </a:lnTo>
              <a:lnTo>
                <a:pt x="520" y="45"/>
              </a:lnTo>
              <a:lnTo>
                <a:pt x="524" y="53"/>
              </a:lnTo>
              <a:lnTo>
                <a:pt x="528" y="62"/>
              </a:lnTo>
              <a:lnTo>
                <a:pt x="531" y="71"/>
              </a:lnTo>
              <a:lnTo>
                <a:pt x="534" y="83"/>
              </a:lnTo>
              <a:lnTo>
                <a:pt x="535" y="96"/>
              </a:lnTo>
              <a:lnTo>
                <a:pt x="537" y="110"/>
              </a:lnTo>
              <a:lnTo>
                <a:pt x="538" y="145"/>
              </a:lnTo>
              <a:lnTo>
                <a:pt x="538" y="410"/>
              </a:lnTo>
              <a:lnTo>
                <a:pt x="537" y="455"/>
              </a:lnTo>
              <a:lnTo>
                <a:pt x="535" y="474"/>
              </a:lnTo>
              <a:lnTo>
                <a:pt x="533" y="491"/>
              </a:lnTo>
              <a:lnTo>
                <a:pt x="530" y="506"/>
              </a:lnTo>
              <a:lnTo>
                <a:pt x="526" y="520"/>
              </a:lnTo>
              <a:lnTo>
                <a:pt x="521" y="533"/>
              </a:lnTo>
              <a:lnTo>
                <a:pt x="516" y="544"/>
              </a:lnTo>
              <a:lnTo>
                <a:pt x="510" y="553"/>
              </a:lnTo>
              <a:lnTo>
                <a:pt x="504" y="561"/>
              </a:lnTo>
              <a:lnTo>
                <a:pt x="497" y="569"/>
              </a:lnTo>
              <a:lnTo>
                <a:pt x="490" y="576"/>
              </a:lnTo>
              <a:lnTo>
                <a:pt x="481" y="583"/>
              </a:lnTo>
              <a:lnTo>
                <a:pt x="472" y="589"/>
              </a:lnTo>
              <a:lnTo>
                <a:pt x="463" y="595"/>
              </a:lnTo>
              <a:lnTo>
                <a:pt x="452" y="601"/>
              </a:lnTo>
              <a:lnTo>
                <a:pt x="442" y="605"/>
              </a:lnTo>
              <a:lnTo>
                <a:pt x="430" y="610"/>
              </a:lnTo>
              <a:lnTo>
                <a:pt x="419" y="613"/>
              </a:lnTo>
              <a:lnTo>
                <a:pt x="407" y="616"/>
              </a:lnTo>
              <a:lnTo>
                <a:pt x="394" y="619"/>
              </a:lnTo>
              <a:lnTo>
                <a:pt x="381" y="620"/>
              </a:lnTo>
              <a:lnTo>
                <a:pt x="368" y="621"/>
              </a:lnTo>
              <a:lnTo>
                <a:pt x="354" y="622"/>
              </a:lnTo>
              <a:lnTo>
                <a:pt x="329" y="621"/>
              </a:lnTo>
              <a:lnTo>
                <a:pt x="318" y="619"/>
              </a:lnTo>
              <a:lnTo>
                <a:pt x="306" y="617"/>
              </a:lnTo>
              <a:lnTo>
                <a:pt x="296" y="615"/>
              </a:lnTo>
              <a:lnTo>
                <a:pt x="285" y="612"/>
              </a:lnTo>
              <a:lnTo>
                <a:pt x="276" y="608"/>
              </a:lnTo>
              <a:lnTo>
                <a:pt x="267" y="604"/>
              </a:lnTo>
              <a:lnTo>
                <a:pt x="258" y="600"/>
              </a:lnTo>
              <a:lnTo>
                <a:pt x="250" y="594"/>
              </a:lnTo>
              <a:lnTo>
                <a:pt x="242" y="589"/>
              </a:lnTo>
              <a:lnTo>
                <a:pt x="235" y="582"/>
              </a:lnTo>
              <a:lnTo>
                <a:pt x="228" y="576"/>
              </a:lnTo>
              <a:lnTo>
                <a:pt x="222" y="568"/>
              </a:lnTo>
              <a:lnTo>
                <a:pt x="216" y="560"/>
              </a:lnTo>
              <a:lnTo>
                <a:pt x="211" y="552"/>
              </a:lnTo>
              <a:lnTo>
                <a:pt x="205" y="540"/>
              </a:lnTo>
              <a:lnTo>
                <a:pt x="200" y="527"/>
              </a:lnTo>
              <a:lnTo>
                <a:pt x="196" y="513"/>
              </a:lnTo>
              <a:lnTo>
                <a:pt x="192" y="498"/>
              </a:lnTo>
              <a:lnTo>
                <a:pt x="190" y="482"/>
              </a:lnTo>
              <a:lnTo>
                <a:pt x="188" y="464"/>
              </a:lnTo>
              <a:lnTo>
                <a:pt x="187" y="444"/>
              </a:lnTo>
              <a:lnTo>
                <a:pt x="187" y="422"/>
              </a:lnTo>
              <a:lnTo>
                <a:pt x="187" y="107"/>
              </a:lnTo>
              <a:lnTo>
                <a:pt x="188" y="83"/>
              </a:lnTo>
              <a:lnTo>
                <a:pt x="189" y="73"/>
              </a:lnTo>
              <a:lnTo>
                <a:pt x="190" y="64"/>
              </a:lnTo>
              <a:lnTo>
                <a:pt x="192" y="56"/>
              </a:lnTo>
              <a:lnTo>
                <a:pt x="195" y="49"/>
              </a:lnTo>
              <a:lnTo>
                <a:pt x="196" y="46"/>
              </a:lnTo>
              <a:lnTo>
                <a:pt x="198" y="44"/>
              </a:lnTo>
              <a:lnTo>
                <a:pt x="200" y="41"/>
              </a:lnTo>
              <a:lnTo>
                <a:pt x="202" y="39"/>
              </a:lnTo>
              <a:lnTo>
                <a:pt x="205" y="36"/>
              </a:lnTo>
              <a:lnTo>
                <a:pt x="207" y="34"/>
              </a:lnTo>
              <a:lnTo>
                <a:pt x="213" y="31"/>
              </a:lnTo>
              <a:lnTo>
                <a:pt x="221" y="28"/>
              </a:lnTo>
              <a:lnTo>
                <a:pt x="229" y="25"/>
              </a:lnTo>
              <a:lnTo>
                <a:pt x="238" y="23"/>
              </a:lnTo>
              <a:lnTo>
                <a:pt x="249" y="22"/>
              </a:lnTo>
              <a:lnTo>
                <a:pt x="275" y="19"/>
              </a:lnTo>
              <a:lnTo>
                <a:pt x="275" y="0"/>
              </a:lnTo>
              <a:lnTo>
                <a:pt x="0" y="0"/>
              </a:lnTo>
              <a:lnTo>
                <a:pt x="0" y="19"/>
              </a:lnTo>
              <a:lnTo>
                <a:pt x="26" y="21"/>
              </a:lnTo>
              <a:lnTo>
                <a:pt x="37" y="23"/>
              </a:lnTo>
              <a:lnTo>
                <a:pt x="46" y="25"/>
              </a:lnTo>
              <a:lnTo>
                <a:pt x="54" y="27"/>
              </a:lnTo>
              <a:lnTo>
                <a:pt x="61" y="30"/>
              </a:lnTo>
              <a:lnTo>
                <a:pt x="67" y="34"/>
              </a:lnTo>
              <a:lnTo>
                <a:pt x="70" y="36"/>
              </a:lnTo>
              <a:lnTo>
                <a:pt x="72" y="38"/>
              </a:lnTo>
              <a:lnTo>
                <a:pt x="74" y="40"/>
              </a:lnTo>
              <a:lnTo>
                <a:pt x="76" y="43"/>
              </a:lnTo>
              <a:lnTo>
                <a:pt x="78" y="46"/>
              </a:lnTo>
              <a:lnTo>
                <a:pt x="80" y="49"/>
              </a:lnTo>
              <a:lnTo>
                <a:pt x="82" y="56"/>
              </a:lnTo>
              <a:lnTo>
                <a:pt x="84" y="64"/>
              </a:lnTo>
              <a:lnTo>
                <a:pt x="86" y="73"/>
              </a:lnTo>
              <a:lnTo>
                <a:pt x="87" y="83"/>
              </a:lnTo>
              <a:lnTo>
                <a:pt x="88" y="107"/>
              </a:lnTo>
              <a:lnTo>
                <a:pt x="88" y="414"/>
              </a:lnTo>
              <a:lnTo>
                <a:pt x="88" y="445"/>
              </a:lnTo>
              <a:lnTo>
                <a:pt x="91" y="474"/>
              </a:lnTo>
              <a:lnTo>
                <a:pt x="96" y="501"/>
              </a:lnTo>
              <a:lnTo>
                <a:pt x="102" y="525"/>
              </a:lnTo>
              <a:lnTo>
                <a:pt x="111" y="548"/>
              </a:lnTo>
              <a:lnTo>
                <a:pt x="121" y="568"/>
              </a:lnTo>
              <a:lnTo>
                <a:pt x="133" y="587"/>
              </a:lnTo>
              <a:lnTo>
                <a:pt x="148" y="603"/>
              </a:lnTo>
              <a:lnTo>
                <a:pt x="164" y="618"/>
              </a:lnTo>
              <a:lnTo>
                <a:pt x="182" y="631"/>
              </a:lnTo>
              <a:lnTo>
                <a:pt x="202" y="641"/>
              </a:lnTo>
              <a:lnTo>
                <a:pt x="224" y="650"/>
              </a:lnTo>
              <a:lnTo>
                <a:pt x="248" y="656"/>
              </a:lnTo>
              <a:lnTo>
                <a:pt x="274" y="661"/>
              </a:lnTo>
              <a:lnTo>
                <a:pt x="302" y="664"/>
              </a:lnTo>
              <a:lnTo>
                <a:pt x="332" y="665"/>
              </a:lnTo>
              <a:lnTo>
                <a:pt x="370" y="663"/>
              </a:lnTo>
              <a:lnTo>
                <a:pt x="388" y="661"/>
              </a:lnTo>
              <a:lnTo>
                <a:pt x="405" y="659"/>
              </a:lnTo>
              <a:lnTo>
                <a:pt x="421" y="655"/>
              </a:lnTo>
              <a:lnTo>
                <a:pt x="437" y="651"/>
              </a:lnTo>
              <a:lnTo>
                <a:pt x="452" y="645"/>
              </a:lnTo>
              <a:lnTo>
                <a:pt x="466" y="639"/>
              </a:lnTo>
              <a:lnTo>
                <a:pt x="479" y="633"/>
              </a:lnTo>
              <a:lnTo>
                <a:pt x="491" y="625"/>
              </a:lnTo>
              <a:lnTo>
                <a:pt x="503" y="617"/>
              </a:lnTo>
              <a:lnTo>
                <a:pt x="514" y="608"/>
              </a:lnTo>
              <a:lnTo>
                <a:pt x="524" y="598"/>
              </a:lnTo>
              <a:lnTo>
                <a:pt x="533" y="587"/>
              </a:lnTo>
              <a:lnTo>
                <a:pt x="541" y="576"/>
              </a:lnTo>
              <a:lnTo>
                <a:pt x="549" y="564"/>
              </a:lnTo>
              <a:lnTo>
                <a:pt x="557" y="548"/>
              </a:lnTo>
              <a:lnTo>
                <a:pt x="564" y="532"/>
              </a:lnTo>
              <a:lnTo>
                <a:pt x="569" y="514"/>
              </a:lnTo>
              <a:lnTo>
                <a:pt x="574" y="495"/>
              </a:lnTo>
              <a:lnTo>
                <a:pt x="577" y="475"/>
              </a:lnTo>
              <a:lnTo>
                <a:pt x="579" y="453"/>
              </a:lnTo>
              <a:lnTo>
                <a:pt x="580" y="428"/>
              </a:lnTo>
              <a:lnTo>
                <a:pt x="581" y="401"/>
              </a:lnTo>
              <a:lnTo>
                <a:pt x="581" y="145"/>
              </a:lnTo>
              <a:lnTo>
                <a:pt x="582" y="110"/>
              </a:lnTo>
              <a:lnTo>
                <a:pt x="585" y="83"/>
              </a:lnTo>
              <a:lnTo>
                <a:pt x="587" y="71"/>
              </a:lnTo>
              <a:lnTo>
                <a:pt x="590" y="62"/>
              </a:lnTo>
              <a:lnTo>
                <a:pt x="593" y="53"/>
              </a:lnTo>
              <a:lnTo>
                <a:pt x="598" y="46"/>
              </a:lnTo>
              <a:lnTo>
                <a:pt x="600" y="43"/>
              </a:lnTo>
              <a:lnTo>
                <a:pt x="603" y="40"/>
              </a:lnTo>
              <a:lnTo>
                <a:pt x="606" y="38"/>
              </a:lnTo>
              <a:lnTo>
                <a:pt x="609" y="35"/>
              </a:lnTo>
              <a:lnTo>
                <a:pt x="617" y="31"/>
              </a:lnTo>
              <a:lnTo>
                <a:pt x="625" y="28"/>
              </a:lnTo>
              <a:lnTo>
                <a:pt x="635" y="25"/>
              </a:lnTo>
              <a:lnTo>
                <a:pt x="646" y="22"/>
              </a:lnTo>
              <a:lnTo>
                <a:pt x="672" y="19"/>
              </a:lnTo>
              <a:lnTo>
                <a:pt x="672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167760</xdr:colOff>
      <xdr:row>69</xdr:row>
      <xdr:rowOff>1800</xdr:rowOff>
    </xdr:from>
    <xdr:to>
      <xdr:col>297</xdr:col>
      <xdr:colOff>291960</xdr:colOff>
      <xdr:row>69</xdr:row>
      <xdr:rowOff>177480</xdr:rowOff>
    </xdr:to>
    <xdr:sp>
      <xdr:nvSpPr>
        <xdr:cNvPr id="182" name="Freeform 1"/>
        <xdr:cNvSpPr/>
      </xdr:nvSpPr>
      <xdr:spPr>
        <a:xfrm>
          <a:off x="237797280" y="42064200"/>
          <a:ext cx="124560" cy="176040"/>
        </a:xfrm>
        <a:custGeom>
          <a:avLst/>
          <a:gdLst/>
          <a:ahLst/>
          <a:rect l="0" t="0" r="r" b="b"/>
          <a:pathLst>
            <a:path w="346" h="489">
              <a:moveTo>
                <a:pt x="238" y="488"/>
              </a:moveTo>
              <a:lnTo>
                <a:pt x="238" y="478"/>
              </a:lnTo>
              <a:lnTo>
                <a:pt x="230" y="478"/>
              </a:lnTo>
              <a:lnTo>
                <a:pt x="225" y="478"/>
              </a:lnTo>
              <a:lnTo>
                <a:pt x="220" y="478"/>
              </a:lnTo>
              <a:lnTo>
                <a:pt x="216" y="477"/>
              </a:lnTo>
              <a:lnTo>
                <a:pt x="213" y="476"/>
              </a:lnTo>
              <a:lnTo>
                <a:pt x="210" y="474"/>
              </a:lnTo>
              <a:lnTo>
                <a:pt x="208" y="473"/>
              </a:lnTo>
              <a:lnTo>
                <a:pt x="207" y="472"/>
              </a:lnTo>
              <a:lnTo>
                <a:pt x="206" y="471"/>
              </a:lnTo>
              <a:lnTo>
                <a:pt x="204" y="470"/>
              </a:lnTo>
              <a:lnTo>
                <a:pt x="203" y="468"/>
              </a:lnTo>
              <a:lnTo>
                <a:pt x="202" y="467"/>
              </a:lnTo>
              <a:lnTo>
                <a:pt x="201" y="463"/>
              </a:lnTo>
              <a:lnTo>
                <a:pt x="199" y="459"/>
              </a:lnTo>
              <a:lnTo>
                <a:pt x="198" y="454"/>
              </a:lnTo>
              <a:lnTo>
                <a:pt x="197" y="448"/>
              </a:lnTo>
              <a:lnTo>
                <a:pt x="196" y="434"/>
              </a:lnTo>
              <a:lnTo>
                <a:pt x="196" y="417"/>
              </a:lnTo>
              <a:lnTo>
                <a:pt x="196" y="390"/>
              </a:lnTo>
              <a:lnTo>
                <a:pt x="209" y="394"/>
              </a:lnTo>
              <a:lnTo>
                <a:pt x="220" y="396"/>
              </a:lnTo>
              <a:lnTo>
                <a:pt x="225" y="397"/>
              </a:lnTo>
              <a:lnTo>
                <a:pt x="229" y="398"/>
              </a:lnTo>
              <a:lnTo>
                <a:pt x="234" y="398"/>
              </a:lnTo>
              <a:lnTo>
                <a:pt x="238" y="398"/>
              </a:lnTo>
              <a:lnTo>
                <a:pt x="248" y="397"/>
              </a:lnTo>
              <a:lnTo>
                <a:pt x="259" y="395"/>
              </a:lnTo>
              <a:lnTo>
                <a:pt x="269" y="392"/>
              </a:lnTo>
              <a:lnTo>
                <a:pt x="279" y="387"/>
              </a:lnTo>
              <a:lnTo>
                <a:pt x="288" y="381"/>
              </a:lnTo>
              <a:lnTo>
                <a:pt x="297" y="373"/>
              </a:lnTo>
              <a:lnTo>
                <a:pt x="305" y="365"/>
              </a:lnTo>
              <a:lnTo>
                <a:pt x="313" y="356"/>
              </a:lnTo>
              <a:lnTo>
                <a:pt x="320" y="346"/>
              </a:lnTo>
              <a:lnTo>
                <a:pt x="326" y="335"/>
              </a:lnTo>
              <a:lnTo>
                <a:pt x="332" y="324"/>
              </a:lnTo>
              <a:lnTo>
                <a:pt x="336" y="311"/>
              </a:lnTo>
              <a:lnTo>
                <a:pt x="340" y="298"/>
              </a:lnTo>
              <a:lnTo>
                <a:pt x="343" y="285"/>
              </a:lnTo>
              <a:lnTo>
                <a:pt x="345" y="271"/>
              </a:lnTo>
              <a:lnTo>
                <a:pt x="345" y="257"/>
              </a:lnTo>
              <a:lnTo>
                <a:pt x="345" y="243"/>
              </a:lnTo>
              <a:lnTo>
                <a:pt x="343" y="230"/>
              </a:lnTo>
              <a:lnTo>
                <a:pt x="341" y="217"/>
              </a:lnTo>
              <a:lnTo>
                <a:pt x="337" y="205"/>
              </a:lnTo>
              <a:lnTo>
                <a:pt x="333" y="193"/>
              </a:lnTo>
              <a:lnTo>
                <a:pt x="328" y="182"/>
              </a:lnTo>
              <a:lnTo>
                <a:pt x="323" y="172"/>
              </a:lnTo>
              <a:lnTo>
                <a:pt x="316" y="163"/>
              </a:lnTo>
              <a:lnTo>
                <a:pt x="309" y="155"/>
              </a:lnTo>
              <a:lnTo>
                <a:pt x="301" y="148"/>
              </a:lnTo>
              <a:lnTo>
                <a:pt x="293" y="141"/>
              </a:lnTo>
              <a:lnTo>
                <a:pt x="284" y="136"/>
              </a:lnTo>
              <a:lnTo>
                <a:pt x="274" y="132"/>
              </a:lnTo>
              <a:lnTo>
                <a:pt x="264" y="129"/>
              </a:lnTo>
              <a:lnTo>
                <a:pt x="254" y="127"/>
              </a:lnTo>
              <a:lnTo>
                <a:pt x="243" y="126"/>
              </a:lnTo>
              <a:lnTo>
                <a:pt x="239" y="126"/>
              </a:lnTo>
              <a:lnTo>
                <a:pt x="234" y="126"/>
              </a:lnTo>
              <a:lnTo>
                <a:pt x="225" y="127"/>
              </a:lnTo>
              <a:lnTo>
                <a:pt x="213" y="129"/>
              </a:lnTo>
              <a:lnTo>
                <a:pt x="196" y="132"/>
              </a:lnTo>
              <a:lnTo>
                <a:pt x="196" y="0"/>
              </a:lnTo>
              <a:lnTo>
                <a:pt x="171" y="12"/>
              </a:lnTo>
              <a:lnTo>
                <a:pt x="152" y="21"/>
              </a:lnTo>
              <a:lnTo>
                <a:pt x="133" y="30"/>
              </a:lnTo>
              <a:lnTo>
                <a:pt x="107" y="40"/>
              </a:lnTo>
              <a:lnTo>
                <a:pt x="110" y="49"/>
              </a:lnTo>
              <a:lnTo>
                <a:pt x="113" y="48"/>
              </a:lnTo>
              <a:lnTo>
                <a:pt x="116" y="47"/>
              </a:lnTo>
              <a:lnTo>
                <a:pt x="119" y="46"/>
              </a:lnTo>
              <a:lnTo>
                <a:pt x="121" y="46"/>
              </a:lnTo>
              <a:lnTo>
                <a:pt x="123" y="45"/>
              </a:lnTo>
              <a:lnTo>
                <a:pt x="125" y="45"/>
              </a:lnTo>
              <a:lnTo>
                <a:pt x="127" y="45"/>
              </a:lnTo>
              <a:lnTo>
                <a:pt x="129" y="45"/>
              </a:lnTo>
              <a:lnTo>
                <a:pt x="130" y="45"/>
              </a:lnTo>
              <a:lnTo>
                <a:pt x="131" y="45"/>
              </a:lnTo>
              <a:lnTo>
                <a:pt x="134" y="45"/>
              </a:lnTo>
              <a:lnTo>
                <a:pt x="136" y="46"/>
              </a:lnTo>
              <a:lnTo>
                <a:pt x="138" y="47"/>
              </a:lnTo>
              <a:lnTo>
                <a:pt x="140" y="48"/>
              </a:lnTo>
              <a:lnTo>
                <a:pt x="141" y="48"/>
              </a:lnTo>
              <a:lnTo>
                <a:pt x="142" y="49"/>
              </a:lnTo>
              <a:lnTo>
                <a:pt x="143" y="50"/>
              </a:lnTo>
              <a:lnTo>
                <a:pt x="144" y="50"/>
              </a:lnTo>
              <a:lnTo>
                <a:pt x="144" y="51"/>
              </a:lnTo>
              <a:lnTo>
                <a:pt x="145" y="51"/>
              </a:lnTo>
              <a:lnTo>
                <a:pt x="146" y="54"/>
              </a:lnTo>
              <a:lnTo>
                <a:pt x="147" y="55"/>
              </a:lnTo>
              <a:lnTo>
                <a:pt x="148" y="56"/>
              </a:lnTo>
              <a:lnTo>
                <a:pt x="148" y="58"/>
              </a:lnTo>
              <a:lnTo>
                <a:pt x="149" y="59"/>
              </a:lnTo>
              <a:lnTo>
                <a:pt x="149" y="60"/>
              </a:lnTo>
              <a:lnTo>
                <a:pt x="149" y="62"/>
              </a:lnTo>
              <a:lnTo>
                <a:pt x="150" y="66"/>
              </a:lnTo>
              <a:lnTo>
                <a:pt x="150" y="71"/>
              </a:lnTo>
              <a:lnTo>
                <a:pt x="150" y="85"/>
              </a:lnTo>
              <a:lnTo>
                <a:pt x="150" y="135"/>
              </a:lnTo>
              <a:lnTo>
                <a:pt x="132" y="130"/>
              </a:lnTo>
              <a:lnTo>
                <a:pt x="119" y="128"/>
              </a:lnTo>
              <a:lnTo>
                <a:pt x="115" y="127"/>
              </a:lnTo>
              <a:lnTo>
                <a:pt x="110" y="126"/>
              </a:lnTo>
              <a:lnTo>
                <a:pt x="106" y="126"/>
              </a:lnTo>
              <a:lnTo>
                <a:pt x="102" y="126"/>
              </a:lnTo>
              <a:lnTo>
                <a:pt x="92" y="127"/>
              </a:lnTo>
              <a:lnTo>
                <a:pt x="82" y="129"/>
              </a:lnTo>
              <a:lnTo>
                <a:pt x="73" y="133"/>
              </a:lnTo>
              <a:lnTo>
                <a:pt x="63" y="137"/>
              </a:lnTo>
              <a:lnTo>
                <a:pt x="54" y="143"/>
              </a:lnTo>
              <a:lnTo>
                <a:pt x="46" y="151"/>
              </a:lnTo>
              <a:lnTo>
                <a:pt x="38" y="159"/>
              </a:lnTo>
              <a:lnTo>
                <a:pt x="31" y="168"/>
              </a:lnTo>
              <a:lnTo>
                <a:pt x="24" y="178"/>
              </a:lnTo>
              <a:lnTo>
                <a:pt x="18" y="188"/>
              </a:lnTo>
              <a:lnTo>
                <a:pt x="13" y="200"/>
              </a:lnTo>
              <a:lnTo>
                <a:pt x="8" y="212"/>
              </a:lnTo>
              <a:lnTo>
                <a:pt x="5" y="224"/>
              </a:lnTo>
              <a:lnTo>
                <a:pt x="2" y="237"/>
              </a:lnTo>
              <a:lnTo>
                <a:pt x="1" y="251"/>
              </a:lnTo>
              <a:lnTo>
                <a:pt x="0" y="264"/>
              </a:lnTo>
              <a:lnTo>
                <a:pt x="1" y="278"/>
              </a:lnTo>
              <a:lnTo>
                <a:pt x="2" y="291"/>
              </a:lnTo>
              <a:lnTo>
                <a:pt x="5" y="304"/>
              </a:lnTo>
              <a:lnTo>
                <a:pt x="8" y="317"/>
              </a:lnTo>
              <a:lnTo>
                <a:pt x="13" y="328"/>
              </a:lnTo>
              <a:lnTo>
                <a:pt x="18" y="339"/>
              </a:lnTo>
              <a:lnTo>
                <a:pt x="24" y="350"/>
              </a:lnTo>
              <a:lnTo>
                <a:pt x="30" y="359"/>
              </a:lnTo>
              <a:lnTo>
                <a:pt x="38" y="368"/>
              </a:lnTo>
              <a:lnTo>
                <a:pt x="46" y="375"/>
              </a:lnTo>
              <a:lnTo>
                <a:pt x="55" y="382"/>
              </a:lnTo>
              <a:lnTo>
                <a:pt x="64" y="388"/>
              </a:lnTo>
              <a:lnTo>
                <a:pt x="74" y="392"/>
              </a:lnTo>
              <a:lnTo>
                <a:pt x="84" y="395"/>
              </a:lnTo>
              <a:lnTo>
                <a:pt x="94" y="397"/>
              </a:lnTo>
              <a:lnTo>
                <a:pt x="105" y="398"/>
              </a:lnTo>
              <a:lnTo>
                <a:pt x="109" y="398"/>
              </a:lnTo>
              <a:lnTo>
                <a:pt x="114" y="398"/>
              </a:lnTo>
              <a:lnTo>
                <a:pt x="119" y="397"/>
              </a:lnTo>
              <a:lnTo>
                <a:pt x="125" y="396"/>
              </a:lnTo>
              <a:lnTo>
                <a:pt x="137" y="394"/>
              </a:lnTo>
              <a:lnTo>
                <a:pt x="150" y="391"/>
              </a:lnTo>
              <a:lnTo>
                <a:pt x="150" y="417"/>
              </a:lnTo>
              <a:lnTo>
                <a:pt x="149" y="439"/>
              </a:lnTo>
              <a:lnTo>
                <a:pt x="148" y="449"/>
              </a:lnTo>
              <a:lnTo>
                <a:pt x="148" y="454"/>
              </a:lnTo>
              <a:lnTo>
                <a:pt x="147" y="456"/>
              </a:lnTo>
              <a:lnTo>
                <a:pt x="147" y="457"/>
              </a:lnTo>
              <a:lnTo>
                <a:pt x="147" y="459"/>
              </a:lnTo>
              <a:lnTo>
                <a:pt x="146" y="460"/>
              </a:lnTo>
              <a:lnTo>
                <a:pt x="145" y="462"/>
              </a:lnTo>
              <a:lnTo>
                <a:pt x="144" y="465"/>
              </a:lnTo>
              <a:lnTo>
                <a:pt x="143" y="467"/>
              </a:lnTo>
              <a:lnTo>
                <a:pt x="142" y="469"/>
              </a:lnTo>
              <a:lnTo>
                <a:pt x="141" y="470"/>
              </a:lnTo>
              <a:lnTo>
                <a:pt x="139" y="472"/>
              </a:lnTo>
              <a:lnTo>
                <a:pt x="138" y="473"/>
              </a:lnTo>
              <a:lnTo>
                <a:pt x="136" y="474"/>
              </a:lnTo>
              <a:lnTo>
                <a:pt x="134" y="475"/>
              </a:lnTo>
              <a:lnTo>
                <a:pt x="132" y="476"/>
              </a:lnTo>
              <a:lnTo>
                <a:pt x="130" y="477"/>
              </a:lnTo>
              <a:lnTo>
                <a:pt x="127" y="477"/>
              </a:lnTo>
              <a:lnTo>
                <a:pt x="125" y="478"/>
              </a:lnTo>
              <a:lnTo>
                <a:pt x="122" y="478"/>
              </a:lnTo>
              <a:lnTo>
                <a:pt x="116" y="478"/>
              </a:lnTo>
              <a:lnTo>
                <a:pt x="105" y="478"/>
              </a:lnTo>
              <a:lnTo>
                <a:pt x="105" y="488"/>
              </a:lnTo>
              <a:lnTo>
                <a:pt x="238" y="488"/>
              </a:lnTo>
              <a:moveTo>
                <a:pt x="196" y="157"/>
              </a:moveTo>
              <a:lnTo>
                <a:pt x="200" y="154"/>
              </a:lnTo>
              <a:lnTo>
                <a:pt x="205" y="151"/>
              </a:lnTo>
              <a:lnTo>
                <a:pt x="208" y="149"/>
              </a:lnTo>
              <a:lnTo>
                <a:pt x="212" y="148"/>
              </a:lnTo>
              <a:lnTo>
                <a:pt x="216" y="147"/>
              </a:lnTo>
              <a:lnTo>
                <a:pt x="219" y="146"/>
              </a:lnTo>
              <a:lnTo>
                <a:pt x="223" y="146"/>
              </a:lnTo>
              <a:lnTo>
                <a:pt x="227" y="145"/>
              </a:lnTo>
              <a:lnTo>
                <a:pt x="235" y="146"/>
              </a:lnTo>
              <a:lnTo>
                <a:pt x="238" y="147"/>
              </a:lnTo>
              <a:lnTo>
                <a:pt x="242" y="148"/>
              </a:lnTo>
              <a:lnTo>
                <a:pt x="248" y="151"/>
              </a:lnTo>
              <a:lnTo>
                <a:pt x="255" y="155"/>
              </a:lnTo>
              <a:lnTo>
                <a:pt x="261" y="160"/>
              </a:lnTo>
              <a:lnTo>
                <a:pt x="266" y="165"/>
              </a:lnTo>
              <a:lnTo>
                <a:pt x="271" y="172"/>
              </a:lnTo>
              <a:lnTo>
                <a:pt x="275" y="180"/>
              </a:lnTo>
              <a:lnTo>
                <a:pt x="280" y="189"/>
              </a:lnTo>
              <a:lnTo>
                <a:pt x="283" y="199"/>
              </a:lnTo>
              <a:lnTo>
                <a:pt x="286" y="210"/>
              </a:lnTo>
              <a:lnTo>
                <a:pt x="289" y="221"/>
              </a:lnTo>
              <a:lnTo>
                <a:pt x="291" y="234"/>
              </a:lnTo>
              <a:lnTo>
                <a:pt x="292" y="247"/>
              </a:lnTo>
              <a:lnTo>
                <a:pt x="293" y="275"/>
              </a:lnTo>
              <a:lnTo>
                <a:pt x="292" y="298"/>
              </a:lnTo>
              <a:lnTo>
                <a:pt x="291" y="308"/>
              </a:lnTo>
              <a:lnTo>
                <a:pt x="289" y="318"/>
              </a:lnTo>
              <a:lnTo>
                <a:pt x="287" y="327"/>
              </a:lnTo>
              <a:lnTo>
                <a:pt x="285" y="336"/>
              </a:lnTo>
              <a:lnTo>
                <a:pt x="282" y="343"/>
              </a:lnTo>
              <a:lnTo>
                <a:pt x="278" y="350"/>
              </a:lnTo>
              <a:lnTo>
                <a:pt x="275" y="356"/>
              </a:lnTo>
              <a:lnTo>
                <a:pt x="270" y="362"/>
              </a:lnTo>
              <a:lnTo>
                <a:pt x="266" y="367"/>
              </a:lnTo>
              <a:lnTo>
                <a:pt x="261" y="370"/>
              </a:lnTo>
              <a:lnTo>
                <a:pt x="256" y="373"/>
              </a:lnTo>
              <a:lnTo>
                <a:pt x="250" y="376"/>
              </a:lnTo>
              <a:lnTo>
                <a:pt x="244" y="377"/>
              </a:lnTo>
              <a:lnTo>
                <a:pt x="238" y="377"/>
              </a:lnTo>
              <a:lnTo>
                <a:pt x="233" y="377"/>
              </a:lnTo>
              <a:lnTo>
                <a:pt x="230" y="377"/>
              </a:lnTo>
              <a:lnTo>
                <a:pt x="228" y="377"/>
              </a:lnTo>
              <a:lnTo>
                <a:pt x="225" y="376"/>
              </a:lnTo>
              <a:lnTo>
                <a:pt x="223" y="375"/>
              </a:lnTo>
              <a:lnTo>
                <a:pt x="221" y="375"/>
              </a:lnTo>
              <a:lnTo>
                <a:pt x="218" y="374"/>
              </a:lnTo>
              <a:lnTo>
                <a:pt x="213" y="371"/>
              </a:lnTo>
              <a:lnTo>
                <a:pt x="208" y="368"/>
              </a:lnTo>
              <a:lnTo>
                <a:pt x="202" y="364"/>
              </a:lnTo>
              <a:lnTo>
                <a:pt x="196" y="360"/>
              </a:lnTo>
              <a:lnTo>
                <a:pt x="196" y="157"/>
              </a:lnTo>
              <a:moveTo>
                <a:pt x="150" y="367"/>
              </a:moveTo>
              <a:lnTo>
                <a:pt x="145" y="369"/>
              </a:lnTo>
              <a:lnTo>
                <a:pt x="141" y="372"/>
              </a:lnTo>
              <a:lnTo>
                <a:pt x="137" y="373"/>
              </a:lnTo>
              <a:lnTo>
                <a:pt x="133" y="375"/>
              </a:lnTo>
              <a:lnTo>
                <a:pt x="129" y="376"/>
              </a:lnTo>
              <a:lnTo>
                <a:pt x="126" y="377"/>
              </a:lnTo>
              <a:lnTo>
                <a:pt x="122" y="377"/>
              </a:lnTo>
              <a:lnTo>
                <a:pt x="117" y="377"/>
              </a:lnTo>
              <a:lnTo>
                <a:pt x="110" y="377"/>
              </a:lnTo>
              <a:lnTo>
                <a:pt x="103" y="375"/>
              </a:lnTo>
              <a:lnTo>
                <a:pt x="97" y="373"/>
              </a:lnTo>
              <a:lnTo>
                <a:pt x="90" y="369"/>
              </a:lnTo>
              <a:lnTo>
                <a:pt x="85" y="364"/>
              </a:lnTo>
              <a:lnTo>
                <a:pt x="79" y="359"/>
              </a:lnTo>
              <a:lnTo>
                <a:pt x="74" y="352"/>
              </a:lnTo>
              <a:lnTo>
                <a:pt x="70" y="345"/>
              </a:lnTo>
              <a:lnTo>
                <a:pt x="66" y="336"/>
              </a:lnTo>
              <a:lnTo>
                <a:pt x="62" y="327"/>
              </a:lnTo>
              <a:lnTo>
                <a:pt x="59" y="317"/>
              </a:lnTo>
              <a:lnTo>
                <a:pt x="57" y="307"/>
              </a:lnTo>
              <a:lnTo>
                <a:pt x="55" y="295"/>
              </a:lnTo>
              <a:lnTo>
                <a:pt x="53" y="283"/>
              </a:lnTo>
              <a:lnTo>
                <a:pt x="52" y="257"/>
              </a:lnTo>
              <a:lnTo>
                <a:pt x="53" y="232"/>
              </a:lnTo>
              <a:lnTo>
                <a:pt x="56" y="209"/>
              </a:lnTo>
              <a:lnTo>
                <a:pt x="58" y="199"/>
              </a:lnTo>
              <a:lnTo>
                <a:pt x="60" y="190"/>
              </a:lnTo>
              <a:lnTo>
                <a:pt x="63" y="182"/>
              </a:lnTo>
              <a:lnTo>
                <a:pt x="66" y="174"/>
              </a:lnTo>
              <a:lnTo>
                <a:pt x="70" y="167"/>
              </a:lnTo>
              <a:lnTo>
                <a:pt x="74" y="161"/>
              </a:lnTo>
              <a:lnTo>
                <a:pt x="79" y="156"/>
              </a:lnTo>
              <a:lnTo>
                <a:pt x="84" y="152"/>
              </a:lnTo>
              <a:lnTo>
                <a:pt x="89" y="149"/>
              </a:lnTo>
              <a:lnTo>
                <a:pt x="95" y="147"/>
              </a:lnTo>
              <a:lnTo>
                <a:pt x="101" y="145"/>
              </a:lnTo>
              <a:lnTo>
                <a:pt x="108" y="145"/>
              </a:lnTo>
              <a:lnTo>
                <a:pt x="113" y="145"/>
              </a:lnTo>
              <a:lnTo>
                <a:pt x="116" y="145"/>
              </a:lnTo>
              <a:lnTo>
                <a:pt x="118" y="146"/>
              </a:lnTo>
              <a:lnTo>
                <a:pt x="121" y="146"/>
              </a:lnTo>
              <a:lnTo>
                <a:pt x="123" y="147"/>
              </a:lnTo>
              <a:lnTo>
                <a:pt x="126" y="148"/>
              </a:lnTo>
              <a:lnTo>
                <a:pt x="128" y="149"/>
              </a:lnTo>
              <a:lnTo>
                <a:pt x="133" y="152"/>
              </a:lnTo>
              <a:lnTo>
                <a:pt x="138" y="155"/>
              </a:lnTo>
              <a:lnTo>
                <a:pt x="144" y="160"/>
              </a:lnTo>
              <a:lnTo>
                <a:pt x="150" y="165"/>
              </a:lnTo>
              <a:lnTo>
                <a:pt x="150" y="367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376920</xdr:colOff>
      <xdr:row>68</xdr:row>
      <xdr:rowOff>576360</xdr:rowOff>
    </xdr:from>
    <xdr:to>
      <xdr:col>297</xdr:col>
      <xdr:colOff>415800</xdr:colOff>
      <xdr:row>69</xdr:row>
      <xdr:rowOff>5760</xdr:rowOff>
    </xdr:to>
    <xdr:sp>
      <xdr:nvSpPr>
        <xdr:cNvPr id="183" name="Freeform 1"/>
        <xdr:cNvSpPr/>
      </xdr:nvSpPr>
      <xdr:spPr>
        <a:xfrm>
          <a:off x="238006440" y="42028920"/>
          <a:ext cx="39240" cy="39600"/>
        </a:xfrm>
        <a:custGeom>
          <a:avLst/>
          <a:gdLst/>
          <a:ahLst/>
          <a:rect l="0" t="0" r="r" b="b"/>
          <a:pathLst>
            <a:path w="109" h="110">
              <a:moveTo>
                <a:pt x="54" y="0"/>
              </a:moveTo>
              <a:lnTo>
                <a:pt x="48" y="0"/>
              </a:lnTo>
              <a:lnTo>
                <a:pt x="43" y="1"/>
              </a:lnTo>
              <a:lnTo>
                <a:pt x="38" y="2"/>
              </a:lnTo>
              <a:lnTo>
                <a:pt x="33" y="4"/>
              </a:lnTo>
              <a:lnTo>
                <a:pt x="28" y="7"/>
              </a:lnTo>
              <a:lnTo>
                <a:pt x="24" y="9"/>
              </a:lnTo>
              <a:lnTo>
                <a:pt x="20" y="13"/>
              </a:lnTo>
              <a:lnTo>
                <a:pt x="16" y="16"/>
              </a:lnTo>
              <a:lnTo>
                <a:pt x="12" y="20"/>
              </a:lnTo>
              <a:lnTo>
                <a:pt x="9" y="24"/>
              </a:lnTo>
              <a:lnTo>
                <a:pt x="7" y="29"/>
              </a:lnTo>
              <a:lnTo>
                <a:pt x="4" y="34"/>
              </a:lnTo>
              <a:lnTo>
                <a:pt x="2" y="39"/>
              </a:lnTo>
              <a:lnTo>
                <a:pt x="1" y="45"/>
              </a:lnTo>
              <a:lnTo>
                <a:pt x="0" y="50"/>
              </a:lnTo>
              <a:lnTo>
                <a:pt x="0" y="56"/>
              </a:lnTo>
              <a:lnTo>
                <a:pt x="0" y="61"/>
              </a:lnTo>
              <a:lnTo>
                <a:pt x="1" y="66"/>
              </a:lnTo>
              <a:lnTo>
                <a:pt x="2" y="72"/>
              </a:lnTo>
              <a:lnTo>
                <a:pt x="4" y="76"/>
              </a:lnTo>
              <a:lnTo>
                <a:pt x="7" y="81"/>
              </a:lnTo>
              <a:lnTo>
                <a:pt x="9" y="85"/>
              </a:lnTo>
              <a:lnTo>
                <a:pt x="12" y="89"/>
              </a:lnTo>
              <a:lnTo>
                <a:pt x="16" y="93"/>
              </a:lnTo>
              <a:lnTo>
                <a:pt x="19" y="97"/>
              </a:lnTo>
              <a:lnTo>
                <a:pt x="24" y="100"/>
              </a:lnTo>
              <a:lnTo>
                <a:pt x="28" y="103"/>
              </a:lnTo>
              <a:lnTo>
                <a:pt x="32" y="105"/>
              </a:lnTo>
              <a:lnTo>
                <a:pt x="37" y="107"/>
              </a:lnTo>
              <a:lnTo>
                <a:pt x="42" y="108"/>
              </a:lnTo>
              <a:lnTo>
                <a:pt x="47" y="109"/>
              </a:lnTo>
              <a:lnTo>
                <a:pt x="53" y="109"/>
              </a:lnTo>
              <a:lnTo>
                <a:pt x="58" y="109"/>
              </a:lnTo>
              <a:lnTo>
                <a:pt x="64" y="108"/>
              </a:lnTo>
              <a:lnTo>
                <a:pt x="69" y="107"/>
              </a:lnTo>
              <a:lnTo>
                <a:pt x="74" y="105"/>
              </a:lnTo>
              <a:lnTo>
                <a:pt x="79" y="103"/>
              </a:lnTo>
              <a:lnTo>
                <a:pt x="83" y="100"/>
              </a:lnTo>
              <a:lnTo>
                <a:pt x="88" y="97"/>
              </a:lnTo>
              <a:lnTo>
                <a:pt x="92" y="94"/>
              </a:lnTo>
              <a:lnTo>
                <a:pt x="95" y="90"/>
              </a:lnTo>
              <a:lnTo>
                <a:pt x="98" y="86"/>
              </a:lnTo>
              <a:lnTo>
                <a:pt x="101" y="81"/>
              </a:lnTo>
              <a:lnTo>
                <a:pt x="104" y="77"/>
              </a:lnTo>
              <a:lnTo>
                <a:pt x="105" y="72"/>
              </a:lnTo>
              <a:lnTo>
                <a:pt x="107" y="67"/>
              </a:lnTo>
              <a:lnTo>
                <a:pt x="108" y="61"/>
              </a:lnTo>
              <a:lnTo>
                <a:pt x="108" y="56"/>
              </a:lnTo>
              <a:lnTo>
                <a:pt x="108" y="50"/>
              </a:lnTo>
              <a:lnTo>
                <a:pt x="107" y="45"/>
              </a:lnTo>
              <a:lnTo>
                <a:pt x="105" y="40"/>
              </a:lnTo>
              <a:lnTo>
                <a:pt x="104" y="34"/>
              </a:lnTo>
              <a:lnTo>
                <a:pt x="101" y="30"/>
              </a:lnTo>
              <a:lnTo>
                <a:pt x="98" y="25"/>
              </a:lnTo>
              <a:lnTo>
                <a:pt x="95" y="21"/>
              </a:lnTo>
              <a:lnTo>
                <a:pt x="92" y="17"/>
              </a:lnTo>
              <a:lnTo>
                <a:pt x="88" y="13"/>
              </a:lnTo>
              <a:lnTo>
                <a:pt x="84" y="10"/>
              </a:lnTo>
              <a:lnTo>
                <a:pt x="79" y="7"/>
              </a:lnTo>
              <a:lnTo>
                <a:pt x="74" y="4"/>
              </a:lnTo>
              <a:lnTo>
                <a:pt x="69" y="3"/>
              </a:lnTo>
              <a:lnTo>
                <a:pt x="64" y="1"/>
              </a:lnTo>
              <a:lnTo>
                <a:pt x="59" y="0"/>
              </a:lnTo>
              <a:lnTo>
                <a:pt x="54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504360</xdr:colOff>
      <xdr:row>68</xdr:row>
      <xdr:rowOff>523440</xdr:rowOff>
    </xdr:from>
    <xdr:to>
      <xdr:col>297</xdr:col>
      <xdr:colOff>641160</xdr:colOff>
      <xdr:row>69</xdr:row>
      <xdr:rowOff>79920</xdr:rowOff>
    </xdr:to>
    <xdr:sp>
      <xdr:nvSpPr>
        <xdr:cNvPr id="184" name="Freeform 1"/>
        <xdr:cNvSpPr/>
      </xdr:nvSpPr>
      <xdr:spPr>
        <a:xfrm>
          <a:off x="238133880" y="41976000"/>
          <a:ext cx="137160" cy="166680"/>
        </a:xfrm>
        <a:custGeom>
          <a:avLst/>
          <a:gdLst/>
          <a:ahLst/>
          <a:rect l="0" t="0" r="r" b="b"/>
          <a:pathLst>
            <a:path w="381" h="463">
              <a:moveTo>
                <a:pt x="367" y="299"/>
              </a:moveTo>
              <a:lnTo>
                <a:pt x="349" y="323"/>
              </a:lnTo>
              <a:lnTo>
                <a:pt x="333" y="342"/>
              </a:lnTo>
              <a:lnTo>
                <a:pt x="325" y="351"/>
              </a:lnTo>
              <a:lnTo>
                <a:pt x="317" y="358"/>
              </a:lnTo>
              <a:lnTo>
                <a:pt x="309" y="365"/>
              </a:lnTo>
              <a:lnTo>
                <a:pt x="301" y="371"/>
              </a:lnTo>
              <a:lnTo>
                <a:pt x="292" y="376"/>
              </a:lnTo>
              <a:lnTo>
                <a:pt x="284" y="380"/>
              </a:lnTo>
              <a:lnTo>
                <a:pt x="276" y="384"/>
              </a:lnTo>
              <a:lnTo>
                <a:pt x="267" y="386"/>
              </a:lnTo>
              <a:lnTo>
                <a:pt x="258" y="389"/>
              </a:lnTo>
              <a:lnTo>
                <a:pt x="248" y="390"/>
              </a:lnTo>
              <a:lnTo>
                <a:pt x="238" y="391"/>
              </a:lnTo>
              <a:lnTo>
                <a:pt x="228" y="391"/>
              </a:lnTo>
              <a:lnTo>
                <a:pt x="211" y="390"/>
              </a:lnTo>
              <a:lnTo>
                <a:pt x="196" y="388"/>
              </a:lnTo>
              <a:lnTo>
                <a:pt x="180" y="383"/>
              </a:lnTo>
              <a:lnTo>
                <a:pt x="166" y="377"/>
              </a:lnTo>
              <a:lnTo>
                <a:pt x="153" y="370"/>
              </a:lnTo>
              <a:lnTo>
                <a:pt x="140" y="360"/>
              </a:lnTo>
              <a:lnTo>
                <a:pt x="129" y="350"/>
              </a:lnTo>
              <a:lnTo>
                <a:pt x="118" y="338"/>
              </a:lnTo>
              <a:lnTo>
                <a:pt x="108" y="324"/>
              </a:lnTo>
              <a:lnTo>
                <a:pt x="100" y="310"/>
              </a:lnTo>
              <a:lnTo>
                <a:pt x="93" y="294"/>
              </a:lnTo>
              <a:lnTo>
                <a:pt x="87" y="277"/>
              </a:lnTo>
              <a:lnTo>
                <a:pt x="82" y="259"/>
              </a:lnTo>
              <a:lnTo>
                <a:pt x="79" y="240"/>
              </a:lnTo>
              <a:lnTo>
                <a:pt x="76" y="220"/>
              </a:lnTo>
              <a:lnTo>
                <a:pt x="76" y="200"/>
              </a:lnTo>
              <a:lnTo>
                <a:pt x="76" y="181"/>
              </a:lnTo>
              <a:lnTo>
                <a:pt x="78" y="163"/>
              </a:lnTo>
              <a:lnTo>
                <a:pt x="81" y="146"/>
              </a:lnTo>
              <a:lnTo>
                <a:pt x="85" y="130"/>
              </a:lnTo>
              <a:lnTo>
                <a:pt x="91" y="115"/>
              </a:lnTo>
              <a:lnTo>
                <a:pt x="97" y="101"/>
              </a:lnTo>
              <a:lnTo>
                <a:pt x="104" y="88"/>
              </a:lnTo>
              <a:lnTo>
                <a:pt x="113" y="76"/>
              </a:lnTo>
              <a:lnTo>
                <a:pt x="122" y="65"/>
              </a:lnTo>
              <a:lnTo>
                <a:pt x="132" y="56"/>
              </a:lnTo>
              <a:lnTo>
                <a:pt x="143" y="48"/>
              </a:lnTo>
              <a:lnTo>
                <a:pt x="155" y="41"/>
              </a:lnTo>
              <a:lnTo>
                <a:pt x="167" y="36"/>
              </a:lnTo>
              <a:lnTo>
                <a:pt x="181" y="32"/>
              </a:lnTo>
              <a:lnTo>
                <a:pt x="195" y="29"/>
              </a:lnTo>
              <a:lnTo>
                <a:pt x="209" y="29"/>
              </a:lnTo>
              <a:lnTo>
                <a:pt x="222" y="29"/>
              </a:lnTo>
              <a:lnTo>
                <a:pt x="227" y="30"/>
              </a:lnTo>
              <a:lnTo>
                <a:pt x="232" y="31"/>
              </a:lnTo>
              <a:lnTo>
                <a:pt x="237" y="32"/>
              </a:lnTo>
              <a:lnTo>
                <a:pt x="241" y="34"/>
              </a:lnTo>
              <a:lnTo>
                <a:pt x="244" y="36"/>
              </a:lnTo>
              <a:lnTo>
                <a:pt x="248" y="38"/>
              </a:lnTo>
              <a:lnTo>
                <a:pt x="251" y="41"/>
              </a:lnTo>
              <a:lnTo>
                <a:pt x="254" y="44"/>
              </a:lnTo>
              <a:lnTo>
                <a:pt x="257" y="48"/>
              </a:lnTo>
              <a:lnTo>
                <a:pt x="259" y="53"/>
              </a:lnTo>
              <a:lnTo>
                <a:pt x="261" y="57"/>
              </a:lnTo>
              <a:lnTo>
                <a:pt x="264" y="63"/>
              </a:lnTo>
              <a:lnTo>
                <a:pt x="267" y="76"/>
              </a:lnTo>
              <a:lnTo>
                <a:pt x="273" y="97"/>
              </a:lnTo>
              <a:lnTo>
                <a:pt x="275" y="103"/>
              </a:lnTo>
              <a:lnTo>
                <a:pt x="277" y="107"/>
              </a:lnTo>
              <a:lnTo>
                <a:pt x="279" y="112"/>
              </a:lnTo>
              <a:lnTo>
                <a:pt x="281" y="116"/>
              </a:lnTo>
              <a:lnTo>
                <a:pt x="283" y="120"/>
              </a:lnTo>
              <a:lnTo>
                <a:pt x="286" y="124"/>
              </a:lnTo>
              <a:lnTo>
                <a:pt x="289" y="128"/>
              </a:lnTo>
              <a:lnTo>
                <a:pt x="292" y="131"/>
              </a:lnTo>
              <a:lnTo>
                <a:pt x="295" y="133"/>
              </a:lnTo>
              <a:lnTo>
                <a:pt x="298" y="136"/>
              </a:lnTo>
              <a:lnTo>
                <a:pt x="302" y="138"/>
              </a:lnTo>
              <a:lnTo>
                <a:pt x="305" y="139"/>
              </a:lnTo>
              <a:lnTo>
                <a:pt x="309" y="141"/>
              </a:lnTo>
              <a:lnTo>
                <a:pt x="313" y="142"/>
              </a:lnTo>
              <a:lnTo>
                <a:pt x="316" y="142"/>
              </a:lnTo>
              <a:lnTo>
                <a:pt x="320" y="143"/>
              </a:lnTo>
              <a:lnTo>
                <a:pt x="325" y="142"/>
              </a:lnTo>
              <a:lnTo>
                <a:pt x="330" y="142"/>
              </a:lnTo>
              <a:lnTo>
                <a:pt x="334" y="141"/>
              </a:lnTo>
              <a:lnTo>
                <a:pt x="338" y="139"/>
              </a:lnTo>
              <a:lnTo>
                <a:pt x="343" y="138"/>
              </a:lnTo>
              <a:lnTo>
                <a:pt x="346" y="135"/>
              </a:lnTo>
              <a:lnTo>
                <a:pt x="350" y="133"/>
              </a:lnTo>
              <a:lnTo>
                <a:pt x="353" y="130"/>
              </a:lnTo>
              <a:lnTo>
                <a:pt x="356" y="127"/>
              </a:lnTo>
              <a:lnTo>
                <a:pt x="359" y="124"/>
              </a:lnTo>
              <a:lnTo>
                <a:pt x="361" y="121"/>
              </a:lnTo>
              <a:lnTo>
                <a:pt x="363" y="117"/>
              </a:lnTo>
              <a:lnTo>
                <a:pt x="365" y="113"/>
              </a:lnTo>
              <a:lnTo>
                <a:pt x="366" y="110"/>
              </a:lnTo>
              <a:lnTo>
                <a:pt x="366" y="105"/>
              </a:lnTo>
              <a:lnTo>
                <a:pt x="367" y="101"/>
              </a:lnTo>
              <a:lnTo>
                <a:pt x="366" y="91"/>
              </a:lnTo>
              <a:lnTo>
                <a:pt x="364" y="81"/>
              </a:lnTo>
              <a:lnTo>
                <a:pt x="360" y="71"/>
              </a:lnTo>
              <a:lnTo>
                <a:pt x="355" y="62"/>
              </a:lnTo>
              <a:lnTo>
                <a:pt x="348" y="53"/>
              </a:lnTo>
              <a:lnTo>
                <a:pt x="341" y="45"/>
              </a:lnTo>
              <a:lnTo>
                <a:pt x="332" y="37"/>
              </a:lnTo>
              <a:lnTo>
                <a:pt x="322" y="30"/>
              </a:lnTo>
              <a:lnTo>
                <a:pt x="311" y="23"/>
              </a:lnTo>
              <a:lnTo>
                <a:pt x="299" y="18"/>
              </a:lnTo>
              <a:lnTo>
                <a:pt x="287" y="12"/>
              </a:lnTo>
              <a:lnTo>
                <a:pt x="274" y="8"/>
              </a:lnTo>
              <a:lnTo>
                <a:pt x="260" y="5"/>
              </a:lnTo>
              <a:lnTo>
                <a:pt x="245" y="2"/>
              </a:lnTo>
              <a:lnTo>
                <a:pt x="231" y="1"/>
              </a:lnTo>
              <a:lnTo>
                <a:pt x="215" y="0"/>
              </a:lnTo>
              <a:lnTo>
                <a:pt x="197" y="1"/>
              </a:lnTo>
              <a:lnTo>
                <a:pt x="179" y="4"/>
              </a:lnTo>
              <a:lnTo>
                <a:pt x="161" y="8"/>
              </a:lnTo>
              <a:lnTo>
                <a:pt x="143" y="14"/>
              </a:lnTo>
              <a:lnTo>
                <a:pt x="126" y="22"/>
              </a:lnTo>
              <a:lnTo>
                <a:pt x="109" y="32"/>
              </a:lnTo>
              <a:lnTo>
                <a:pt x="92" y="43"/>
              </a:lnTo>
              <a:lnTo>
                <a:pt x="77" y="55"/>
              </a:lnTo>
              <a:lnTo>
                <a:pt x="68" y="63"/>
              </a:lnTo>
              <a:lnTo>
                <a:pt x="59" y="72"/>
              </a:lnTo>
              <a:lnTo>
                <a:pt x="51" y="82"/>
              </a:lnTo>
              <a:lnTo>
                <a:pt x="44" y="92"/>
              </a:lnTo>
              <a:lnTo>
                <a:pt x="37" y="102"/>
              </a:lnTo>
              <a:lnTo>
                <a:pt x="31" y="113"/>
              </a:lnTo>
              <a:lnTo>
                <a:pt x="25" y="124"/>
              </a:lnTo>
              <a:lnTo>
                <a:pt x="20" y="136"/>
              </a:lnTo>
              <a:lnTo>
                <a:pt x="15" y="148"/>
              </a:lnTo>
              <a:lnTo>
                <a:pt x="11" y="161"/>
              </a:lnTo>
              <a:lnTo>
                <a:pt x="5" y="187"/>
              </a:lnTo>
              <a:lnTo>
                <a:pt x="1" y="215"/>
              </a:lnTo>
              <a:lnTo>
                <a:pt x="0" y="244"/>
              </a:lnTo>
              <a:lnTo>
                <a:pt x="1" y="267"/>
              </a:lnTo>
              <a:lnTo>
                <a:pt x="4" y="290"/>
              </a:lnTo>
              <a:lnTo>
                <a:pt x="8" y="311"/>
              </a:lnTo>
              <a:lnTo>
                <a:pt x="14" y="331"/>
              </a:lnTo>
              <a:lnTo>
                <a:pt x="21" y="351"/>
              </a:lnTo>
              <a:lnTo>
                <a:pt x="30" y="369"/>
              </a:lnTo>
              <a:lnTo>
                <a:pt x="41" y="385"/>
              </a:lnTo>
              <a:lnTo>
                <a:pt x="52" y="400"/>
              </a:lnTo>
              <a:lnTo>
                <a:pt x="65" y="414"/>
              </a:lnTo>
              <a:lnTo>
                <a:pt x="80" y="426"/>
              </a:lnTo>
              <a:lnTo>
                <a:pt x="95" y="437"/>
              </a:lnTo>
              <a:lnTo>
                <a:pt x="112" y="446"/>
              </a:lnTo>
              <a:lnTo>
                <a:pt x="129" y="453"/>
              </a:lnTo>
              <a:lnTo>
                <a:pt x="147" y="458"/>
              </a:lnTo>
              <a:lnTo>
                <a:pt x="167" y="461"/>
              </a:lnTo>
              <a:lnTo>
                <a:pt x="187" y="462"/>
              </a:lnTo>
              <a:lnTo>
                <a:pt x="203" y="461"/>
              </a:lnTo>
              <a:lnTo>
                <a:pt x="219" y="459"/>
              </a:lnTo>
              <a:lnTo>
                <a:pt x="235" y="455"/>
              </a:lnTo>
              <a:lnTo>
                <a:pt x="250" y="450"/>
              </a:lnTo>
              <a:lnTo>
                <a:pt x="264" y="444"/>
              </a:lnTo>
              <a:lnTo>
                <a:pt x="278" y="436"/>
              </a:lnTo>
              <a:lnTo>
                <a:pt x="292" y="427"/>
              </a:lnTo>
              <a:lnTo>
                <a:pt x="306" y="416"/>
              </a:lnTo>
              <a:lnTo>
                <a:pt x="315" y="407"/>
              </a:lnTo>
              <a:lnTo>
                <a:pt x="324" y="398"/>
              </a:lnTo>
              <a:lnTo>
                <a:pt x="333" y="387"/>
              </a:lnTo>
              <a:lnTo>
                <a:pt x="342" y="375"/>
              </a:lnTo>
              <a:lnTo>
                <a:pt x="351" y="361"/>
              </a:lnTo>
              <a:lnTo>
                <a:pt x="360" y="346"/>
              </a:lnTo>
              <a:lnTo>
                <a:pt x="380" y="308"/>
              </a:lnTo>
              <a:lnTo>
                <a:pt x="367" y="29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661320</xdr:colOff>
      <xdr:row>68</xdr:row>
      <xdr:rowOff>523440</xdr:rowOff>
    </xdr:from>
    <xdr:to>
      <xdr:col>298</xdr:col>
      <xdr:colOff>17280</xdr:colOff>
      <xdr:row>69</xdr:row>
      <xdr:rowOff>79920</xdr:rowOff>
    </xdr:to>
    <xdr:sp>
      <xdr:nvSpPr>
        <xdr:cNvPr id="185" name="Freeform 1"/>
        <xdr:cNvSpPr/>
      </xdr:nvSpPr>
      <xdr:spPr>
        <a:xfrm>
          <a:off x="238290840" y="41976000"/>
          <a:ext cx="156600" cy="166680"/>
        </a:xfrm>
        <a:custGeom>
          <a:avLst/>
          <a:gdLst/>
          <a:ahLst/>
          <a:rect l="0" t="0" r="r" b="b"/>
          <a:pathLst>
            <a:path w="435" h="463">
              <a:moveTo>
                <a:pt x="217" y="0"/>
              </a:moveTo>
              <a:lnTo>
                <a:pt x="194" y="1"/>
              </a:lnTo>
              <a:lnTo>
                <a:pt x="171" y="4"/>
              </a:lnTo>
              <a:lnTo>
                <a:pt x="149" y="10"/>
              </a:lnTo>
              <a:lnTo>
                <a:pt x="129" y="17"/>
              </a:lnTo>
              <a:lnTo>
                <a:pt x="110" y="26"/>
              </a:lnTo>
              <a:lnTo>
                <a:pt x="92" y="37"/>
              </a:lnTo>
              <a:lnTo>
                <a:pt x="75" y="50"/>
              </a:lnTo>
              <a:lnTo>
                <a:pt x="60" y="64"/>
              </a:lnTo>
              <a:lnTo>
                <a:pt x="47" y="80"/>
              </a:lnTo>
              <a:lnTo>
                <a:pt x="35" y="98"/>
              </a:lnTo>
              <a:lnTo>
                <a:pt x="24" y="117"/>
              </a:lnTo>
              <a:lnTo>
                <a:pt x="16" y="137"/>
              </a:lnTo>
              <a:lnTo>
                <a:pt x="9" y="158"/>
              </a:lnTo>
              <a:lnTo>
                <a:pt x="4" y="181"/>
              </a:lnTo>
              <a:lnTo>
                <a:pt x="1" y="205"/>
              </a:lnTo>
              <a:lnTo>
                <a:pt x="0" y="230"/>
              </a:lnTo>
              <a:lnTo>
                <a:pt x="1" y="255"/>
              </a:lnTo>
              <a:lnTo>
                <a:pt x="4" y="278"/>
              </a:lnTo>
              <a:lnTo>
                <a:pt x="9" y="301"/>
              </a:lnTo>
              <a:lnTo>
                <a:pt x="16" y="323"/>
              </a:lnTo>
              <a:lnTo>
                <a:pt x="25" y="343"/>
              </a:lnTo>
              <a:lnTo>
                <a:pt x="35" y="362"/>
              </a:lnTo>
              <a:lnTo>
                <a:pt x="48" y="380"/>
              </a:lnTo>
              <a:lnTo>
                <a:pt x="61" y="396"/>
              </a:lnTo>
              <a:lnTo>
                <a:pt x="76" y="411"/>
              </a:lnTo>
              <a:lnTo>
                <a:pt x="93" y="424"/>
              </a:lnTo>
              <a:lnTo>
                <a:pt x="110" y="435"/>
              </a:lnTo>
              <a:lnTo>
                <a:pt x="129" y="445"/>
              </a:lnTo>
              <a:lnTo>
                <a:pt x="149" y="452"/>
              </a:lnTo>
              <a:lnTo>
                <a:pt x="170" y="458"/>
              </a:lnTo>
              <a:lnTo>
                <a:pt x="192" y="461"/>
              </a:lnTo>
              <a:lnTo>
                <a:pt x="215" y="462"/>
              </a:lnTo>
              <a:lnTo>
                <a:pt x="238" y="461"/>
              </a:lnTo>
              <a:lnTo>
                <a:pt x="260" y="457"/>
              </a:lnTo>
              <a:lnTo>
                <a:pt x="281" y="452"/>
              </a:lnTo>
              <a:lnTo>
                <a:pt x="302" y="444"/>
              </a:lnTo>
              <a:lnTo>
                <a:pt x="321" y="434"/>
              </a:lnTo>
              <a:lnTo>
                <a:pt x="339" y="422"/>
              </a:lnTo>
              <a:lnTo>
                <a:pt x="355" y="409"/>
              </a:lnTo>
              <a:lnTo>
                <a:pt x="371" y="393"/>
              </a:lnTo>
              <a:lnTo>
                <a:pt x="385" y="376"/>
              </a:lnTo>
              <a:lnTo>
                <a:pt x="397" y="358"/>
              </a:lnTo>
              <a:lnTo>
                <a:pt x="408" y="338"/>
              </a:lnTo>
              <a:lnTo>
                <a:pt x="417" y="317"/>
              </a:lnTo>
              <a:lnTo>
                <a:pt x="424" y="295"/>
              </a:lnTo>
              <a:lnTo>
                <a:pt x="429" y="272"/>
              </a:lnTo>
              <a:lnTo>
                <a:pt x="432" y="247"/>
              </a:lnTo>
              <a:lnTo>
                <a:pt x="434" y="222"/>
              </a:lnTo>
              <a:lnTo>
                <a:pt x="432" y="198"/>
              </a:lnTo>
              <a:lnTo>
                <a:pt x="429" y="175"/>
              </a:lnTo>
              <a:lnTo>
                <a:pt x="424" y="153"/>
              </a:lnTo>
              <a:lnTo>
                <a:pt x="417" y="133"/>
              </a:lnTo>
              <a:lnTo>
                <a:pt x="409" y="113"/>
              </a:lnTo>
              <a:lnTo>
                <a:pt x="398" y="95"/>
              </a:lnTo>
              <a:lnTo>
                <a:pt x="386" y="78"/>
              </a:lnTo>
              <a:lnTo>
                <a:pt x="373" y="62"/>
              </a:lnTo>
              <a:lnTo>
                <a:pt x="357" y="48"/>
              </a:lnTo>
              <a:lnTo>
                <a:pt x="341" y="36"/>
              </a:lnTo>
              <a:lnTo>
                <a:pt x="323" y="25"/>
              </a:lnTo>
              <a:lnTo>
                <a:pt x="304" y="16"/>
              </a:lnTo>
              <a:lnTo>
                <a:pt x="284" y="9"/>
              </a:lnTo>
              <a:lnTo>
                <a:pt x="263" y="4"/>
              </a:lnTo>
              <a:lnTo>
                <a:pt x="240" y="1"/>
              </a:lnTo>
              <a:lnTo>
                <a:pt x="217" y="0"/>
              </a:lnTo>
              <a:moveTo>
                <a:pt x="204" y="28"/>
              </a:moveTo>
              <a:lnTo>
                <a:pt x="220" y="29"/>
              </a:lnTo>
              <a:lnTo>
                <a:pt x="234" y="32"/>
              </a:lnTo>
              <a:lnTo>
                <a:pt x="248" y="37"/>
              </a:lnTo>
              <a:lnTo>
                <a:pt x="261" y="44"/>
              </a:lnTo>
              <a:lnTo>
                <a:pt x="274" y="54"/>
              </a:lnTo>
              <a:lnTo>
                <a:pt x="285" y="64"/>
              </a:lnTo>
              <a:lnTo>
                <a:pt x="296" y="77"/>
              </a:lnTo>
              <a:lnTo>
                <a:pt x="306" y="92"/>
              </a:lnTo>
              <a:lnTo>
                <a:pt x="315" y="107"/>
              </a:lnTo>
              <a:lnTo>
                <a:pt x="322" y="125"/>
              </a:lnTo>
              <a:lnTo>
                <a:pt x="329" y="144"/>
              </a:lnTo>
              <a:lnTo>
                <a:pt x="335" y="164"/>
              </a:lnTo>
              <a:lnTo>
                <a:pt x="339" y="185"/>
              </a:lnTo>
              <a:lnTo>
                <a:pt x="342" y="208"/>
              </a:lnTo>
              <a:lnTo>
                <a:pt x="344" y="232"/>
              </a:lnTo>
              <a:lnTo>
                <a:pt x="345" y="257"/>
              </a:lnTo>
              <a:lnTo>
                <a:pt x="345" y="277"/>
              </a:lnTo>
              <a:lnTo>
                <a:pt x="343" y="296"/>
              </a:lnTo>
              <a:lnTo>
                <a:pt x="340" y="315"/>
              </a:lnTo>
              <a:lnTo>
                <a:pt x="337" y="332"/>
              </a:lnTo>
              <a:lnTo>
                <a:pt x="333" y="347"/>
              </a:lnTo>
              <a:lnTo>
                <a:pt x="327" y="362"/>
              </a:lnTo>
              <a:lnTo>
                <a:pt x="321" y="375"/>
              </a:lnTo>
              <a:lnTo>
                <a:pt x="314" y="388"/>
              </a:lnTo>
              <a:lnTo>
                <a:pt x="306" y="398"/>
              </a:lnTo>
              <a:lnTo>
                <a:pt x="297" y="408"/>
              </a:lnTo>
              <a:lnTo>
                <a:pt x="287" y="416"/>
              </a:lnTo>
              <a:lnTo>
                <a:pt x="277" y="422"/>
              </a:lnTo>
              <a:lnTo>
                <a:pt x="265" y="428"/>
              </a:lnTo>
              <a:lnTo>
                <a:pt x="253" y="431"/>
              </a:lnTo>
              <a:lnTo>
                <a:pt x="241" y="434"/>
              </a:lnTo>
              <a:lnTo>
                <a:pt x="227" y="434"/>
              </a:lnTo>
              <a:lnTo>
                <a:pt x="220" y="434"/>
              </a:lnTo>
              <a:lnTo>
                <a:pt x="213" y="433"/>
              </a:lnTo>
              <a:lnTo>
                <a:pt x="206" y="432"/>
              </a:lnTo>
              <a:lnTo>
                <a:pt x="199" y="430"/>
              </a:lnTo>
              <a:lnTo>
                <a:pt x="192" y="428"/>
              </a:lnTo>
              <a:lnTo>
                <a:pt x="185" y="425"/>
              </a:lnTo>
              <a:lnTo>
                <a:pt x="179" y="422"/>
              </a:lnTo>
              <a:lnTo>
                <a:pt x="173" y="418"/>
              </a:lnTo>
              <a:lnTo>
                <a:pt x="167" y="413"/>
              </a:lnTo>
              <a:lnTo>
                <a:pt x="161" y="409"/>
              </a:lnTo>
              <a:lnTo>
                <a:pt x="155" y="404"/>
              </a:lnTo>
              <a:lnTo>
                <a:pt x="150" y="398"/>
              </a:lnTo>
              <a:lnTo>
                <a:pt x="145" y="392"/>
              </a:lnTo>
              <a:lnTo>
                <a:pt x="140" y="386"/>
              </a:lnTo>
              <a:lnTo>
                <a:pt x="136" y="379"/>
              </a:lnTo>
              <a:lnTo>
                <a:pt x="132" y="372"/>
              </a:lnTo>
              <a:lnTo>
                <a:pt x="122" y="352"/>
              </a:lnTo>
              <a:lnTo>
                <a:pt x="113" y="330"/>
              </a:lnTo>
              <a:lnTo>
                <a:pt x="106" y="307"/>
              </a:lnTo>
              <a:lnTo>
                <a:pt x="100" y="284"/>
              </a:lnTo>
              <a:lnTo>
                <a:pt x="95" y="259"/>
              </a:lnTo>
              <a:lnTo>
                <a:pt x="91" y="234"/>
              </a:lnTo>
              <a:lnTo>
                <a:pt x="89" y="208"/>
              </a:lnTo>
              <a:lnTo>
                <a:pt x="88" y="182"/>
              </a:lnTo>
              <a:lnTo>
                <a:pt x="89" y="165"/>
              </a:lnTo>
              <a:lnTo>
                <a:pt x="91" y="148"/>
              </a:lnTo>
              <a:lnTo>
                <a:pt x="93" y="133"/>
              </a:lnTo>
              <a:lnTo>
                <a:pt x="97" y="118"/>
              </a:lnTo>
              <a:lnTo>
                <a:pt x="101" y="105"/>
              </a:lnTo>
              <a:lnTo>
                <a:pt x="107" y="92"/>
              </a:lnTo>
              <a:lnTo>
                <a:pt x="113" y="80"/>
              </a:lnTo>
              <a:lnTo>
                <a:pt x="120" y="70"/>
              </a:lnTo>
              <a:lnTo>
                <a:pt x="128" y="60"/>
              </a:lnTo>
              <a:lnTo>
                <a:pt x="137" y="52"/>
              </a:lnTo>
              <a:lnTo>
                <a:pt x="146" y="45"/>
              </a:lnTo>
              <a:lnTo>
                <a:pt x="156" y="39"/>
              </a:lnTo>
              <a:lnTo>
                <a:pt x="167" y="34"/>
              </a:lnTo>
              <a:lnTo>
                <a:pt x="179" y="30"/>
              </a:lnTo>
              <a:lnTo>
                <a:pt x="192" y="28"/>
              </a:lnTo>
              <a:lnTo>
                <a:pt x="204" y="28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298</xdr:col>
      <xdr:colOff>45360</xdr:colOff>
      <xdr:row>68</xdr:row>
      <xdr:rowOff>523440</xdr:rowOff>
    </xdr:from>
    <xdr:to>
      <xdr:col>298</xdr:col>
      <xdr:colOff>150480</xdr:colOff>
      <xdr:row>69</xdr:row>
      <xdr:rowOff>79920</xdr:rowOff>
    </xdr:to>
    <xdr:sp>
      <xdr:nvSpPr>
        <xdr:cNvPr id="186" name="Freeform 1"/>
        <xdr:cNvSpPr/>
      </xdr:nvSpPr>
      <xdr:spPr>
        <a:xfrm>
          <a:off x="238475160" y="41976000"/>
          <a:ext cx="105480" cy="166680"/>
        </a:xfrm>
        <a:custGeom>
          <a:avLst/>
          <a:gdLst/>
          <a:ahLst/>
          <a:rect l="0" t="0" r="r" b="b"/>
          <a:pathLst>
            <a:path w="293" h="463">
              <a:moveTo>
                <a:pt x="260" y="144"/>
              </a:moveTo>
              <a:lnTo>
                <a:pt x="256" y="9"/>
              </a:lnTo>
              <a:lnTo>
                <a:pt x="245" y="9"/>
              </a:lnTo>
              <a:lnTo>
                <a:pt x="243" y="12"/>
              </a:lnTo>
              <a:lnTo>
                <a:pt x="241" y="14"/>
              </a:lnTo>
              <a:lnTo>
                <a:pt x="240" y="15"/>
              </a:lnTo>
              <a:lnTo>
                <a:pt x="239" y="16"/>
              </a:lnTo>
              <a:lnTo>
                <a:pt x="238" y="17"/>
              </a:lnTo>
              <a:lnTo>
                <a:pt x="237" y="17"/>
              </a:lnTo>
              <a:lnTo>
                <a:pt x="236" y="18"/>
              </a:lnTo>
              <a:lnTo>
                <a:pt x="235" y="18"/>
              </a:lnTo>
              <a:lnTo>
                <a:pt x="234" y="19"/>
              </a:lnTo>
              <a:lnTo>
                <a:pt x="233" y="19"/>
              </a:lnTo>
              <a:lnTo>
                <a:pt x="232" y="19"/>
              </a:lnTo>
              <a:lnTo>
                <a:pt x="231" y="20"/>
              </a:lnTo>
              <a:lnTo>
                <a:pt x="230" y="20"/>
              </a:lnTo>
              <a:lnTo>
                <a:pt x="229" y="20"/>
              </a:lnTo>
              <a:lnTo>
                <a:pt x="227" y="20"/>
              </a:lnTo>
              <a:lnTo>
                <a:pt x="224" y="19"/>
              </a:lnTo>
              <a:lnTo>
                <a:pt x="221" y="19"/>
              </a:lnTo>
              <a:lnTo>
                <a:pt x="218" y="18"/>
              </a:lnTo>
              <a:lnTo>
                <a:pt x="214" y="17"/>
              </a:lnTo>
              <a:lnTo>
                <a:pt x="210" y="16"/>
              </a:lnTo>
              <a:lnTo>
                <a:pt x="207" y="14"/>
              </a:lnTo>
              <a:lnTo>
                <a:pt x="203" y="13"/>
              </a:lnTo>
              <a:lnTo>
                <a:pt x="194" y="10"/>
              </a:lnTo>
              <a:lnTo>
                <a:pt x="186" y="7"/>
              </a:lnTo>
              <a:lnTo>
                <a:pt x="177" y="5"/>
              </a:lnTo>
              <a:lnTo>
                <a:pt x="168" y="3"/>
              </a:lnTo>
              <a:lnTo>
                <a:pt x="160" y="2"/>
              </a:lnTo>
              <a:lnTo>
                <a:pt x="151" y="1"/>
              </a:lnTo>
              <a:lnTo>
                <a:pt x="142" y="0"/>
              </a:lnTo>
              <a:lnTo>
                <a:pt x="134" y="0"/>
              </a:lnTo>
              <a:lnTo>
                <a:pt x="119" y="1"/>
              </a:lnTo>
              <a:lnTo>
                <a:pt x="106" y="2"/>
              </a:lnTo>
              <a:lnTo>
                <a:pt x="93" y="5"/>
              </a:lnTo>
              <a:lnTo>
                <a:pt x="80" y="9"/>
              </a:lnTo>
              <a:lnTo>
                <a:pt x="68" y="14"/>
              </a:lnTo>
              <a:lnTo>
                <a:pt x="57" y="20"/>
              </a:lnTo>
              <a:lnTo>
                <a:pt x="47" y="27"/>
              </a:lnTo>
              <a:lnTo>
                <a:pt x="38" y="34"/>
              </a:lnTo>
              <a:lnTo>
                <a:pt x="29" y="43"/>
              </a:lnTo>
              <a:lnTo>
                <a:pt x="22" y="52"/>
              </a:lnTo>
              <a:lnTo>
                <a:pt x="15" y="62"/>
              </a:lnTo>
              <a:lnTo>
                <a:pt x="10" y="73"/>
              </a:lnTo>
              <a:lnTo>
                <a:pt x="6" y="84"/>
              </a:lnTo>
              <a:lnTo>
                <a:pt x="3" y="96"/>
              </a:lnTo>
              <a:lnTo>
                <a:pt x="1" y="109"/>
              </a:lnTo>
              <a:lnTo>
                <a:pt x="0" y="122"/>
              </a:lnTo>
              <a:lnTo>
                <a:pt x="0" y="132"/>
              </a:lnTo>
              <a:lnTo>
                <a:pt x="2" y="142"/>
              </a:lnTo>
              <a:lnTo>
                <a:pt x="3" y="151"/>
              </a:lnTo>
              <a:lnTo>
                <a:pt x="6" y="161"/>
              </a:lnTo>
              <a:lnTo>
                <a:pt x="10" y="170"/>
              </a:lnTo>
              <a:lnTo>
                <a:pt x="14" y="178"/>
              </a:lnTo>
              <a:lnTo>
                <a:pt x="20" y="187"/>
              </a:lnTo>
              <a:lnTo>
                <a:pt x="26" y="196"/>
              </a:lnTo>
              <a:lnTo>
                <a:pt x="34" y="204"/>
              </a:lnTo>
              <a:lnTo>
                <a:pt x="42" y="212"/>
              </a:lnTo>
              <a:lnTo>
                <a:pt x="51" y="221"/>
              </a:lnTo>
              <a:lnTo>
                <a:pt x="62" y="229"/>
              </a:lnTo>
              <a:lnTo>
                <a:pt x="86" y="246"/>
              </a:lnTo>
              <a:lnTo>
                <a:pt x="115" y="263"/>
              </a:lnTo>
              <a:lnTo>
                <a:pt x="172" y="296"/>
              </a:lnTo>
              <a:lnTo>
                <a:pt x="184" y="303"/>
              </a:lnTo>
              <a:lnTo>
                <a:pt x="190" y="307"/>
              </a:lnTo>
              <a:lnTo>
                <a:pt x="195" y="311"/>
              </a:lnTo>
              <a:lnTo>
                <a:pt x="199" y="316"/>
              </a:lnTo>
              <a:lnTo>
                <a:pt x="203" y="320"/>
              </a:lnTo>
              <a:lnTo>
                <a:pt x="207" y="324"/>
              </a:lnTo>
              <a:lnTo>
                <a:pt x="210" y="329"/>
              </a:lnTo>
              <a:lnTo>
                <a:pt x="213" y="333"/>
              </a:lnTo>
              <a:lnTo>
                <a:pt x="216" y="338"/>
              </a:lnTo>
              <a:lnTo>
                <a:pt x="218" y="343"/>
              </a:lnTo>
              <a:lnTo>
                <a:pt x="220" y="348"/>
              </a:lnTo>
              <a:lnTo>
                <a:pt x="221" y="353"/>
              </a:lnTo>
              <a:lnTo>
                <a:pt x="222" y="359"/>
              </a:lnTo>
              <a:lnTo>
                <a:pt x="223" y="364"/>
              </a:lnTo>
              <a:lnTo>
                <a:pt x="223" y="370"/>
              </a:lnTo>
              <a:lnTo>
                <a:pt x="223" y="378"/>
              </a:lnTo>
              <a:lnTo>
                <a:pt x="222" y="385"/>
              </a:lnTo>
              <a:lnTo>
                <a:pt x="220" y="392"/>
              </a:lnTo>
              <a:lnTo>
                <a:pt x="217" y="399"/>
              </a:lnTo>
              <a:lnTo>
                <a:pt x="214" y="405"/>
              </a:lnTo>
              <a:lnTo>
                <a:pt x="211" y="411"/>
              </a:lnTo>
              <a:lnTo>
                <a:pt x="206" y="416"/>
              </a:lnTo>
              <a:lnTo>
                <a:pt x="201" y="421"/>
              </a:lnTo>
              <a:lnTo>
                <a:pt x="196" y="426"/>
              </a:lnTo>
              <a:lnTo>
                <a:pt x="189" y="429"/>
              </a:lnTo>
              <a:lnTo>
                <a:pt x="183" y="433"/>
              </a:lnTo>
              <a:lnTo>
                <a:pt x="175" y="435"/>
              </a:lnTo>
              <a:lnTo>
                <a:pt x="168" y="438"/>
              </a:lnTo>
              <a:lnTo>
                <a:pt x="159" y="439"/>
              </a:lnTo>
              <a:lnTo>
                <a:pt x="151" y="440"/>
              </a:lnTo>
              <a:lnTo>
                <a:pt x="142" y="440"/>
              </a:lnTo>
              <a:lnTo>
                <a:pt x="129" y="440"/>
              </a:lnTo>
              <a:lnTo>
                <a:pt x="118" y="439"/>
              </a:lnTo>
              <a:lnTo>
                <a:pt x="107" y="436"/>
              </a:lnTo>
              <a:lnTo>
                <a:pt x="97" y="433"/>
              </a:lnTo>
              <a:lnTo>
                <a:pt x="87" y="429"/>
              </a:lnTo>
              <a:lnTo>
                <a:pt x="78" y="423"/>
              </a:lnTo>
              <a:lnTo>
                <a:pt x="70" y="417"/>
              </a:lnTo>
              <a:lnTo>
                <a:pt x="62" y="409"/>
              </a:lnTo>
              <a:lnTo>
                <a:pt x="55" y="400"/>
              </a:lnTo>
              <a:lnTo>
                <a:pt x="48" y="390"/>
              </a:lnTo>
              <a:lnTo>
                <a:pt x="42" y="379"/>
              </a:lnTo>
              <a:lnTo>
                <a:pt x="36" y="367"/>
              </a:lnTo>
              <a:lnTo>
                <a:pt x="31" y="353"/>
              </a:lnTo>
              <a:lnTo>
                <a:pt x="26" y="337"/>
              </a:lnTo>
              <a:lnTo>
                <a:pt x="17" y="303"/>
              </a:lnTo>
              <a:lnTo>
                <a:pt x="1" y="303"/>
              </a:lnTo>
              <a:lnTo>
                <a:pt x="1" y="456"/>
              </a:lnTo>
              <a:lnTo>
                <a:pt x="14" y="456"/>
              </a:lnTo>
              <a:lnTo>
                <a:pt x="16" y="453"/>
              </a:lnTo>
              <a:lnTo>
                <a:pt x="19" y="450"/>
              </a:lnTo>
              <a:lnTo>
                <a:pt x="20" y="449"/>
              </a:lnTo>
              <a:lnTo>
                <a:pt x="21" y="448"/>
              </a:lnTo>
              <a:lnTo>
                <a:pt x="22" y="447"/>
              </a:lnTo>
              <a:lnTo>
                <a:pt x="23" y="447"/>
              </a:lnTo>
              <a:lnTo>
                <a:pt x="25" y="446"/>
              </a:lnTo>
              <a:lnTo>
                <a:pt x="26" y="445"/>
              </a:lnTo>
              <a:lnTo>
                <a:pt x="27" y="445"/>
              </a:lnTo>
              <a:lnTo>
                <a:pt x="29" y="445"/>
              </a:lnTo>
              <a:lnTo>
                <a:pt x="32" y="444"/>
              </a:lnTo>
              <a:lnTo>
                <a:pt x="36" y="444"/>
              </a:lnTo>
              <a:lnTo>
                <a:pt x="40" y="444"/>
              </a:lnTo>
              <a:lnTo>
                <a:pt x="45" y="445"/>
              </a:lnTo>
              <a:lnTo>
                <a:pt x="49" y="445"/>
              </a:lnTo>
              <a:lnTo>
                <a:pt x="55" y="446"/>
              </a:lnTo>
              <a:lnTo>
                <a:pt x="67" y="448"/>
              </a:lnTo>
              <a:lnTo>
                <a:pt x="82" y="452"/>
              </a:lnTo>
              <a:lnTo>
                <a:pt x="101" y="456"/>
              </a:lnTo>
              <a:lnTo>
                <a:pt x="120" y="459"/>
              </a:lnTo>
              <a:lnTo>
                <a:pt x="138" y="461"/>
              </a:lnTo>
              <a:lnTo>
                <a:pt x="146" y="462"/>
              </a:lnTo>
              <a:lnTo>
                <a:pt x="153" y="462"/>
              </a:lnTo>
              <a:lnTo>
                <a:pt x="168" y="461"/>
              </a:lnTo>
              <a:lnTo>
                <a:pt x="181" y="459"/>
              </a:lnTo>
              <a:lnTo>
                <a:pt x="195" y="456"/>
              </a:lnTo>
              <a:lnTo>
                <a:pt x="207" y="452"/>
              </a:lnTo>
              <a:lnTo>
                <a:pt x="219" y="447"/>
              </a:lnTo>
              <a:lnTo>
                <a:pt x="231" y="440"/>
              </a:lnTo>
              <a:lnTo>
                <a:pt x="242" y="433"/>
              </a:lnTo>
              <a:lnTo>
                <a:pt x="251" y="425"/>
              </a:lnTo>
              <a:lnTo>
                <a:pt x="260" y="416"/>
              </a:lnTo>
              <a:lnTo>
                <a:pt x="268" y="406"/>
              </a:lnTo>
              <a:lnTo>
                <a:pt x="275" y="396"/>
              </a:lnTo>
              <a:lnTo>
                <a:pt x="281" y="385"/>
              </a:lnTo>
              <a:lnTo>
                <a:pt x="286" y="373"/>
              </a:lnTo>
              <a:lnTo>
                <a:pt x="289" y="361"/>
              </a:lnTo>
              <a:lnTo>
                <a:pt x="291" y="349"/>
              </a:lnTo>
              <a:lnTo>
                <a:pt x="292" y="336"/>
              </a:lnTo>
              <a:lnTo>
                <a:pt x="292" y="327"/>
              </a:lnTo>
              <a:lnTo>
                <a:pt x="291" y="318"/>
              </a:lnTo>
              <a:lnTo>
                <a:pt x="289" y="310"/>
              </a:lnTo>
              <a:lnTo>
                <a:pt x="287" y="302"/>
              </a:lnTo>
              <a:lnTo>
                <a:pt x="285" y="294"/>
              </a:lnTo>
              <a:lnTo>
                <a:pt x="281" y="287"/>
              </a:lnTo>
              <a:lnTo>
                <a:pt x="277" y="280"/>
              </a:lnTo>
              <a:lnTo>
                <a:pt x="273" y="273"/>
              </a:lnTo>
              <a:lnTo>
                <a:pt x="267" y="266"/>
              </a:lnTo>
              <a:lnTo>
                <a:pt x="261" y="259"/>
              </a:lnTo>
              <a:lnTo>
                <a:pt x="255" y="252"/>
              </a:lnTo>
              <a:lnTo>
                <a:pt x="247" y="246"/>
              </a:lnTo>
              <a:lnTo>
                <a:pt x="230" y="232"/>
              </a:lnTo>
              <a:lnTo>
                <a:pt x="209" y="219"/>
              </a:lnTo>
              <a:lnTo>
                <a:pt x="103" y="156"/>
              </a:lnTo>
              <a:lnTo>
                <a:pt x="98" y="153"/>
              </a:lnTo>
              <a:lnTo>
                <a:pt x="93" y="150"/>
              </a:lnTo>
              <a:lnTo>
                <a:pt x="89" y="146"/>
              </a:lnTo>
              <a:lnTo>
                <a:pt x="85" y="143"/>
              </a:lnTo>
              <a:lnTo>
                <a:pt x="81" y="139"/>
              </a:lnTo>
              <a:lnTo>
                <a:pt x="78" y="135"/>
              </a:lnTo>
              <a:lnTo>
                <a:pt x="75" y="131"/>
              </a:lnTo>
              <a:lnTo>
                <a:pt x="72" y="127"/>
              </a:lnTo>
              <a:lnTo>
                <a:pt x="69" y="122"/>
              </a:lnTo>
              <a:lnTo>
                <a:pt x="67" y="118"/>
              </a:lnTo>
              <a:lnTo>
                <a:pt x="65" y="113"/>
              </a:lnTo>
              <a:lnTo>
                <a:pt x="64" y="109"/>
              </a:lnTo>
              <a:lnTo>
                <a:pt x="62" y="104"/>
              </a:lnTo>
              <a:lnTo>
                <a:pt x="62" y="99"/>
              </a:lnTo>
              <a:lnTo>
                <a:pt x="61" y="94"/>
              </a:lnTo>
              <a:lnTo>
                <a:pt x="61" y="89"/>
              </a:lnTo>
              <a:lnTo>
                <a:pt x="61" y="82"/>
              </a:lnTo>
              <a:lnTo>
                <a:pt x="62" y="75"/>
              </a:lnTo>
              <a:lnTo>
                <a:pt x="64" y="68"/>
              </a:lnTo>
              <a:lnTo>
                <a:pt x="66" y="62"/>
              </a:lnTo>
              <a:lnTo>
                <a:pt x="69" y="56"/>
              </a:lnTo>
              <a:lnTo>
                <a:pt x="73" y="51"/>
              </a:lnTo>
              <a:lnTo>
                <a:pt x="77" y="46"/>
              </a:lnTo>
              <a:lnTo>
                <a:pt x="82" y="41"/>
              </a:lnTo>
              <a:lnTo>
                <a:pt x="87" y="37"/>
              </a:lnTo>
              <a:lnTo>
                <a:pt x="93" y="33"/>
              </a:lnTo>
              <a:lnTo>
                <a:pt x="99" y="30"/>
              </a:lnTo>
              <a:lnTo>
                <a:pt x="106" y="27"/>
              </a:lnTo>
              <a:lnTo>
                <a:pt x="113" y="25"/>
              </a:lnTo>
              <a:lnTo>
                <a:pt x="120" y="24"/>
              </a:lnTo>
              <a:lnTo>
                <a:pt x="128" y="23"/>
              </a:lnTo>
              <a:lnTo>
                <a:pt x="137" y="23"/>
              </a:lnTo>
              <a:lnTo>
                <a:pt x="147" y="23"/>
              </a:lnTo>
              <a:lnTo>
                <a:pt x="156" y="24"/>
              </a:lnTo>
              <a:lnTo>
                <a:pt x="165" y="26"/>
              </a:lnTo>
              <a:lnTo>
                <a:pt x="174" y="29"/>
              </a:lnTo>
              <a:lnTo>
                <a:pt x="182" y="33"/>
              </a:lnTo>
              <a:lnTo>
                <a:pt x="190" y="38"/>
              </a:lnTo>
              <a:lnTo>
                <a:pt x="197" y="43"/>
              </a:lnTo>
              <a:lnTo>
                <a:pt x="203" y="50"/>
              </a:lnTo>
              <a:lnTo>
                <a:pt x="209" y="58"/>
              </a:lnTo>
              <a:lnTo>
                <a:pt x="215" y="66"/>
              </a:lnTo>
              <a:lnTo>
                <a:pt x="221" y="76"/>
              </a:lnTo>
              <a:lnTo>
                <a:pt x="226" y="87"/>
              </a:lnTo>
              <a:lnTo>
                <a:pt x="236" y="113"/>
              </a:lnTo>
              <a:lnTo>
                <a:pt x="245" y="144"/>
              </a:lnTo>
              <a:lnTo>
                <a:pt x="260" y="14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298</xdr:col>
      <xdr:colOff>174240</xdr:colOff>
      <xdr:row>68</xdr:row>
      <xdr:rowOff>523080</xdr:rowOff>
    </xdr:from>
    <xdr:to>
      <xdr:col>298</xdr:col>
      <xdr:colOff>359640</xdr:colOff>
      <xdr:row>69</xdr:row>
      <xdr:rowOff>147600</xdr:rowOff>
    </xdr:to>
    <xdr:sp>
      <xdr:nvSpPr>
        <xdr:cNvPr id="187" name="Freeform 1"/>
        <xdr:cNvSpPr/>
      </xdr:nvSpPr>
      <xdr:spPr>
        <a:xfrm>
          <a:off x="238604040" y="41975640"/>
          <a:ext cx="185760" cy="234720"/>
        </a:xfrm>
        <a:custGeom>
          <a:avLst/>
          <a:gdLst/>
          <a:ahLst/>
          <a:rect l="0" t="0" r="r" b="b"/>
          <a:pathLst>
            <a:path w="516" h="652">
              <a:moveTo>
                <a:pt x="198" y="0"/>
              </a:moveTo>
              <a:lnTo>
                <a:pt x="175" y="3"/>
              </a:lnTo>
              <a:lnTo>
                <a:pt x="154" y="7"/>
              </a:lnTo>
              <a:lnTo>
                <a:pt x="134" y="13"/>
              </a:lnTo>
              <a:lnTo>
                <a:pt x="115" y="20"/>
              </a:lnTo>
              <a:lnTo>
                <a:pt x="97" y="29"/>
              </a:lnTo>
              <a:lnTo>
                <a:pt x="81" y="39"/>
              </a:lnTo>
              <a:lnTo>
                <a:pt x="66" y="51"/>
              </a:lnTo>
              <a:lnTo>
                <a:pt x="53" y="65"/>
              </a:lnTo>
              <a:lnTo>
                <a:pt x="41" y="79"/>
              </a:lnTo>
              <a:lnTo>
                <a:pt x="30" y="96"/>
              </a:lnTo>
              <a:lnTo>
                <a:pt x="21" y="113"/>
              </a:lnTo>
              <a:lnTo>
                <a:pt x="14" y="131"/>
              </a:lnTo>
              <a:lnTo>
                <a:pt x="8" y="151"/>
              </a:lnTo>
              <a:lnTo>
                <a:pt x="3" y="172"/>
              </a:lnTo>
              <a:lnTo>
                <a:pt x="1" y="194"/>
              </a:lnTo>
              <a:lnTo>
                <a:pt x="0" y="217"/>
              </a:lnTo>
              <a:lnTo>
                <a:pt x="1" y="242"/>
              </a:lnTo>
              <a:lnTo>
                <a:pt x="4" y="266"/>
              </a:lnTo>
              <a:lnTo>
                <a:pt x="8" y="289"/>
              </a:lnTo>
              <a:lnTo>
                <a:pt x="15" y="310"/>
              </a:lnTo>
              <a:lnTo>
                <a:pt x="23" y="330"/>
              </a:lnTo>
              <a:lnTo>
                <a:pt x="33" y="349"/>
              </a:lnTo>
              <a:lnTo>
                <a:pt x="44" y="367"/>
              </a:lnTo>
              <a:lnTo>
                <a:pt x="57" y="383"/>
              </a:lnTo>
              <a:lnTo>
                <a:pt x="72" y="398"/>
              </a:lnTo>
              <a:lnTo>
                <a:pt x="88" y="411"/>
              </a:lnTo>
              <a:lnTo>
                <a:pt x="106" y="422"/>
              </a:lnTo>
              <a:lnTo>
                <a:pt x="126" y="433"/>
              </a:lnTo>
              <a:lnTo>
                <a:pt x="146" y="441"/>
              </a:lnTo>
              <a:lnTo>
                <a:pt x="169" y="448"/>
              </a:lnTo>
              <a:lnTo>
                <a:pt x="192" y="453"/>
              </a:lnTo>
              <a:lnTo>
                <a:pt x="217" y="457"/>
              </a:lnTo>
              <a:lnTo>
                <a:pt x="217" y="651"/>
              </a:lnTo>
              <a:lnTo>
                <a:pt x="283" y="651"/>
              </a:lnTo>
              <a:lnTo>
                <a:pt x="283" y="457"/>
              </a:lnTo>
              <a:lnTo>
                <a:pt x="306" y="454"/>
              </a:lnTo>
              <a:lnTo>
                <a:pt x="327" y="451"/>
              </a:lnTo>
              <a:lnTo>
                <a:pt x="346" y="446"/>
              </a:lnTo>
              <a:lnTo>
                <a:pt x="363" y="441"/>
              </a:lnTo>
              <a:lnTo>
                <a:pt x="379" y="435"/>
              </a:lnTo>
              <a:lnTo>
                <a:pt x="394" y="428"/>
              </a:lnTo>
              <a:lnTo>
                <a:pt x="408" y="420"/>
              </a:lnTo>
              <a:lnTo>
                <a:pt x="422" y="410"/>
              </a:lnTo>
              <a:lnTo>
                <a:pt x="432" y="401"/>
              </a:lnTo>
              <a:lnTo>
                <a:pt x="443" y="392"/>
              </a:lnTo>
              <a:lnTo>
                <a:pt x="452" y="382"/>
              </a:lnTo>
              <a:lnTo>
                <a:pt x="461" y="372"/>
              </a:lnTo>
              <a:lnTo>
                <a:pt x="470" y="361"/>
              </a:lnTo>
              <a:lnTo>
                <a:pt x="477" y="350"/>
              </a:lnTo>
              <a:lnTo>
                <a:pt x="484" y="338"/>
              </a:lnTo>
              <a:lnTo>
                <a:pt x="491" y="325"/>
              </a:lnTo>
              <a:lnTo>
                <a:pt x="496" y="313"/>
              </a:lnTo>
              <a:lnTo>
                <a:pt x="501" y="300"/>
              </a:lnTo>
              <a:lnTo>
                <a:pt x="505" y="286"/>
              </a:lnTo>
              <a:lnTo>
                <a:pt x="509" y="272"/>
              </a:lnTo>
              <a:lnTo>
                <a:pt x="512" y="258"/>
              </a:lnTo>
              <a:lnTo>
                <a:pt x="514" y="244"/>
              </a:lnTo>
              <a:lnTo>
                <a:pt x="515" y="229"/>
              </a:lnTo>
              <a:lnTo>
                <a:pt x="515" y="214"/>
              </a:lnTo>
              <a:lnTo>
                <a:pt x="514" y="192"/>
              </a:lnTo>
              <a:lnTo>
                <a:pt x="511" y="170"/>
              </a:lnTo>
              <a:lnTo>
                <a:pt x="507" y="149"/>
              </a:lnTo>
              <a:lnTo>
                <a:pt x="500" y="129"/>
              </a:lnTo>
              <a:lnTo>
                <a:pt x="496" y="120"/>
              </a:lnTo>
              <a:lnTo>
                <a:pt x="492" y="111"/>
              </a:lnTo>
              <a:lnTo>
                <a:pt x="487" y="102"/>
              </a:lnTo>
              <a:lnTo>
                <a:pt x="482" y="93"/>
              </a:lnTo>
              <a:lnTo>
                <a:pt x="470" y="76"/>
              </a:lnTo>
              <a:lnTo>
                <a:pt x="456" y="60"/>
              </a:lnTo>
              <a:lnTo>
                <a:pt x="442" y="46"/>
              </a:lnTo>
              <a:lnTo>
                <a:pt x="427" y="34"/>
              </a:lnTo>
              <a:lnTo>
                <a:pt x="412" y="24"/>
              </a:lnTo>
              <a:lnTo>
                <a:pt x="396" y="16"/>
              </a:lnTo>
              <a:lnTo>
                <a:pt x="388" y="12"/>
              </a:lnTo>
              <a:lnTo>
                <a:pt x="379" y="9"/>
              </a:lnTo>
              <a:lnTo>
                <a:pt x="371" y="6"/>
              </a:lnTo>
              <a:lnTo>
                <a:pt x="363" y="4"/>
              </a:lnTo>
              <a:lnTo>
                <a:pt x="354" y="2"/>
              </a:lnTo>
              <a:lnTo>
                <a:pt x="346" y="1"/>
              </a:lnTo>
              <a:lnTo>
                <a:pt x="337" y="0"/>
              </a:lnTo>
              <a:lnTo>
                <a:pt x="328" y="0"/>
              </a:lnTo>
              <a:lnTo>
                <a:pt x="321" y="0"/>
              </a:lnTo>
              <a:lnTo>
                <a:pt x="315" y="1"/>
              </a:lnTo>
              <a:lnTo>
                <a:pt x="308" y="2"/>
              </a:lnTo>
              <a:lnTo>
                <a:pt x="301" y="3"/>
              </a:lnTo>
              <a:lnTo>
                <a:pt x="295" y="5"/>
              </a:lnTo>
              <a:lnTo>
                <a:pt x="288" y="7"/>
              </a:lnTo>
              <a:lnTo>
                <a:pt x="282" y="9"/>
              </a:lnTo>
              <a:lnTo>
                <a:pt x="276" y="12"/>
              </a:lnTo>
              <a:lnTo>
                <a:pt x="271" y="15"/>
              </a:lnTo>
              <a:lnTo>
                <a:pt x="265" y="18"/>
              </a:lnTo>
              <a:lnTo>
                <a:pt x="260" y="22"/>
              </a:lnTo>
              <a:lnTo>
                <a:pt x="255" y="26"/>
              </a:lnTo>
              <a:lnTo>
                <a:pt x="250" y="30"/>
              </a:lnTo>
              <a:lnTo>
                <a:pt x="246" y="35"/>
              </a:lnTo>
              <a:lnTo>
                <a:pt x="242" y="40"/>
              </a:lnTo>
              <a:lnTo>
                <a:pt x="238" y="45"/>
              </a:lnTo>
              <a:lnTo>
                <a:pt x="235" y="49"/>
              </a:lnTo>
              <a:lnTo>
                <a:pt x="232" y="54"/>
              </a:lnTo>
              <a:lnTo>
                <a:pt x="230" y="58"/>
              </a:lnTo>
              <a:lnTo>
                <a:pt x="228" y="63"/>
              </a:lnTo>
              <a:lnTo>
                <a:pt x="226" y="68"/>
              </a:lnTo>
              <a:lnTo>
                <a:pt x="224" y="74"/>
              </a:lnTo>
              <a:lnTo>
                <a:pt x="222" y="86"/>
              </a:lnTo>
              <a:lnTo>
                <a:pt x="220" y="100"/>
              </a:lnTo>
              <a:lnTo>
                <a:pt x="218" y="117"/>
              </a:lnTo>
              <a:lnTo>
                <a:pt x="217" y="157"/>
              </a:lnTo>
              <a:lnTo>
                <a:pt x="217" y="431"/>
              </a:lnTo>
              <a:lnTo>
                <a:pt x="196" y="424"/>
              </a:lnTo>
              <a:lnTo>
                <a:pt x="187" y="420"/>
              </a:lnTo>
              <a:lnTo>
                <a:pt x="180" y="417"/>
              </a:lnTo>
              <a:lnTo>
                <a:pt x="173" y="413"/>
              </a:lnTo>
              <a:lnTo>
                <a:pt x="167" y="409"/>
              </a:lnTo>
              <a:lnTo>
                <a:pt x="161" y="404"/>
              </a:lnTo>
              <a:lnTo>
                <a:pt x="154" y="399"/>
              </a:lnTo>
              <a:lnTo>
                <a:pt x="146" y="392"/>
              </a:lnTo>
              <a:lnTo>
                <a:pt x="139" y="384"/>
              </a:lnTo>
              <a:lnTo>
                <a:pt x="132" y="375"/>
              </a:lnTo>
              <a:lnTo>
                <a:pt x="126" y="366"/>
              </a:lnTo>
              <a:lnTo>
                <a:pt x="120" y="357"/>
              </a:lnTo>
              <a:lnTo>
                <a:pt x="115" y="347"/>
              </a:lnTo>
              <a:lnTo>
                <a:pt x="110" y="336"/>
              </a:lnTo>
              <a:lnTo>
                <a:pt x="106" y="325"/>
              </a:lnTo>
              <a:lnTo>
                <a:pt x="102" y="313"/>
              </a:lnTo>
              <a:lnTo>
                <a:pt x="99" y="300"/>
              </a:lnTo>
              <a:lnTo>
                <a:pt x="94" y="273"/>
              </a:lnTo>
              <a:lnTo>
                <a:pt x="90" y="244"/>
              </a:lnTo>
              <a:lnTo>
                <a:pt x="89" y="212"/>
              </a:lnTo>
              <a:lnTo>
                <a:pt x="90" y="183"/>
              </a:lnTo>
              <a:lnTo>
                <a:pt x="93" y="156"/>
              </a:lnTo>
              <a:lnTo>
                <a:pt x="98" y="131"/>
              </a:lnTo>
              <a:lnTo>
                <a:pt x="101" y="119"/>
              </a:lnTo>
              <a:lnTo>
                <a:pt x="104" y="108"/>
              </a:lnTo>
              <a:lnTo>
                <a:pt x="108" y="98"/>
              </a:lnTo>
              <a:lnTo>
                <a:pt x="112" y="88"/>
              </a:lnTo>
              <a:lnTo>
                <a:pt x="117" y="79"/>
              </a:lnTo>
              <a:lnTo>
                <a:pt x="123" y="70"/>
              </a:lnTo>
              <a:lnTo>
                <a:pt x="128" y="62"/>
              </a:lnTo>
              <a:lnTo>
                <a:pt x="135" y="54"/>
              </a:lnTo>
              <a:lnTo>
                <a:pt x="141" y="47"/>
              </a:lnTo>
              <a:lnTo>
                <a:pt x="148" y="40"/>
              </a:lnTo>
              <a:lnTo>
                <a:pt x="153" y="37"/>
              </a:lnTo>
              <a:lnTo>
                <a:pt x="158" y="34"/>
              </a:lnTo>
              <a:lnTo>
                <a:pt x="163" y="31"/>
              </a:lnTo>
              <a:lnTo>
                <a:pt x="169" y="28"/>
              </a:lnTo>
              <a:lnTo>
                <a:pt x="175" y="25"/>
              </a:lnTo>
              <a:lnTo>
                <a:pt x="181" y="23"/>
              </a:lnTo>
              <a:lnTo>
                <a:pt x="189" y="20"/>
              </a:lnTo>
              <a:lnTo>
                <a:pt x="198" y="18"/>
              </a:lnTo>
              <a:lnTo>
                <a:pt x="198" y="0"/>
              </a:lnTo>
              <a:moveTo>
                <a:pt x="283" y="151"/>
              </a:moveTo>
              <a:lnTo>
                <a:pt x="283" y="122"/>
              </a:lnTo>
              <a:lnTo>
                <a:pt x="284" y="110"/>
              </a:lnTo>
              <a:lnTo>
                <a:pt x="284" y="101"/>
              </a:lnTo>
              <a:lnTo>
                <a:pt x="285" y="94"/>
              </a:lnTo>
              <a:lnTo>
                <a:pt x="286" y="90"/>
              </a:lnTo>
              <a:lnTo>
                <a:pt x="287" y="88"/>
              </a:lnTo>
              <a:lnTo>
                <a:pt x="288" y="85"/>
              </a:lnTo>
              <a:lnTo>
                <a:pt x="289" y="82"/>
              </a:lnTo>
              <a:lnTo>
                <a:pt x="290" y="80"/>
              </a:lnTo>
              <a:lnTo>
                <a:pt x="291" y="78"/>
              </a:lnTo>
              <a:lnTo>
                <a:pt x="292" y="75"/>
              </a:lnTo>
              <a:lnTo>
                <a:pt x="294" y="72"/>
              </a:lnTo>
              <a:lnTo>
                <a:pt x="295" y="70"/>
              </a:lnTo>
              <a:lnTo>
                <a:pt x="297" y="68"/>
              </a:lnTo>
              <a:lnTo>
                <a:pt x="299" y="66"/>
              </a:lnTo>
              <a:lnTo>
                <a:pt x="301" y="64"/>
              </a:lnTo>
              <a:lnTo>
                <a:pt x="303" y="62"/>
              </a:lnTo>
              <a:lnTo>
                <a:pt x="305" y="61"/>
              </a:lnTo>
              <a:lnTo>
                <a:pt x="308" y="59"/>
              </a:lnTo>
              <a:lnTo>
                <a:pt x="310" y="58"/>
              </a:lnTo>
              <a:lnTo>
                <a:pt x="313" y="57"/>
              </a:lnTo>
              <a:lnTo>
                <a:pt x="316" y="57"/>
              </a:lnTo>
              <a:lnTo>
                <a:pt x="318" y="56"/>
              </a:lnTo>
              <a:lnTo>
                <a:pt x="321" y="55"/>
              </a:lnTo>
              <a:lnTo>
                <a:pt x="324" y="55"/>
              </a:lnTo>
              <a:lnTo>
                <a:pt x="327" y="55"/>
              </a:lnTo>
              <a:lnTo>
                <a:pt x="333" y="55"/>
              </a:lnTo>
              <a:lnTo>
                <a:pt x="338" y="56"/>
              </a:lnTo>
              <a:lnTo>
                <a:pt x="344" y="57"/>
              </a:lnTo>
              <a:lnTo>
                <a:pt x="349" y="59"/>
              </a:lnTo>
              <a:lnTo>
                <a:pt x="360" y="63"/>
              </a:lnTo>
              <a:lnTo>
                <a:pt x="370" y="70"/>
              </a:lnTo>
              <a:lnTo>
                <a:pt x="379" y="77"/>
              </a:lnTo>
              <a:lnTo>
                <a:pt x="388" y="86"/>
              </a:lnTo>
              <a:lnTo>
                <a:pt x="397" y="97"/>
              </a:lnTo>
              <a:lnTo>
                <a:pt x="404" y="109"/>
              </a:lnTo>
              <a:lnTo>
                <a:pt x="411" y="122"/>
              </a:lnTo>
              <a:lnTo>
                <a:pt x="418" y="136"/>
              </a:lnTo>
              <a:lnTo>
                <a:pt x="423" y="151"/>
              </a:lnTo>
              <a:lnTo>
                <a:pt x="428" y="167"/>
              </a:lnTo>
              <a:lnTo>
                <a:pt x="432" y="183"/>
              </a:lnTo>
              <a:lnTo>
                <a:pt x="434" y="201"/>
              </a:lnTo>
              <a:lnTo>
                <a:pt x="436" y="219"/>
              </a:lnTo>
              <a:lnTo>
                <a:pt x="436" y="237"/>
              </a:lnTo>
              <a:lnTo>
                <a:pt x="435" y="265"/>
              </a:lnTo>
              <a:lnTo>
                <a:pt x="432" y="290"/>
              </a:lnTo>
              <a:lnTo>
                <a:pt x="430" y="302"/>
              </a:lnTo>
              <a:lnTo>
                <a:pt x="427" y="314"/>
              </a:lnTo>
              <a:lnTo>
                <a:pt x="423" y="325"/>
              </a:lnTo>
              <a:lnTo>
                <a:pt x="419" y="335"/>
              </a:lnTo>
              <a:lnTo>
                <a:pt x="415" y="345"/>
              </a:lnTo>
              <a:lnTo>
                <a:pt x="410" y="354"/>
              </a:lnTo>
              <a:lnTo>
                <a:pt x="404" y="363"/>
              </a:lnTo>
              <a:lnTo>
                <a:pt x="398" y="372"/>
              </a:lnTo>
              <a:lnTo>
                <a:pt x="391" y="380"/>
              </a:lnTo>
              <a:lnTo>
                <a:pt x="384" y="387"/>
              </a:lnTo>
              <a:lnTo>
                <a:pt x="376" y="394"/>
              </a:lnTo>
              <a:lnTo>
                <a:pt x="368" y="400"/>
              </a:lnTo>
              <a:lnTo>
                <a:pt x="359" y="406"/>
              </a:lnTo>
              <a:lnTo>
                <a:pt x="351" y="410"/>
              </a:lnTo>
              <a:lnTo>
                <a:pt x="342" y="415"/>
              </a:lnTo>
              <a:lnTo>
                <a:pt x="333" y="418"/>
              </a:lnTo>
              <a:lnTo>
                <a:pt x="323" y="422"/>
              </a:lnTo>
              <a:lnTo>
                <a:pt x="311" y="425"/>
              </a:lnTo>
              <a:lnTo>
                <a:pt x="283" y="431"/>
              </a:lnTo>
              <a:lnTo>
                <a:pt x="283" y="151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295</xdr:col>
      <xdr:colOff>643320</xdr:colOff>
      <xdr:row>72</xdr:row>
      <xdr:rowOff>115200</xdr:rowOff>
    </xdr:from>
    <xdr:to>
      <xdr:col>297</xdr:col>
      <xdr:colOff>216720</xdr:colOff>
      <xdr:row>73</xdr:row>
      <xdr:rowOff>449280</xdr:rowOff>
    </xdr:to>
    <xdr:sp>
      <xdr:nvSpPr>
        <xdr:cNvPr id="188" name="Freeform 1"/>
        <xdr:cNvSpPr/>
      </xdr:nvSpPr>
      <xdr:spPr>
        <a:xfrm>
          <a:off x="236672640" y="44006400"/>
          <a:ext cx="1173960" cy="943920"/>
        </a:xfrm>
        <a:custGeom>
          <a:avLst/>
          <a:gdLst/>
          <a:ahLst/>
          <a:rect l="0" t="0" r="r" b="b"/>
          <a:pathLst>
            <a:path w="3261" h="2622">
              <a:moveTo>
                <a:pt x="0" y="2621"/>
              </a:moveTo>
              <a:lnTo>
                <a:pt x="0" y="0"/>
              </a:lnTo>
              <a:lnTo>
                <a:pt x="3260" y="0"/>
              </a:lnTo>
              <a:lnTo>
                <a:pt x="3260" y="2621"/>
              </a:lnTo>
              <a:lnTo>
                <a:pt x="0" y="2621"/>
              </a:lnTo>
              <a:close/>
            </a:path>
          </a:pathLst>
        </a:custGeom>
        <a:solidFill>
          <a:srgbClr val="ffffff"/>
        </a:solidFill>
        <a:ln w="0">
          <a:solidFill>
            <a:srgbClr val="000000"/>
          </a:solidFill>
        </a:ln>
      </xdr:spPr>
    </xdr:sp>
    <xdr:clientData/>
  </xdr:twoCellAnchor>
  <xdr:twoCellAnchor editAs="absolute">
    <xdr:from>
      <xdr:col>295</xdr:col>
      <xdr:colOff>695880</xdr:colOff>
      <xdr:row>72</xdr:row>
      <xdr:rowOff>554400</xdr:rowOff>
    </xdr:from>
    <xdr:to>
      <xdr:col>296</xdr:col>
      <xdr:colOff>59040</xdr:colOff>
      <xdr:row>73</xdr:row>
      <xdr:rowOff>181800</xdr:rowOff>
    </xdr:to>
    <xdr:sp>
      <xdr:nvSpPr>
        <xdr:cNvPr id="189" name="Freeform 1"/>
        <xdr:cNvSpPr/>
      </xdr:nvSpPr>
      <xdr:spPr>
        <a:xfrm>
          <a:off x="236725200" y="44445600"/>
          <a:ext cx="163800" cy="237240"/>
        </a:xfrm>
        <a:custGeom>
          <a:avLst/>
          <a:gdLst/>
          <a:ahLst/>
          <a:rect l="0" t="0" r="r" b="b"/>
          <a:pathLst>
            <a:path w="455" h="659">
              <a:moveTo>
                <a:pt x="454" y="0"/>
              </a:moveTo>
              <a:lnTo>
                <a:pt x="321" y="0"/>
              </a:lnTo>
              <a:lnTo>
                <a:pt x="321" y="15"/>
              </a:lnTo>
              <a:cubicBezTo>
                <a:pt x="352" y="15"/>
                <a:pt x="368" y="24"/>
                <a:pt x="368" y="39"/>
              </a:cubicBezTo>
              <a:cubicBezTo>
                <a:pt x="368" y="43"/>
                <a:pt x="367" y="49"/>
                <a:pt x="364" y="56"/>
              </a:cubicBezTo>
              <a:lnTo>
                <a:pt x="269" y="328"/>
              </a:lnTo>
              <a:lnTo>
                <a:pt x="155" y="79"/>
              </a:lnTo>
              <a:cubicBezTo>
                <a:pt x="150" y="65"/>
                <a:pt x="146" y="51"/>
                <a:pt x="146" y="41"/>
              </a:cubicBezTo>
              <a:cubicBezTo>
                <a:pt x="146" y="24"/>
                <a:pt x="160" y="17"/>
                <a:pt x="203" y="15"/>
              </a:cubicBezTo>
              <a:lnTo>
                <a:pt x="203" y="0"/>
              </a:lnTo>
              <a:lnTo>
                <a:pt x="0" y="0"/>
              </a:lnTo>
              <a:lnTo>
                <a:pt x="0" y="14"/>
              </a:lnTo>
              <a:cubicBezTo>
                <a:pt x="26" y="18"/>
                <a:pt x="42" y="29"/>
                <a:pt x="50" y="45"/>
              </a:cubicBezTo>
              <a:lnTo>
                <a:pt x="162" y="288"/>
              </a:lnTo>
              <a:cubicBezTo>
                <a:pt x="174" y="314"/>
                <a:pt x="175" y="315"/>
                <a:pt x="180" y="325"/>
              </a:cubicBezTo>
              <a:cubicBezTo>
                <a:pt x="208" y="374"/>
                <a:pt x="223" y="411"/>
                <a:pt x="223" y="425"/>
              </a:cubicBezTo>
              <a:cubicBezTo>
                <a:pt x="223" y="441"/>
                <a:pt x="201" y="501"/>
                <a:pt x="184" y="532"/>
              </a:cubicBezTo>
              <a:cubicBezTo>
                <a:pt x="169" y="556"/>
                <a:pt x="149" y="575"/>
                <a:pt x="135" y="575"/>
              </a:cubicBezTo>
              <a:cubicBezTo>
                <a:pt x="129" y="575"/>
                <a:pt x="120" y="573"/>
                <a:pt x="109" y="568"/>
              </a:cubicBezTo>
              <a:cubicBezTo>
                <a:pt x="92" y="561"/>
                <a:pt x="74" y="557"/>
                <a:pt x="58" y="557"/>
              </a:cubicBezTo>
              <a:cubicBezTo>
                <a:pt x="34" y="557"/>
                <a:pt x="16" y="576"/>
                <a:pt x="16" y="601"/>
              </a:cubicBezTo>
              <a:cubicBezTo>
                <a:pt x="16" y="633"/>
                <a:pt x="46" y="658"/>
                <a:pt x="89" y="658"/>
              </a:cubicBezTo>
              <a:cubicBezTo>
                <a:pt x="155" y="658"/>
                <a:pt x="201" y="604"/>
                <a:pt x="255" y="461"/>
              </a:cubicBezTo>
              <a:lnTo>
                <a:pt x="406" y="59"/>
              </a:lnTo>
              <a:cubicBezTo>
                <a:pt x="419" y="28"/>
                <a:pt x="430" y="18"/>
                <a:pt x="454" y="15"/>
              </a:cubicBezTo>
              <a:lnTo>
                <a:pt x="454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111960</xdr:colOff>
      <xdr:row>73</xdr:row>
      <xdr:rowOff>-360</xdr:rowOff>
    </xdr:from>
    <xdr:to>
      <xdr:col>296</xdr:col>
      <xdr:colOff>191160</xdr:colOff>
      <xdr:row>73</xdr:row>
      <xdr:rowOff>191160</xdr:rowOff>
    </xdr:to>
    <xdr:sp>
      <xdr:nvSpPr>
        <xdr:cNvPr id="190" name="Freeform 1"/>
        <xdr:cNvSpPr/>
      </xdr:nvSpPr>
      <xdr:spPr>
        <a:xfrm>
          <a:off x="236941560" y="44500320"/>
          <a:ext cx="79560" cy="191880"/>
        </a:xfrm>
        <a:custGeom>
          <a:avLst/>
          <a:gdLst/>
          <a:ahLst/>
          <a:rect l="0" t="0" r="r" b="b"/>
          <a:pathLst>
            <a:path w="221" h="533">
              <a:moveTo>
                <a:pt x="5" y="532"/>
              </a:moveTo>
              <a:lnTo>
                <a:pt x="220" y="532"/>
              </a:lnTo>
              <a:lnTo>
                <a:pt x="220" y="520"/>
              </a:lnTo>
              <a:cubicBezTo>
                <a:pt x="160" y="520"/>
                <a:pt x="147" y="512"/>
                <a:pt x="146" y="474"/>
              </a:cubicBezTo>
              <a:lnTo>
                <a:pt x="146" y="2"/>
              </a:lnTo>
              <a:lnTo>
                <a:pt x="140" y="0"/>
              </a:lnTo>
              <a:lnTo>
                <a:pt x="0" y="72"/>
              </a:lnTo>
              <a:lnTo>
                <a:pt x="0" y="83"/>
              </a:lnTo>
              <a:cubicBezTo>
                <a:pt x="30" y="71"/>
                <a:pt x="49" y="65"/>
                <a:pt x="56" y="65"/>
              </a:cubicBezTo>
              <a:cubicBezTo>
                <a:pt x="72" y="65"/>
                <a:pt x="79" y="77"/>
                <a:pt x="79" y="102"/>
              </a:cubicBezTo>
              <a:lnTo>
                <a:pt x="79" y="459"/>
              </a:lnTo>
              <a:cubicBezTo>
                <a:pt x="78" y="508"/>
                <a:pt x="65" y="519"/>
                <a:pt x="5" y="520"/>
              </a:cubicBezTo>
              <a:lnTo>
                <a:pt x="5" y="53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262080</xdr:colOff>
      <xdr:row>72</xdr:row>
      <xdr:rowOff>555840</xdr:rowOff>
    </xdr:from>
    <xdr:to>
      <xdr:col>296</xdr:col>
      <xdr:colOff>466920</xdr:colOff>
      <xdr:row>73</xdr:row>
      <xdr:rowOff>54720</xdr:rowOff>
    </xdr:to>
    <xdr:sp>
      <xdr:nvSpPr>
        <xdr:cNvPr id="191" name="Freeform 1"/>
        <xdr:cNvSpPr/>
      </xdr:nvSpPr>
      <xdr:spPr>
        <a:xfrm>
          <a:off x="237091680" y="44447040"/>
          <a:ext cx="205200" cy="108720"/>
        </a:xfrm>
        <a:custGeom>
          <a:avLst/>
          <a:gdLst/>
          <a:ahLst/>
          <a:rect l="0" t="0" r="r" b="b"/>
          <a:pathLst>
            <a:path w="570" h="302">
              <a:moveTo>
                <a:pt x="0" y="301"/>
              </a:moveTo>
              <a:lnTo>
                <a:pt x="0" y="240"/>
              </a:lnTo>
              <a:lnTo>
                <a:pt x="569" y="240"/>
              </a:lnTo>
              <a:lnTo>
                <a:pt x="569" y="301"/>
              </a:lnTo>
              <a:lnTo>
                <a:pt x="0" y="301"/>
              </a:lnTo>
              <a:moveTo>
                <a:pt x="0" y="62"/>
              </a:moveTo>
              <a:lnTo>
                <a:pt x="0" y="0"/>
              </a:lnTo>
              <a:lnTo>
                <a:pt x="569" y="0"/>
              </a:lnTo>
              <a:lnTo>
                <a:pt x="569" y="62"/>
              </a:lnTo>
              <a:lnTo>
                <a:pt x="0" y="6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569880</xdr:colOff>
      <xdr:row>72</xdr:row>
      <xdr:rowOff>194040</xdr:rowOff>
    </xdr:from>
    <xdr:to>
      <xdr:col>296</xdr:col>
      <xdr:colOff>778320</xdr:colOff>
      <xdr:row>72</xdr:row>
      <xdr:rowOff>428400</xdr:rowOff>
    </xdr:to>
    <xdr:sp>
      <xdr:nvSpPr>
        <xdr:cNvPr id="192" name="Freeform 1"/>
        <xdr:cNvSpPr/>
      </xdr:nvSpPr>
      <xdr:spPr>
        <a:xfrm>
          <a:off x="237399480" y="44085240"/>
          <a:ext cx="208800" cy="234720"/>
        </a:xfrm>
        <a:custGeom>
          <a:avLst/>
          <a:gdLst/>
          <a:ahLst/>
          <a:rect l="0" t="0" r="r" b="b"/>
          <a:pathLst>
            <a:path w="580" h="652">
              <a:moveTo>
                <a:pt x="556" y="478"/>
              </a:moveTo>
              <a:cubicBezTo>
                <a:pt x="526" y="583"/>
                <a:pt x="493" y="610"/>
                <a:pt x="387" y="614"/>
              </a:cubicBezTo>
              <a:lnTo>
                <a:pt x="134" y="614"/>
              </a:lnTo>
              <a:lnTo>
                <a:pt x="559" y="15"/>
              </a:lnTo>
              <a:lnTo>
                <a:pt x="559" y="0"/>
              </a:lnTo>
              <a:lnTo>
                <a:pt x="41" y="0"/>
              </a:lnTo>
              <a:lnTo>
                <a:pt x="22" y="168"/>
              </a:lnTo>
              <a:lnTo>
                <a:pt x="47" y="168"/>
              </a:lnTo>
              <a:cubicBezTo>
                <a:pt x="64" y="69"/>
                <a:pt x="99" y="40"/>
                <a:pt x="213" y="37"/>
              </a:cubicBezTo>
              <a:lnTo>
                <a:pt x="430" y="37"/>
              </a:lnTo>
              <a:lnTo>
                <a:pt x="0" y="636"/>
              </a:lnTo>
              <a:lnTo>
                <a:pt x="0" y="651"/>
              </a:lnTo>
              <a:lnTo>
                <a:pt x="555" y="651"/>
              </a:lnTo>
              <a:lnTo>
                <a:pt x="579" y="478"/>
              </a:lnTo>
              <a:lnTo>
                <a:pt x="556" y="478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35640</xdr:colOff>
      <xdr:row>72</xdr:row>
      <xdr:rowOff>323640</xdr:rowOff>
    </xdr:from>
    <xdr:to>
      <xdr:col>297</xdr:col>
      <xdr:colOff>114840</xdr:colOff>
      <xdr:row>72</xdr:row>
      <xdr:rowOff>515160</xdr:rowOff>
    </xdr:to>
    <xdr:sp>
      <xdr:nvSpPr>
        <xdr:cNvPr id="193" name="Freeform 1"/>
        <xdr:cNvSpPr/>
      </xdr:nvSpPr>
      <xdr:spPr>
        <a:xfrm>
          <a:off x="237665160" y="44214840"/>
          <a:ext cx="79560" cy="191880"/>
        </a:xfrm>
        <a:custGeom>
          <a:avLst/>
          <a:gdLst/>
          <a:ahLst/>
          <a:rect l="0" t="0" r="r" b="b"/>
          <a:pathLst>
            <a:path w="221" h="533">
              <a:moveTo>
                <a:pt x="5" y="532"/>
              </a:moveTo>
              <a:lnTo>
                <a:pt x="220" y="532"/>
              </a:lnTo>
              <a:lnTo>
                <a:pt x="220" y="520"/>
              </a:lnTo>
              <a:cubicBezTo>
                <a:pt x="160" y="520"/>
                <a:pt x="147" y="512"/>
                <a:pt x="146" y="474"/>
              </a:cubicBezTo>
              <a:lnTo>
                <a:pt x="146" y="2"/>
              </a:lnTo>
              <a:lnTo>
                <a:pt x="140" y="0"/>
              </a:lnTo>
              <a:lnTo>
                <a:pt x="0" y="72"/>
              </a:lnTo>
              <a:lnTo>
                <a:pt x="0" y="83"/>
              </a:lnTo>
              <a:cubicBezTo>
                <a:pt x="30" y="71"/>
                <a:pt x="49" y="65"/>
                <a:pt x="56" y="65"/>
              </a:cubicBezTo>
              <a:cubicBezTo>
                <a:pt x="72" y="65"/>
                <a:pt x="79" y="77"/>
                <a:pt x="79" y="102"/>
              </a:cubicBezTo>
              <a:lnTo>
                <a:pt x="79" y="459"/>
              </a:lnTo>
              <a:cubicBezTo>
                <a:pt x="78" y="508"/>
                <a:pt x="65" y="519"/>
                <a:pt x="5" y="520"/>
              </a:cubicBezTo>
              <a:lnTo>
                <a:pt x="5" y="53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528480</xdr:colOff>
      <xdr:row>73</xdr:row>
      <xdr:rowOff>720</xdr:rowOff>
    </xdr:from>
    <xdr:to>
      <xdr:col>297</xdr:col>
      <xdr:colOff>176400</xdr:colOff>
      <xdr:row>73</xdr:row>
      <xdr:rowOff>7920</xdr:rowOff>
    </xdr:to>
    <xdr:sp>
      <xdr:nvSpPr>
        <xdr:cNvPr id="194" name="Freeform 1"/>
        <xdr:cNvSpPr/>
      </xdr:nvSpPr>
      <xdr:spPr>
        <a:xfrm>
          <a:off x="237358080" y="44501400"/>
          <a:ext cx="448200" cy="7560"/>
        </a:xfrm>
        <a:custGeom>
          <a:avLst/>
          <a:gdLst/>
          <a:ahLst/>
          <a:rect l="0" t="0" r="r" b="b"/>
          <a:pathLst>
            <a:path w="1245" h="21">
              <a:moveTo>
                <a:pt x="0" y="0"/>
              </a:moveTo>
              <a:lnTo>
                <a:pt x="1244" y="0"/>
              </a:lnTo>
              <a:lnTo>
                <a:pt x="1244" y="20"/>
              </a:lnTo>
              <a:lnTo>
                <a:pt x="0" y="20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548640</xdr:colOff>
      <xdr:row>73</xdr:row>
      <xdr:rowOff>65160</xdr:rowOff>
    </xdr:from>
    <xdr:to>
      <xdr:col>296</xdr:col>
      <xdr:colOff>706320</xdr:colOff>
      <xdr:row>73</xdr:row>
      <xdr:rowOff>304560</xdr:rowOff>
    </xdr:to>
    <xdr:sp>
      <xdr:nvSpPr>
        <xdr:cNvPr id="195" name="Freeform 1"/>
        <xdr:cNvSpPr/>
      </xdr:nvSpPr>
      <xdr:spPr>
        <a:xfrm>
          <a:off x="237378240" y="44565840"/>
          <a:ext cx="158040" cy="239760"/>
        </a:xfrm>
        <a:custGeom>
          <a:avLst/>
          <a:gdLst/>
          <a:ahLst/>
          <a:rect l="0" t="0" r="r" b="b"/>
          <a:pathLst>
            <a:path w="439" h="666">
              <a:moveTo>
                <a:pt x="438" y="530"/>
              </a:moveTo>
              <a:lnTo>
                <a:pt x="425" y="525"/>
              </a:lnTo>
              <a:cubicBezTo>
                <a:pt x="389" y="582"/>
                <a:pt x="378" y="589"/>
                <a:pt x="332" y="590"/>
              </a:cubicBezTo>
              <a:lnTo>
                <a:pt x="96" y="590"/>
              </a:lnTo>
              <a:lnTo>
                <a:pt x="262" y="417"/>
              </a:lnTo>
              <a:cubicBezTo>
                <a:pt x="349" y="326"/>
                <a:pt x="388" y="251"/>
                <a:pt x="388" y="174"/>
              </a:cubicBezTo>
              <a:cubicBezTo>
                <a:pt x="388" y="76"/>
                <a:pt x="308" y="0"/>
                <a:pt x="206" y="0"/>
              </a:cubicBezTo>
              <a:cubicBezTo>
                <a:pt x="152" y="0"/>
                <a:pt x="100" y="22"/>
                <a:pt x="64" y="61"/>
              </a:cubicBezTo>
              <a:cubicBezTo>
                <a:pt x="32" y="94"/>
                <a:pt x="18" y="126"/>
                <a:pt x="1" y="196"/>
              </a:cubicBezTo>
              <a:lnTo>
                <a:pt x="22" y="201"/>
              </a:lnTo>
              <a:cubicBezTo>
                <a:pt x="61" y="104"/>
                <a:pt x="95" y="73"/>
                <a:pt x="164" y="73"/>
              </a:cubicBezTo>
              <a:cubicBezTo>
                <a:pt x="248" y="73"/>
                <a:pt x="303" y="129"/>
                <a:pt x="303" y="212"/>
              </a:cubicBezTo>
              <a:cubicBezTo>
                <a:pt x="303" y="289"/>
                <a:pt x="258" y="380"/>
                <a:pt x="175" y="467"/>
              </a:cubicBezTo>
              <a:lnTo>
                <a:pt x="0" y="653"/>
              </a:lnTo>
              <a:lnTo>
                <a:pt x="0" y="665"/>
              </a:lnTo>
              <a:lnTo>
                <a:pt x="384" y="665"/>
              </a:lnTo>
              <a:lnTo>
                <a:pt x="438" y="53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777960</xdr:colOff>
      <xdr:row>73</xdr:row>
      <xdr:rowOff>141480</xdr:rowOff>
    </xdr:from>
    <xdr:to>
      <xdr:col>297</xdr:col>
      <xdr:colOff>142920</xdr:colOff>
      <xdr:row>73</xdr:row>
      <xdr:rowOff>381600</xdr:rowOff>
    </xdr:to>
    <xdr:sp>
      <xdr:nvSpPr>
        <xdr:cNvPr id="196" name="Freeform 1"/>
        <xdr:cNvSpPr/>
      </xdr:nvSpPr>
      <xdr:spPr>
        <a:xfrm>
          <a:off x="237607560" y="44642160"/>
          <a:ext cx="165240" cy="240480"/>
        </a:xfrm>
        <a:custGeom>
          <a:avLst/>
          <a:gdLst/>
          <a:ahLst/>
          <a:rect l="0" t="0" r="r" b="b"/>
          <a:pathLst>
            <a:path w="459" h="668">
              <a:moveTo>
                <a:pt x="0" y="667"/>
              </a:moveTo>
              <a:lnTo>
                <a:pt x="238" y="667"/>
              </a:lnTo>
              <a:lnTo>
                <a:pt x="238" y="649"/>
              </a:lnTo>
              <a:cubicBezTo>
                <a:pt x="164" y="648"/>
                <a:pt x="153" y="638"/>
                <a:pt x="152" y="575"/>
              </a:cubicBezTo>
              <a:lnTo>
                <a:pt x="152" y="421"/>
              </a:lnTo>
              <a:cubicBezTo>
                <a:pt x="187" y="453"/>
                <a:pt x="210" y="463"/>
                <a:pt x="251" y="463"/>
              </a:cubicBezTo>
              <a:cubicBezTo>
                <a:pt x="368" y="463"/>
                <a:pt x="458" y="353"/>
                <a:pt x="458" y="210"/>
              </a:cubicBezTo>
              <a:cubicBezTo>
                <a:pt x="458" y="88"/>
                <a:pt x="389" y="0"/>
                <a:pt x="293" y="0"/>
              </a:cubicBezTo>
              <a:cubicBezTo>
                <a:pt x="238" y="0"/>
                <a:pt x="195" y="24"/>
                <a:pt x="152" y="78"/>
              </a:cubicBezTo>
              <a:lnTo>
                <a:pt x="152" y="2"/>
              </a:lnTo>
              <a:lnTo>
                <a:pt x="146" y="0"/>
              </a:lnTo>
              <a:cubicBezTo>
                <a:pt x="93" y="21"/>
                <a:pt x="58" y="33"/>
                <a:pt x="4" y="50"/>
              </a:cubicBezTo>
              <a:lnTo>
                <a:pt x="4" y="66"/>
              </a:lnTo>
              <a:cubicBezTo>
                <a:pt x="13" y="65"/>
                <a:pt x="19" y="65"/>
                <a:pt x="29" y="65"/>
              </a:cubicBezTo>
              <a:cubicBezTo>
                <a:pt x="62" y="65"/>
                <a:pt x="69" y="75"/>
                <a:pt x="69" y="121"/>
              </a:cubicBezTo>
              <a:lnTo>
                <a:pt x="69" y="582"/>
              </a:lnTo>
              <a:cubicBezTo>
                <a:pt x="69" y="634"/>
                <a:pt x="58" y="644"/>
                <a:pt x="0" y="650"/>
              </a:cubicBezTo>
              <a:lnTo>
                <a:pt x="0" y="667"/>
              </a:lnTo>
              <a:moveTo>
                <a:pt x="152" y="124"/>
              </a:moveTo>
              <a:cubicBezTo>
                <a:pt x="152" y="95"/>
                <a:pt x="207" y="59"/>
                <a:pt x="252" y="59"/>
              </a:cubicBezTo>
              <a:cubicBezTo>
                <a:pt x="325" y="59"/>
                <a:pt x="373" y="134"/>
                <a:pt x="373" y="249"/>
              </a:cubicBezTo>
              <a:cubicBezTo>
                <a:pt x="373" y="358"/>
                <a:pt x="325" y="432"/>
                <a:pt x="254" y="432"/>
              </a:cubicBezTo>
              <a:cubicBezTo>
                <a:pt x="208" y="432"/>
                <a:pt x="152" y="396"/>
                <a:pt x="152" y="367"/>
              </a:cubicBezTo>
              <a:lnTo>
                <a:pt x="152" y="12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295</xdr:col>
      <xdr:colOff>780840</xdr:colOff>
      <xdr:row>80</xdr:row>
      <xdr:rowOff>312840</xdr:rowOff>
    </xdr:from>
    <xdr:to>
      <xdr:col>298</xdr:col>
      <xdr:colOff>693720</xdr:colOff>
      <xdr:row>81</xdr:row>
      <xdr:rowOff>297360</xdr:rowOff>
    </xdr:to>
    <xdr:pic>
      <xdr:nvPicPr>
        <xdr:cNvPr id="197" name="Picture 10" descr=""/>
        <xdr:cNvPicPr/>
      </xdr:nvPicPr>
      <xdr:blipFill>
        <a:blip r:embed="rId61"/>
        <a:stretch/>
      </xdr:blipFill>
      <xdr:spPr>
        <a:xfrm>
          <a:off x="236810160" y="49080600"/>
          <a:ext cx="2313360" cy="59436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295</xdr:col>
      <xdr:colOff>514440</xdr:colOff>
      <xdr:row>76</xdr:row>
      <xdr:rowOff>412920</xdr:rowOff>
    </xdr:from>
    <xdr:to>
      <xdr:col>300</xdr:col>
      <xdr:colOff>392400</xdr:colOff>
      <xdr:row>77</xdr:row>
      <xdr:rowOff>290520</xdr:rowOff>
    </xdr:to>
    <xdr:sp>
      <xdr:nvSpPr>
        <xdr:cNvPr id="198" name="Freeform 1"/>
        <xdr:cNvSpPr/>
      </xdr:nvSpPr>
      <xdr:spPr>
        <a:xfrm>
          <a:off x="236543760" y="46742400"/>
          <a:ext cx="3879000" cy="487440"/>
        </a:xfrm>
        <a:custGeom>
          <a:avLst/>
          <a:gdLst/>
          <a:ahLst/>
          <a:rect l="0" t="0" r="r" b="b"/>
          <a:pathLst>
            <a:path w="10775" h="1354">
              <a:moveTo>
                <a:pt x="0" y="1353"/>
              </a:moveTo>
              <a:lnTo>
                <a:pt x="0" y="0"/>
              </a:lnTo>
              <a:lnTo>
                <a:pt x="10774" y="0"/>
              </a:lnTo>
              <a:lnTo>
                <a:pt x="10774" y="1353"/>
              </a:lnTo>
              <a:lnTo>
                <a:pt x="0" y="1353"/>
              </a:lnTo>
              <a:close/>
            </a:path>
          </a:pathLst>
        </a:custGeom>
        <a:solidFill>
          <a:srgbClr val="ffffff"/>
        </a:solidFill>
        <a:ln w="0">
          <a:solidFill>
            <a:srgbClr val="000000"/>
          </a:solidFill>
        </a:ln>
      </xdr:spPr>
    </xdr:sp>
    <xdr:clientData/>
  </xdr:twoCellAnchor>
  <xdr:twoCellAnchor editAs="absolute">
    <xdr:from>
      <xdr:col>295</xdr:col>
      <xdr:colOff>566280</xdr:colOff>
      <xdr:row>76</xdr:row>
      <xdr:rowOff>510480</xdr:rowOff>
    </xdr:from>
    <xdr:to>
      <xdr:col>295</xdr:col>
      <xdr:colOff>773640</xdr:colOff>
      <xdr:row>77</xdr:row>
      <xdr:rowOff>135360</xdr:rowOff>
    </xdr:to>
    <xdr:sp>
      <xdr:nvSpPr>
        <xdr:cNvPr id="199" name="Freeform 1"/>
        <xdr:cNvSpPr/>
      </xdr:nvSpPr>
      <xdr:spPr>
        <a:xfrm>
          <a:off x="236595600" y="46839960"/>
          <a:ext cx="207720" cy="234720"/>
        </a:xfrm>
        <a:custGeom>
          <a:avLst/>
          <a:gdLst/>
          <a:ahLst/>
          <a:rect l="0" t="0" r="r" b="b"/>
          <a:pathLst>
            <a:path w="577" h="652">
              <a:moveTo>
                <a:pt x="576" y="485"/>
              </a:moveTo>
              <a:lnTo>
                <a:pt x="548" y="485"/>
              </a:lnTo>
              <a:lnTo>
                <a:pt x="530" y="520"/>
              </a:lnTo>
              <a:lnTo>
                <a:pt x="521" y="535"/>
              </a:lnTo>
              <a:lnTo>
                <a:pt x="512" y="549"/>
              </a:lnTo>
              <a:lnTo>
                <a:pt x="502" y="561"/>
              </a:lnTo>
              <a:lnTo>
                <a:pt x="491" y="571"/>
              </a:lnTo>
              <a:lnTo>
                <a:pt x="479" y="581"/>
              </a:lnTo>
              <a:lnTo>
                <a:pt x="467" y="588"/>
              </a:lnTo>
              <a:lnTo>
                <a:pt x="453" y="595"/>
              </a:lnTo>
              <a:lnTo>
                <a:pt x="439" y="601"/>
              </a:lnTo>
              <a:lnTo>
                <a:pt x="423" y="605"/>
              </a:lnTo>
              <a:lnTo>
                <a:pt x="405" y="609"/>
              </a:lnTo>
              <a:lnTo>
                <a:pt x="364" y="613"/>
              </a:lnTo>
              <a:lnTo>
                <a:pt x="316" y="615"/>
              </a:lnTo>
              <a:lnTo>
                <a:pt x="289" y="615"/>
              </a:lnTo>
              <a:lnTo>
                <a:pt x="230" y="612"/>
              </a:lnTo>
              <a:lnTo>
                <a:pt x="212" y="610"/>
              </a:lnTo>
              <a:lnTo>
                <a:pt x="205" y="609"/>
              </a:lnTo>
              <a:lnTo>
                <a:pt x="199" y="607"/>
              </a:lnTo>
              <a:lnTo>
                <a:pt x="197" y="606"/>
              </a:lnTo>
              <a:lnTo>
                <a:pt x="195" y="604"/>
              </a:lnTo>
              <a:lnTo>
                <a:pt x="193" y="603"/>
              </a:lnTo>
              <a:lnTo>
                <a:pt x="192" y="602"/>
              </a:lnTo>
              <a:lnTo>
                <a:pt x="190" y="600"/>
              </a:lnTo>
              <a:lnTo>
                <a:pt x="189" y="599"/>
              </a:lnTo>
              <a:lnTo>
                <a:pt x="188" y="597"/>
              </a:lnTo>
              <a:lnTo>
                <a:pt x="188" y="595"/>
              </a:lnTo>
              <a:lnTo>
                <a:pt x="187" y="590"/>
              </a:lnTo>
              <a:lnTo>
                <a:pt x="186" y="585"/>
              </a:lnTo>
              <a:lnTo>
                <a:pt x="186" y="572"/>
              </a:lnTo>
              <a:lnTo>
                <a:pt x="186" y="329"/>
              </a:lnTo>
              <a:lnTo>
                <a:pt x="338" y="329"/>
              </a:lnTo>
              <a:lnTo>
                <a:pt x="365" y="331"/>
              </a:lnTo>
              <a:lnTo>
                <a:pt x="377" y="332"/>
              </a:lnTo>
              <a:lnTo>
                <a:pt x="387" y="334"/>
              </a:lnTo>
              <a:lnTo>
                <a:pt x="397" y="336"/>
              </a:lnTo>
              <a:lnTo>
                <a:pt x="405" y="339"/>
              </a:lnTo>
              <a:lnTo>
                <a:pt x="412" y="343"/>
              </a:lnTo>
              <a:lnTo>
                <a:pt x="418" y="347"/>
              </a:lnTo>
              <a:lnTo>
                <a:pt x="423" y="353"/>
              </a:lnTo>
              <a:lnTo>
                <a:pt x="428" y="359"/>
              </a:lnTo>
              <a:lnTo>
                <a:pt x="432" y="367"/>
              </a:lnTo>
              <a:lnTo>
                <a:pt x="435" y="375"/>
              </a:lnTo>
              <a:lnTo>
                <a:pt x="438" y="385"/>
              </a:lnTo>
              <a:lnTo>
                <a:pt x="441" y="397"/>
              </a:lnTo>
              <a:lnTo>
                <a:pt x="446" y="424"/>
              </a:lnTo>
              <a:lnTo>
                <a:pt x="468" y="424"/>
              </a:lnTo>
              <a:lnTo>
                <a:pt x="468" y="196"/>
              </a:lnTo>
              <a:lnTo>
                <a:pt x="446" y="196"/>
              </a:lnTo>
              <a:lnTo>
                <a:pt x="441" y="222"/>
              </a:lnTo>
              <a:lnTo>
                <a:pt x="438" y="234"/>
              </a:lnTo>
              <a:lnTo>
                <a:pt x="435" y="244"/>
              </a:lnTo>
              <a:lnTo>
                <a:pt x="432" y="252"/>
              </a:lnTo>
              <a:lnTo>
                <a:pt x="428" y="260"/>
              </a:lnTo>
              <a:lnTo>
                <a:pt x="424" y="266"/>
              </a:lnTo>
              <a:lnTo>
                <a:pt x="421" y="269"/>
              </a:lnTo>
              <a:lnTo>
                <a:pt x="418" y="271"/>
              </a:lnTo>
              <a:lnTo>
                <a:pt x="412" y="276"/>
              </a:lnTo>
              <a:lnTo>
                <a:pt x="405" y="280"/>
              </a:lnTo>
              <a:lnTo>
                <a:pt x="397" y="283"/>
              </a:lnTo>
              <a:lnTo>
                <a:pt x="388" y="285"/>
              </a:lnTo>
              <a:lnTo>
                <a:pt x="377" y="286"/>
              </a:lnTo>
              <a:lnTo>
                <a:pt x="365" y="288"/>
              </a:lnTo>
              <a:lnTo>
                <a:pt x="338" y="289"/>
              </a:lnTo>
              <a:lnTo>
                <a:pt x="186" y="289"/>
              </a:lnTo>
              <a:lnTo>
                <a:pt x="186" y="71"/>
              </a:lnTo>
              <a:lnTo>
                <a:pt x="187" y="61"/>
              </a:lnTo>
              <a:lnTo>
                <a:pt x="187" y="57"/>
              </a:lnTo>
              <a:lnTo>
                <a:pt x="188" y="53"/>
              </a:lnTo>
              <a:lnTo>
                <a:pt x="188" y="50"/>
              </a:lnTo>
              <a:lnTo>
                <a:pt x="189" y="47"/>
              </a:lnTo>
              <a:lnTo>
                <a:pt x="191" y="45"/>
              </a:lnTo>
              <a:lnTo>
                <a:pt x="191" y="44"/>
              </a:lnTo>
              <a:lnTo>
                <a:pt x="192" y="43"/>
              </a:lnTo>
              <a:lnTo>
                <a:pt x="193" y="42"/>
              </a:lnTo>
              <a:lnTo>
                <a:pt x="194" y="41"/>
              </a:lnTo>
              <a:lnTo>
                <a:pt x="195" y="41"/>
              </a:lnTo>
              <a:lnTo>
                <a:pt x="196" y="40"/>
              </a:lnTo>
              <a:lnTo>
                <a:pt x="199" y="39"/>
              </a:lnTo>
              <a:lnTo>
                <a:pt x="202" y="38"/>
              </a:lnTo>
              <a:lnTo>
                <a:pt x="205" y="38"/>
              </a:lnTo>
              <a:lnTo>
                <a:pt x="209" y="38"/>
              </a:lnTo>
              <a:lnTo>
                <a:pt x="218" y="37"/>
              </a:lnTo>
              <a:lnTo>
                <a:pt x="351" y="37"/>
              </a:lnTo>
              <a:lnTo>
                <a:pt x="390" y="39"/>
              </a:lnTo>
              <a:lnTo>
                <a:pt x="421" y="42"/>
              </a:lnTo>
              <a:lnTo>
                <a:pt x="433" y="45"/>
              </a:lnTo>
              <a:lnTo>
                <a:pt x="445" y="48"/>
              </a:lnTo>
              <a:lnTo>
                <a:pt x="454" y="52"/>
              </a:lnTo>
              <a:lnTo>
                <a:pt x="463" y="57"/>
              </a:lnTo>
              <a:lnTo>
                <a:pt x="470" y="63"/>
              </a:lnTo>
              <a:lnTo>
                <a:pt x="477" y="70"/>
              </a:lnTo>
              <a:lnTo>
                <a:pt x="482" y="78"/>
              </a:lnTo>
              <a:lnTo>
                <a:pt x="487" y="88"/>
              </a:lnTo>
              <a:lnTo>
                <a:pt x="491" y="99"/>
              </a:lnTo>
              <a:lnTo>
                <a:pt x="495" y="111"/>
              </a:lnTo>
              <a:lnTo>
                <a:pt x="501" y="141"/>
              </a:lnTo>
              <a:lnTo>
                <a:pt x="525" y="141"/>
              </a:lnTo>
              <a:lnTo>
                <a:pt x="523" y="0"/>
              </a:lnTo>
              <a:lnTo>
                <a:pt x="0" y="0"/>
              </a:lnTo>
              <a:lnTo>
                <a:pt x="0" y="19"/>
              </a:lnTo>
              <a:lnTo>
                <a:pt x="24" y="21"/>
              </a:lnTo>
              <a:lnTo>
                <a:pt x="34" y="23"/>
              </a:lnTo>
              <a:lnTo>
                <a:pt x="43" y="25"/>
              </a:lnTo>
              <a:lnTo>
                <a:pt x="51" y="27"/>
              </a:lnTo>
              <a:lnTo>
                <a:pt x="58" y="30"/>
              </a:lnTo>
              <a:lnTo>
                <a:pt x="64" y="34"/>
              </a:lnTo>
              <a:lnTo>
                <a:pt x="67" y="36"/>
              </a:lnTo>
              <a:lnTo>
                <a:pt x="69" y="38"/>
              </a:lnTo>
              <a:lnTo>
                <a:pt x="71" y="41"/>
              </a:lnTo>
              <a:lnTo>
                <a:pt x="73" y="43"/>
              </a:lnTo>
              <a:lnTo>
                <a:pt x="77" y="49"/>
              </a:lnTo>
              <a:lnTo>
                <a:pt x="79" y="56"/>
              </a:lnTo>
              <a:lnTo>
                <a:pt x="82" y="64"/>
              </a:lnTo>
              <a:lnTo>
                <a:pt x="83" y="73"/>
              </a:lnTo>
              <a:lnTo>
                <a:pt x="84" y="83"/>
              </a:lnTo>
              <a:lnTo>
                <a:pt x="86" y="107"/>
              </a:lnTo>
              <a:lnTo>
                <a:pt x="86" y="544"/>
              </a:lnTo>
              <a:lnTo>
                <a:pt x="84" y="568"/>
              </a:lnTo>
              <a:lnTo>
                <a:pt x="83" y="578"/>
              </a:lnTo>
              <a:lnTo>
                <a:pt x="81" y="587"/>
              </a:lnTo>
              <a:lnTo>
                <a:pt x="79" y="595"/>
              </a:lnTo>
              <a:lnTo>
                <a:pt x="76" y="602"/>
              </a:lnTo>
              <a:lnTo>
                <a:pt x="73" y="608"/>
              </a:lnTo>
              <a:lnTo>
                <a:pt x="71" y="611"/>
              </a:lnTo>
              <a:lnTo>
                <a:pt x="69" y="613"/>
              </a:lnTo>
              <a:lnTo>
                <a:pt x="66" y="615"/>
              </a:lnTo>
              <a:lnTo>
                <a:pt x="64" y="618"/>
              </a:lnTo>
              <a:lnTo>
                <a:pt x="58" y="621"/>
              </a:lnTo>
              <a:lnTo>
                <a:pt x="51" y="624"/>
              </a:lnTo>
              <a:lnTo>
                <a:pt x="43" y="627"/>
              </a:lnTo>
              <a:lnTo>
                <a:pt x="34" y="629"/>
              </a:lnTo>
              <a:lnTo>
                <a:pt x="24" y="630"/>
              </a:lnTo>
              <a:lnTo>
                <a:pt x="0" y="632"/>
              </a:lnTo>
              <a:lnTo>
                <a:pt x="0" y="651"/>
              </a:lnTo>
              <a:lnTo>
                <a:pt x="531" y="651"/>
              </a:lnTo>
              <a:lnTo>
                <a:pt x="576" y="485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5760</xdr:colOff>
      <xdr:row>77</xdr:row>
      <xdr:rowOff>62280</xdr:rowOff>
    </xdr:from>
    <xdr:to>
      <xdr:col>296</xdr:col>
      <xdr:colOff>130320</xdr:colOff>
      <xdr:row>77</xdr:row>
      <xdr:rowOff>236880</xdr:rowOff>
    </xdr:to>
    <xdr:sp>
      <xdr:nvSpPr>
        <xdr:cNvPr id="200" name="Freeform 1"/>
        <xdr:cNvSpPr/>
      </xdr:nvSpPr>
      <xdr:spPr>
        <a:xfrm>
          <a:off x="236835360" y="47001240"/>
          <a:ext cx="124920" cy="174960"/>
        </a:xfrm>
        <a:custGeom>
          <a:avLst/>
          <a:gdLst/>
          <a:ahLst/>
          <a:rect l="0" t="0" r="r" b="b"/>
          <a:pathLst>
            <a:path w="347" h="486">
              <a:moveTo>
                <a:pt x="238" y="485"/>
              </a:moveTo>
              <a:lnTo>
                <a:pt x="238" y="475"/>
              </a:lnTo>
              <a:lnTo>
                <a:pt x="230" y="475"/>
              </a:lnTo>
              <a:lnTo>
                <a:pt x="225" y="474"/>
              </a:lnTo>
              <a:lnTo>
                <a:pt x="221" y="474"/>
              </a:lnTo>
              <a:lnTo>
                <a:pt x="217" y="473"/>
              </a:lnTo>
              <a:lnTo>
                <a:pt x="213" y="472"/>
              </a:lnTo>
              <a:lnTo>
                <a:pt x="210" y="470"/>
              </a:lnTo>
              <a:lnTo>
                <a:pt x="208" y="470"/>
              </a:lnTo>
              <a:lnTo>
                <a:pt x="207" y="468"/>
              </a:lnTo>
              <a:lnTo>
                <a:pt x="206" y="467"/>
              </a:lnTo>
              <a:lnTo>
                <a:pt x="205" y="466"/>
              </a:lnTo>
              <a:lnTo>
                <a:pt x="204" y="465"/>
              </a:lnTo>
              <a:lnTo>
                <a:pt x="203" y="463"/>
              </a:lnTo>
              <a:lnTo>
                <a:pt x="201" y="459"/>
              </a:lnTo>
              <a:lnTo>
                <a:pt x="200" y="455"/>
              </a:lnTo>
              <a:lnTo>
                <a:pt x="198" y="450"/>
              </a:lnTo>
              <a:lnTo>
                <a:pt x="198" y="445"/>
              </a:lnTo>
              <a:lnTo>
                <a:pt x="196" y="431"/>
              </a:lnTo>
              <a:lnTo>
                <a:pt x="196" y="414"/>
              </a:lnTo>
              <a:lnTo>
                <a:pt x="196" y="387"/>
              </a:lnTo>
              <a:lnTo>
                <a:pt x="209" y="391"/>
              </a:lnTo>
              <a:lnTo>
                <a:pt x="221" y="393"/>
              </a:lnTo>
              <a:lnTo>
                <a:pt x="225" y="394"/>
              </a:lnTo>
              <a:lnTo>
                <a:pt x="230" y="395"/>
              </a:lnTo>
              <a:lnTo>
                <a:pt x="234" y="395"/>
              </a:lnTo>
              <a:lnTo>
                <a:pt x="238" y="395"/>
              </a:lnTo>
              <a:lnTo>
                <a:pt x="249" y="394"/>
              </a:lnTo>
              <a:lnTo>
                <a:pt x="259" y="392"/>
              </a:lnTo>
              <a:lnTo>
                <a:pt x="270" y="389"/>
              </a:lnTo>
              <a:lnTo>
                <a:pt x="279" y="384"/>
              </a:lnTo>
              <a:lnTo>
                <a:pt x="289" y="378"/>
              </a:lnTo>
              <a:lnTo>
                <a:pt x="298" y="371"/>
              </a:lnTo>
              <a:lnTo>
                <a:pt x="306" y="363"/>
              </a:lnTo>
              <a:lnTo>
                <a:pt x="314" y="353"/>
              </a:lnTo>
              <a:lnTo>
                <a:pt x="321" y="343"/>
              </a:lnTo>
              <a:lnTo>
                <a:pt x="327" y="333"/>
              </a:lnTo>
              <a:lnTo>
                <a:pt x="332" y="321"/>
              </a:lnTo>
              <a:lnTo>
                <a:pt x="337" y="309"/>
              </a:lnTo>
              <a:lnTo>
                <a:pt x="341" y="296"/>
              </a:lnTo>
              <a:lnTo>
                <a:pt x="343" y="283"/>
              </a:lnTo>
              <a:lnTo>
                <a:pt x="345" y="269"/>
              </a:lnTo>
              <a:lnTo>
                <a:pt x="346" y="255"/>
              </a:lnTo>
              <a:lnTo>
                <a:pt x="345" y="241"/>
              </a:lnTo>
              <a:lnTo>
                <a:pt x="344" y="228"/>
              </a:lnTo>
              <a:lnTo>
                <a:pt x="341" y="215"/>
              </a:lnTo>
              <a:lnTo>
                <a:pt x="338" y="203"/>
              </a:lnTo>
              <a:lnTo>
                <a:pt x="334" y="192"/>
              </a:lnTo>
              <a:lnTo>
                <a:pt x="329" y="181"/>
              </a:lnTo>
              <a:lnTo>
                <a:pt x="323" y="171"/>
              </a:lnTo>
              <a:lnTo>
                <a:pt x="317" y="162"/>
              </a:lnTo>
              <a:lnTo>
                <a:pt x="310" y="154"/>
              </a:lnTo>
              <a:lnTo>
                <a:pt x="302" y="146"/>
              </a:lnTo>
              <a:lnTo>
                <a:pt x="293" y="140"/>
              </a:lnTo>
              <a:lnTo>
                <a:pt x="284" y="135"/>
              </a:lnTo>
              <a:lnTo>
                <a:pt x="275" y="131"/>
              </a:lnTo>
              <a:lnTo>
                <a:pt x="265" y="128"/>
              </a:lnTo>
              <a:lnTo>
                <a:pt x="254" y="126"/>
              </a:lnTo>
              <a:lnTo>
                <a:pt x="243" y="125"/>
              </a:lnTo>
              <a:lnTo>
                <a:pt x="239" y="125"/>
              </a:lnTo>
              <a:lnTo>
                <a:pt x="235" y="125"/>
              </a:lnTo>
              <a:lnTo>
                <a:pt x="225" y="126"/>
              </a:lnTo>
              <a:lnTo>
                <a:pt x="213" y="128"/>
              </a:lnTo>
              <a:lnTo>
                <a:pt x="196" y="131"/>
              </a:lnTo>
              <a:lnTo>
                <a:pt x="196" y="0"/>
              </a:lnTo>
              <a:lnTo>
                <a:pt x="171" y="12"/>
              </a:lnTo>
              <a:lnTo>
                <a:pt x="153" y="21"/>
              </a:lnTo>
              <a:lnTo>
                <a:pt x="133" y="29"/>
              </a:lnTo>
              <a:lnTo>
                <a:pt x="107" y="40"/>
              </a:lnTo>
              <a:lnTo>
                <a:pt x="111" y="49"/>
              </a:lnTo>
              <a:lnTo>
                <a:pt x="114" y="48"/>
              </a:lnTo>
              <a:lnTo>
                <a:pt x="116" y="47"/>
              </a:lnTo>
              <a:lnTo>
                <a:pt x="119" y="46"/>
              </a:lnTo>
              <a:lnTo>
                <a:pt x="121" y="45"/>
              </a:lnTo>
              <a:lnTo>
                <a:pt x="123" y="45"/>
              </a:lnTo>
              <a:lnTo>
                <a:pt x="125" y="45"/>
              </a:lnTo>
              <a:lnTo>
                <a:pt x="127" y="45"/>
              </a:lnTo>
              <a:lnTo>
                <a:pt x="129" y="45"/>
              </a:lnTo>
              <a:lnTo>
                <a:pt x="130" y="45"/>
              </a:lnTo>
              <a:lnTo>
                <a:pt x="132" y="45"/>
              </a:lnTo>
              <a:lnTo>
                <a:pt x="134" y="45"/>
              </a:lnTo>
              <a:lnTo>
                <a:pt x="136" y="46"/>
              </a:lnTo>
              <a:lnTo>
                <a:pt x="138" y="46"/>
              </a:lnTo>
              <a:lnTo>
                <a:pt x="140" y="47"/>
              </a:lnTo>
              <a:lnTo>
                <a:pt x="141" y="48"/>
              </a:lnTo>
              <a:lnTo>
                <a:pt x="142" y="49"/>
              </a:lnTo>
              <a:lnTo>
                <a:pt x="143" y="49"/>
              </a:lnTo>
              <a:lnTo>
                <a:pt x="144" y="50"/>
              </a:lnTo>
              <a:lnTo>
                <a:pt x="145" y="51"/>
              </a:lnTo>
              <a:lnTo>
                <a:pt x="147" y="53"/>
              </a:lnTo>
              <a:lnTo>
                <a:pt x="147" y="55"/>
              </a:lnTo>
              <a:lnTo>
                <a:pt x="148" y="56"/>
              </a:lnTo>
              <a:lnTo>
                <a:pt x="148" y="57"/>
              </a:lnTo>
              <a:lnTo>
                <a:pt x="149" y="58"/>
              </a:lnTo>
              <a:lnTo>
                <a:pt x="149" y="60"/>
              </a:lnTo>
              <a:lnTo>
                <a:pt x="149" y="62"/>
              </a:lnTo>
              <a:lnTo>
                <a:pt x="150" y="66"/>
              </a:lnTo>
              <a:lnTo>
                <a:pt x="150" y="71"/>
              </a:lnTo>
              <a:lnTo>
                <a:pt x="150" y="85"/>
              </a:lnTo>
              <a:lnTo>
                <a:pt x="150" y="134"/>
              </a:lnTo>
              <a:lnTo>
                <a:pt x="132" y="129"/>
              </a:lnTo>
              <a:lnTo>
                <a:pt x="120" y="127"/>
              </a:lnTo>
              <a:lnTo>
                <a:pt x="115" y="126"/>
              </a:lnTo>
              <a:lnTo>
                <a:pt x="110" y="125"/>
              </a:lnTo>
              <a:lnTo>
                <a:pt x="106" y="125"/>
              </a:lnTo>
              <a:lnTo>
                <a:pt x="102" y="125"/>
              </a:lnTo>
              <a:lnTo>
                <a:pt x="92" y="126"/>
              </a:lnTo>
              <a:lnTo>
                <a:pt x="82" y="128"/>
              </a:lnTo>
              <a:lnTo>
                <a:pt x="73" y="131"/>
              </a:lnTo>
              <a:lnTo>
                <a:pt x="63" y="136"/>
              </a:lnTo>
              <a:lnTo>
                <a:pt x="55" y="142"/>
              </a:lnTo>
              <a:lnTo>
                <a:pt x="46" y="149"/>
              </a:lnTo>
              <a:lnTo>
                <a:pt x="38" y="157"/>
              </a:lnTo>
              <a:lnTo>
                <a:pt x="31" y="167"/>
              </a:lnTo>
              <a:lnTo>
                <a:pt x="24" y="176"/>
              </a:lnTo>
              <a:lnTo>
                <a:pt x="18" y="187"/>
              </a:lnTo>
              <a:lnTo>
                <a:pt x="13" y="198"/>
              </a:lnTo>
              <a:lnTo>
                <a:pt x="8" y="210"/>
              </a:lnTo>
              <a:lnTo>
                <a:pt x="5" y="223"/>
              </a:lnTo>
              <a:lnTo>
                <a:pt x="2" y="235"/>
              </a:lnTo>
              <a:lnTo>
                <a:pt x="1" y="249"/>
              </a:lnTo>
              <a:lnTo>
                <a:pt x="0" y="262"/>
              </a:lnTo>
              <a:lnTo>
                <a:pt x="1" y="276"/>
              </a:lnTo>
              <a:lnTo>
                <a:pt x="2" y="289"/>
              </a:lnTo>
              <a:lnTo>
                <a:pt x="5" y="302"/>
              </a:lnTo>
              <a:lnTo>
                <a:pt x="8" y="314"/>
              </a:lnTo>
              <a:lnTo>
                <a:pt x="13" y="326"/>
              </a:lnTo>
              <a:lnTo>
                <a:pt x="18" y="337"/>
              </a:lnTo>
              <a:lnTo>
                <a:pt x="24" y="347"/>
              </a:lnTo>
              <a:lnTo>
                <a:pt x="30" y="356"/>
              </a:lnTo>
              <a:lnTo>
                <a:pt x="38" y="365"/>
              </a:lnTo>
              <a:lnTo>
                <a:pt x="46" y="373"/>
              </a:lnTo>
              <a:lnTo>
                <a:pt x="55" y="379"/>
              </a:lnTo>
              <a:lnTo>
                <a:pt x="64" y="385"/>
              </a:lnTo>
              <a:lnTo>
                <a:pt x="74" y="389"/>
              </a:lnTo>
              <a:lnTo>
                <a:pt x="84" y="392"/>
              </a:lnTo>
              <a:lnTo>
                <a:pt x="94" y="394"/>
              </a:lnTo>
              <a:lnTo>
                <a:pt x="105" y="395"/>
              </a:lnTo>
              <a:lnTo>
                <a:pt x="110" y="395"/>
              </a:lnTo>
              <a:lnTo>
                <a:pt x="114" y="395"/>
              </a:lnTo>
              <a:lnTo>
                <a:pt x="119" y="394"/>
              </a:lnTo>
              <a:lnTo>
                <a:pt x="125" y="393"/>
              </a:lnTo>
              <a:lnTo>
                <a:pt x="137" y="391"/>
              </a:lnTo>
              <a:lnTo>
                <a:pt x="150" y="388"/>
              </a:lnTo>
              <a:lnTo>
                <a:pt x="150" y="414"/>
              </a:lnTo>
              <a:lnTo>
                <a:pt x="149" y="436"/>
              </a:lnTo>
              <a:lnTo>
                <a:pt x="148" y="445"/>
              </a:lnTo>
              <a:lnTo>
                <a:pt x="148" y="451"/>
              </a:lnTo>
              <a:lnTo>
                <a:pt x="148" y="453"/>
              </a:lnTo>
              <a:lnTo>
                <a:pt x="147" y="454"/>
              </a:lnTo>
              <a:lnTo>
                <a:pt x="147" y="455"/>
              </a:lnTo>
              <a:lnTo>
                <a:pt x="146" y="456"/>
              </a:lnTo>
              <a:lnTo>
                <a:pt x="145" y="459"/>
              </a:lnTo>
              <a:lnTo>
                <a:pt x="144" y="461"/>
              </a:lnTo>
              <a:lnTo>
                <a:pt x="143" y="463"/>
              </a:lnTo>
              <a:lnTo>
                <a:pt x="142" y="465"/>
              </a:lnTo>
              <a:lnTo>
                <a:pt x="141" y="467"/>
              </a:lnTo>
              <a:lnTo>
                <a:pt x="139" y="468"/>
              </a:lnTo>
              <a:lnTo>
                <a:pt x="138" y="469"/>
              </a:lnTo>
              <a:lnTo>
                <a:pt x="136" y="471"/>
              </a:lnTo>
              <a:lnTo>
                <a:pt x="134" y="472"/>
              </a:lnTo>
              <a:lnTo>
                <a:pt x="132" y="472"/>
              </a:lnTo>
              <a:lnTo>
                <a:pt x="130" y="473"/>
              </a:lnTo>
              <a:lnTo>
                <a:pt x="128" y="474"/>
              </a:lnTo>
              <a:lnTo>
                <a:pt x="125" y="474"/>
              </a:lnTo>
              <a:lnTo>
                <a:pt x="122" y="474"/>
              </a:lnTo>
              <a:lnTo>
                <a:pt x="116" y="475"/>
              </a:lnTo>
              <a:lnTo>
                <a:pt x="105" y="475"/>
              </a:lnTo>
              <a:lnTo>
                <a:pt x="105" y="485"/>
              </a:lnTo>
              <a:lnTo>
                <a:pt x="238" y="485"/>
              </a:lnTo>
              <a:moveTo>
                <a:pt x="196" y="155"/>
              </a:moveTo>
              <a:lnTo>
                <a:pt x="201" y="152"/>
              </a:lnTo>
              <a:lnTo>
                <a:pt x="205" y="150"/>
              </a:lnTo>
              <a:lnTo>
                <a:pt x="209" y="148"/>
              </a:lnTo>
              <a:lnTo>
                <a:pt x="212" y="147"/>
              </a:lnTo>
              <a:lnTo>
                <a:pt x="216" y="146"/>
              </a:lnTo>
              <a:lnTo>
                <a:pt x="220" y="145"/>
              </a:lnTo>
              <a:lnTo>
                <a:pt x="223" y="144"/>
              </a:lnTo>
              <a:lnTo>
                <a:pt x="228" y="144"/>
              </a:lnTo>
              <a:lnTo>
                <a:pt x="235" y="145"/>
              </a:lnTo>
              <a:lnTo>
                <a:pt x="239" y="146"/>
              </a:lnTo>
              <a:lnTo>
                <a:pt x="242" y="147"/>
              </a:lnTo>
              <a:lnTo>
                <a:pt x="249" y="149"/>
              </a:lnTo>
              <a:lnTo>
                <a:pt x="255" y="153"/>
              </a:lnTo>
              <a:lnTo>
                <a:pt x="261" y="158"/>
              </a:lnTo>
              <a:lnTo>
                <a:pt x="266" y="164"/>
              </a:lnTo>
              <a:lnTo>
                <a:pt x="271" y="171"/>
              </a:lnTo>
              <a:lnTo>
                <a:pt x="276" y="179"/>
              </a:lnTo>
              <a:lnTo>
                <a:pt x="280" y="188"/>
              </a:lnTo>
              <a:lnTo>
                <a:pt x="284" y="198"/>
              </a:lnTo>
              <a:lnTo>
                <a:pt x="287" y="208"/>
              </a:lnTo>
              <a:lnTo>
                <a:pt x="289" y="219"/>
              </a:lnTo>
              <a:lnTo>
                <a:pt x="291" y="232"/>
              </a:lnTo>
              <a:lnTo>
                <a:pt x="293" y="245"/>
              </a:lnTo>
              <a:lnTo>
                <a:pt x="294" y="273"/>
              </a:lnTo>
              <a:lnTo>
                <a:pt x="293" y="296"/>
              </a:lnTo>
              <a:lnTo>
                <a:pt x="292" y="306"/>
              </a:lnTo>
              <a:lnTo>
                <a:pt x="290" y="316"/>
              </a:lnTo>
              <a:lnTo>
                <a:pt x="288" y="325"/>
              </a:lnTo>
              <a:lnTo>
                <a:pt x="285" y="333"/>
              </a:lnTo>
              <a:lnTo>
                <a:pt x="282" y="341"/>
              </a:lnTo>
              <a:lnTo>
                <a:pt x="279" y="348"/>
              </a:lnTo>
              <a:lnTo>
                <a:pt x="275" y="354"/>
              </a:lnTo>
              <a:lnTo>
                <a:pt x="271" y="359"/>
              </a:lnTo>
              <a:lnTo>
                <a:pt x="266" y="364"/>
              </a:lnTo>
              <a:lnTo>
                <a:pt x="261" y="368"/>
              </a:lnTo>
              <a:lnTo>
                <a:pt x="256" y="371"/>
              </a:lnTo>
              <a:lnTo>
                <a:pt x="250" y="373"/>
              </a:lnTo>
              <a:lnTo>
                <a:pt x="244" y="374"/>
              </a:lnTo>
              <a:lnTo>
                <a:pt x="238" y="375"/>
              </a:lnTo>
              <a:lnTo>
                <a:pt x="233" y="374"/>
              </a:lnTo>
              <a:lnTo>
                <a:pt x="228" y="374"/>
              </a:lnTo>
              <a:lnTo>
                <a:pt x="226" y="373"/>
              </a:lnTo>
              <a:lnTo>
                <a:pt x="223" y="373"/>
              </a:lnTo>
              <a:lnTo>
                <a:pt x="221" y="372"/>
              </a:lnTo>
              <a:lnTo>
                <a:pt x="219" y="371"/>
              </a:lnTo>
              <a:lnTo>
                <a:pt x="214" y="368"/>
              </a:lnTo>
              <a:lnTo>
                <a:pt x="208" y="365"/>
              </a:lnTo>
              <a:lnTo>
                <a:pt x="202" y="362"/>
              </a:lnTo>
              <a:lnTo>
                <a:pt x="196" y="357"/>
              </a:lnTo>
              <a:lnTo>
                <a:pt x="196" y="155"/>
              </a:lnTo>
              <a:moveTo>
                <a:pt x="150" y="364"/>
              </a:moveTo>
              <a:lnTo>
                <a:pt x="146" y="367"/>
              </a:lnTo>
              <a:lnTo>
                <a:pt x="141" y="369"/>
              </a:lnTo>
              <a:lnTo>
                <a:pt x="137" y="371"/>
              </a:lnTo>
              <a:lnTo>
                <a:pt x="134" y="372"/>
              </a:lnTo>
              <a:lnTo>
                <a:pt x="130" y="373"/>
              </a:lnTo>
              <a:lnTo>
                <a:pt x="126" y="374"/>
              </a:lnTo>
              <a:lnTo>
                <a:pt x="122" y="374"/>
              </a:lnTo>
              <a:lnTo>
                <a:pt x="118" y="375"/>
              </a:lnTo>
              <a:lnTo>
                <a:pt x="110" y="374"/>
              </a:lnTo>
              <a:lnTo>
                <a:pt x="103" y="372"/>
              </a:lnTo>
              <a:lnTo>
                <a:pt x="97" y="370"/>
              </a:lnTo>
              <a:lnTo>
                <a:pt x="91" y="366"/>
              </a:lnTo>
              <a:lnTo>
                <a:pt x="85" y="361"/>
              </a:lnTo>
              <a:lnTo>
                <a:pt x="79" y="356"/>
              </a:lnTo>
              <a:lnTo>
                <a:pt x="74" y="349"/>
              </a:lnTo>
              <a:lnTo>
                <a:pt x="70" y="342"/>
              </a:lnTo>
              <a:lnTo>
                <a:pt x="66" y="334"/>
              </a:lnTo>
              <a:lnTo>
                <a:pt x="62" y="325"/>
              </a:lnTo>
              <a:lnTo>
                <a:pt x="59" y="315"/>
              </a:lnTo>
              <a:lnTo>
                <a:pt x="57" y="305"/>
              </a:lnTo>
              <a:lnTo>
                <a:pt x="55" y="293"/>
              </a:lnTo>
              <a:lnTo>
                <a:pt x="53" y="281"/>
              </a:lnTo>
              <a:lnTo>
                <a:pt x="52" y="255"/>
              </a:lnTo>
              <a:lnTo>
                <a:pt x="53" y="230"/>
              </a:lnTo>
              <a:lnTo>
                <a:pt x="56" y="208"/>
              </a:lnTo>
              <a:lnTo>
                <a:pt x="58" y="198"/>
              </a:lnTo>
              <a:lnTo>
                <a:pt x="60" y="188"/>
              </a:lnTo>
              <a:lnTo>
                <a:pt x="63" y="180"/>
              </a:lnTo>
              <a:lnTo>
                <a:pt x="67" y="173"/>
              </a:lnTo>
              <a:lnTo>
                <a:pt x="70" y="166"/>
              </a:lnTo>
              <a:lnTo>
                <a:pt x="75" y="160"/>
              </a:lnTo>
              <a:lnTo>
                <a:pt x="79" y="155"/>
              </a:lnTo>
              <a:lnTo>
                <a:pt x="84" y="151"/>
              </a:lnTo>
              <a:lnTo>
                <a:pt x="90" y="148"/>
              </a:lnTo>
              <a:lnTo>
                <a:pt x="95" y="146"/>
              </a:lnTo>
              <a:lnTo>
                <a:pt x="102" y="144"/>
              </a:lnTo>
              <a:lnTo>
                <a:pt x="108" y="144"/>
              </a:lnTo>
              <a:lnTo>
                <a:pt x="114" y="144"/>
              </a:lnTo>
              <a:lnTo>
                <a:pt x="116" y="144"/>
              </a:lnTo>
              <a:lnTo>
                <a:pt x="119" y="145"/>
              </a:lnTo>
              <a:lnTo>
                <a:pt x="121" y="145"/>
              </a:lnTo>
              <a:lnTo>
                <a:pt x="123" y="146"/>
              </a:lnTo>
              <a:lnTo>
                <a:pt x="126" y="147"/>
              </a:lnTo>
              <a:lnTo>
                <a:pt x="128" y="148"/>
              </a:lnTo>
              <a:lnTo>
                <a:pt x="133" y="151"/>
              </a:lnTo>
              <a:lnTo>
                <a:pt x="138" y="154"/>
              </a:lnTo>
              <a:lnTo>
                <a:pt x="144" y="158"/>
              </a:lnTo>
              <a:lnTo>
                <a:pt x="150" y="164"/>
              </a:lnTo>
              <a:lnTo>
                <a:pt x="150" y="36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190440</xdr:colOff>
      <xdr:row>76</xdr:row>
      <xdr:rowOff>587160</xdr:rowOff>
    </xdr:from>
    <xdr:to>
      <xdr:col>296</xdr:col>
      <xdr:colOff>395280</xdr:colOff>
      <xdr:row>77</xdr:row>
      <xdr:rowOff>86040</xdr:rowOff>
    </xdr:to>
    <xdr:sp>
      <xdr:nvSpPr>
        <xdr:cNvPr id="201" name="Freeform 1"/>
        <xdr:cNvSpPr/>
      </xdr:nvSpPr>
      <xdr:spPr>
        <a:xfrm>
          <a:off x="237020040" y="46916640"/>
          <a:ext cx="205200" cy="108720"/>
        </a:xfrm>
        <a:custGeom>
          <a:avLst/>
          <a:gdLst/>
          <a:ahLst/>
          <a:rect l="0" t="0" r="r" b="b"/>
          <a:pathLst>
            <a:path w="570" h="302">
              <a:moveTo>
                <a:pt x="0" y="301"/>
              </a:moveTo>
              <a:lnTo>
                <a:pt x="0" y="240"/>
              </a:lnTo>
              <a:lnTo>
                <a:pt x="569" y="240"/>
              </a:lnTo>
              <a:lnTo>
                <a:pt x="569" y="301"/>
              </a:lnTo>
              <a:lnTo>
                <a:pt x="0" y="301"/>
              </a:lnTo>
              <a:moveTo>
                <a:pt x="0" y="62"/>
              </a:moveTo>
              <a:lnTo>
                <a:pt x="0" y="0"/>
              </a:lnTo>
              <a:lnTo>
                <a:pt x="569" y="0"/>
              </a:lnTo>
              <a:lnTo>
                <a:pt x="569" y="62"/>
              </a:lnTo>
              <a:lnTo>
                <a:pt x="0" y="6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470880</xdr:colOff>
      <xdr:row>76</xdr:row>
      <xdr:rowOff>505440</xdr:rowOff>
    </xdr:from>
    <xdr:to>
      <xdr:col>296</xdr:col>
      <xdr:colOff>633960</xdr:colOff>
      <xdr:row>77</xdr:row>
      <xdr:rowOff>135360</xdr:rowOff>
    </xdr:to>
    <xdr:sp>
      <xdr:nvSpPr>
        <xdr:cNvPr id="202" name="Freeform 1"/>
        <xdr:cNvSpPr/>
      </xdr:nvSpPr>
      <xdr:spPr>
        <a:xfrm>
          <a:off x="237300480" y="46834920"/>
          <a:ext cx="163440" cy="239760"/>
        </a:xfrm>
        <a:custGeom>
          <a:avLst/>
          <a:gdLst/>
          <a:ahLst/>
          <a:rect l="0" t="0" r="r" b="b"/>
          <a:pathLst>
            <a:path w="454" h="666">
              <a:moveTo>
                <a:pt x="453" y="438"/>
              </a:moveTo>
              <a:lnTo>
                <a:pt x="352" y="438"/>
              </a:lnTo>
              <a:lnTo>
                <a:pt x="352" y="0"/>
              </a:lnTo>
              <a:lnTo>
                <a:pt x="309" y="0"/>
              </a:lnTo>
              <a:lnTo>
                <a:pt x="0" y="438"/>
              </a:lnTo>
              <a:lnTo>
                <a:pt x="0" y="501"/>
              </a:lnTo>
              <a:lnTo>
                <a:pt x="277" y="501"/>
              </a:lnTo>
              <a:lnTo>
                <a:pt x="277" y="665"/>
              </a:lnTo>
              <a:lnTo>
                <a:pt x="352" y="665"/>
              </a:lnTo>
              <a:lnTo>
                <a:pt x="352" y="501"/>
              </a:lnTo>
              <a:lnTo>
                <a:pt x="453" y="501"/>
              </a:lnTo>
              <a:lnTo>
                <a:pt x="453" y="438"/>
              </a:lnTo>
              <a:moveTo>
                <a:pt x="276" y="438"/>
              </a:moveTo>
              <a:lnTo>
                <a:pt x="39" y="438"/>
              </a:lnTo>
              <a:lnTo>
                <a:pt x="276" y="100"/>
              </a:lnTo>
              <a:lnTo>
                <a:pt x="276" y="438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668160</xdr:colOff>
      <xdr:row>77</xdr:row>
      <xdr:rowOff>100080</xdr:rowOff>
    </xdr:from>
    <xdr:to>
      <xdr:col>296</xdr:col>
      <xdr:colOff>707400</xdr:colOff>
      <xdr:row>77</xdr:row>
      <xdr:rowOff>139320</xdr:rowOff>
    </xdr:to>
    <xdr:sp>
      <xdr:nvSpPr>
        <xdr:cNvPr id="203" name="Freeform 1"/>
        <xdr:cNvSpPr/>
      </xdr:nvSpPr>
      <xdr:spPr>
        <a:xfrm>
          <a:off x="237497760" y="47039040"/>
          <a:ext cx="39600" cy="39600"/>
        </a:xfrm>
        <a:custGeom>
          <a:avLst/>
          <a:gdLst/>
          <a:ahLst/>
          <a:rect l="0" t="0" r="r" b="b"/>
          <a:pathLst>
            <a:path w="110" h="110">
              <a:moveTo>
                <a:pt x="54" y="0"/>
              </a:moveTo>
              <a:lnTo>
                <a:pt x="49" y="0"/>
              </a:lnTo>
              <a:lnTo>
                <a:pt x="43" y="1"/>
              </a:lnTo>
              <a:lnTo>
                <a:pt x="38" y="2"/>
              </a:lnTo>
              <a:lnTo>
                <a:pt x="33" y="4"/>
              </a:lnTo>
              <a:lnTo>
                <a:pt x="28" y="7"/>
              </a:lnTo>
              <a:lnTo>
                <a:pt x="24" y="9"/>
              </a:lnTo>
              <a:lnTo>
                <a:pt x="20" y="13"/>
              </a:lnTo>
              <a:lnTo>
                <a:pt x="16" y="16"/>
              </a:lnTo>
              <a:lnTo>
                <a:pt x="12" y="20"/>
              </a:lnTo>
              <a:lnTo>
                <a:pt x="9" y="25"/>
              </a:lnTo>
              <a:lnTo>
                <a:pt x="7" y="29"/>
              </a:lnTo>
              <a:lnTo>
                <a:pt x="4" y="34"/>
              </a:lnTo>
              <a:lnTo>
                <a:pt x="2" y="39"/>
              </a:lnTo>
              <a:lnTo>
                <a:pt x="1" y="45"/>
              </a:lnTo>
              <a:lnTo>
                <a:pt x="0" y="50"/>
              </a:lnTo>
              <a:lnTo>
                <a:pt x="0" y="56"/>
              </a:lnTo>
              <a:lnTo>
                <a:pt x="0" y="61"/>
              </a:lnTo>
              <a:lnTo>
                <a:pt x="1" y="67"/>
              </a:lnTo>
              <a:lnTo>
                <a:pt x="2" y="72"/>
              </a:lnTo>
              <a:lnTo>
                <a:pt x="4" y="76"/>
              </a:lnTo>
              <a:lnTo>
                <a:pt x="7" y="81"/>
              </a:lnTo>
              <a:lnTo>
                <a:pt x="9" y="85"/>
              </a:lnTo>
              <a:lnTo>
                <a:pt x="12" y="90"/>
              </a:lnTo>
              <a:lnTo>
                <a:pt x="16" y="93"/>
              </a:lnTo>
              <a:lnTo>
                <a:pt x="20" y="97"/>
              </a:lnTo>
              <a:lnTo>
                <a:pt x="24" y="100"/>
              </a:lnTo>
              <a:lnTo>
                <a:pt x="28" y="103"/>
              </a:lnTo>
              <a:lnTo>
                <a:pt x="33" y="105"/>
              </a:lnTo>
              <a:lnTo>
                <a:pt x="38" y="107"/>
              </a:lnTo>
              <a:lnTo>
                <a:pt x="43" y="108"/>
              </a:lnTo>
              <a:lnTo>
                <a:pt x="48" y="109"/>
              </a:lnTo>
              <a:lnTo>
                <a:pt x="53" y="109"/>
              </a:lnTo>
              <a:lnTo>
                <a:pt x="59" y="109"/>
              </a:lnTo>
              <a:lnTo>
                <a:pt x="64" y="108"/>
              </a:lnTo>
              <a:lnTo>
                <a:pt x="70" y="107"/>
              </a:lnTo>
              <a:lnTo>
                <a:pt x="75" y="105"/>
              </a:lnTo>
              <a:lnTo>
                <a:pt x="80" y="103"/>
              </a:lnTo>
              <a:lnTo>
                <a:pt x="84" y="100"/>
              </a:lnTo>
              <a:lnTo>
                <a:pt x="89" y="97"/>
              </a:lnTo>
              <a:lnTo>
                <a:pt x="93" y="94"/>
              </a:lnTo>
              <a:lnTo>
                <a:pt x="96" y="90"/>
              </a:lnTo>
              <a:lnTo>
                <a:pt x="100" y="86"/>
              </a:lnTo>
              <a:lnTo>
                <a:pt x="102" y="81"/>
              </a:lnTo>
              <a:lnTo>
                <a:pt x="105" y="77"/>
              </a:lnTo>
              <a:lnTo>
                <a:pt x="107" y="72"/>
              </a:lnTo>
              <a:lnTo>
                <a:pt x="108" y="67"/>
              </a:lnTo>
              <a:lnTo>
                <a:pt x="109" y="62"/>
              </a:lnTo>
              <a:lnTo>
                <a:pt x="109" y="56"/>
              </a:lnTo>
              <a:lnTo>
                <a:pt x="109" y="50"/>
              </a:lnTo>
              <a:lnTo>
                <a:pt x="108" y="45"/>
              </a:lnTo>
              <a:lnTo>
                <a:pt x="107" y="40"/>
              </a:lnTo>
              <a:lnTo>
                <a:pt x="105" y="34"/>
              </a:lnTo>
              <a:lnTo>
                <a:pt x="102" y="30"/>
              </a:lnTo>
              <a:lnTo>
                <a:pt x="100" y="25"/>
              </a:lnTo>
              <a:lnTo>
                <a:pt x="96" y="21"/>
              </a:lnTo>
              <a:lnTo>
                <a:pt x="93" y="17"/>
              </a:lnTo>
              <a:lnTo>
                <a:pt x="89" y="13"/>
              </a:lnTo>
              <a:lnTo>
                <a:pt x="85" y="10"/>
              </a:lnTo>
              <a:lnTo>
                <a:pt x="80" y="7"/>
              </a:lnTo>
              <a:lnTo>
                <a:pt x="75" y="4"/>
              </a:lnTo>
              <a:lnTo>
                <a:pt x="70" y="3"/>
              </a:lnTo>
              <a:lnTo>
                <a:pt x="65" y="1"/>
              </a:lnTo>
              <a:lnTo>
                <a:pt x="60" y="0"/>
              </a:lnTo>
              <a:lnTo>
                <a:pt x="54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736200</xdr:colOff>
      <xdr:row>76</xdr:row>
      <xdr:rowOff>505440</xdr:rowOff>
    </xdr:from>
    <xdr:to>
      <xdr:col>297</xdr:col>
      <xdr:colOff>99360</xdr:colOff>
      <xdr:row>77</xdr:row>
      <xdr:rowOff>135360</xdr:rowOff>
    </xdr:to>
    <xdr:sp>
      <xdr:nvSpPr>
        <xdr:cNvPr id="204" name="Freeform 1"/>
        <xdr:cNvSpPr/>
      </xdr:nvSpPr>
      <xdr:spPr>
        <a:xfrm>
          <a:off x="237565800" y="46834920"/>
          <a:ext cx="163440" cy="239760"/>
        </a:xfrm>
        <a:custGeom>
          <a:avLst/>
          <a:gdLst/>
          <a:ahLst/>
          <a:rect l="0" t="0" r="r" b="b"/>
          <a:pathLst>
            <a:path w="454" h="666">
              <a:moveTo>
                <a:pt x="453" y="438"/>
              </a:moveTo>
              <a:lnTo>
                <a:pt x="352" y="438"/>
              </a:lnTo>
              <a:lnTo>
                <a:pt x="352" y="0"/>
              </a:lnTo>
              <a:lnTo>
                <a:pt x="309" y="0"/>
              </a:lnTo>
              <a:lnTo>
                <a:pt x="0" y="438"/>
              </a:lnTo>
              <a:lnTo>
                <a:pt x="0" y="501"/>
              </a:lnTo>
              <a:lnTo>
                <a:pt x="277" y="501"/>
              </a:lnTo>
              <a:lnTo>
                <a:pt x="277" y="665"/>
              </a:lnTo>
              <a:lnTo>
                <a:pt x="352" y="665"/>
              </a:lnTo>
              <a:lnTo>
                <a:pt x="352" y="501"/>
              </a:lnTo>
              <a:lnTo>
                <a:pt x="453" y="501"/>
              </a:lnTo>
              <a:lnTo>
                <a:pt x="453" y="438"/>
              </a:lnTo>
              <a:moveTo>
                <a:pt x="276" y="438"/>
              </a:moveTo>
              <a:lnTo>
                <a:pt x="39" y="438"/>
              </a:lnTo>
              <a:lnTo>
                <a:pt x="276" y="100"/>
              </a:lnTo>
              <a:lnTo>
                <a:pt x="276" y="438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113040</xdr:colOff>
      <xdr:row>76</xdr:row>
      <xdr:rowOff>505440</xdr:rowOff>
    </xdr:from>
    <xdr:to>
      <xdr:col>297</xdr:col>
      <xdr:colOff>276120</xdr:colOff>
      <xdr:row>77</xdr:row>
      <xdr:rowOff>135360</xdr:rowOff>
    </xdr:to>
    <xdr:sp>
      <xdr:nvSpPr>
        <xdr:cNvPr id="205" name="Freeform 1"/>
        <xdr:cNvSpPr/>
      </xdr:nvSpPr>
      <xdr:spPr>
        <a:xfrm>
          <a:off x="237742560" y="46834920"/>
          <a:ext cx="163440" cy="239760"/>
        </a:xfrm>
        <a:custGeom>
          <a:avLst/>
          <a:gdLst/>
          <a:ahLst/>
          <a:rect l="0" t="0" r="r" b="b"/>
          <a:pathLst>
            <a:path w="454" h="666">
              <a:moveTo>
                <a:pt x="453" y="438"/>
              </a:moveTo>
              <a:lnTo>
                <a:pt x="352" y="438"/>
              </a:lnTo>
              <a:lnTo>
                <a:pt x="352" y="0"/>
              </a:lnTo>
              <a:lnTo>
                <a:pt x="309" y="0"/>
              </a:lnTo>
              <a:lnTo>
                <a:pt x="0" y="438"/>
              </a:lnTo>
              <a:lnTo>
                <a:pt x="0" y="501"/>
              </a:lnTo>
              <a:lnTo>
                <a:pt x="277" y="501"/>
              </a:lnTo>
              <a:lnTo>
                <a:pt x="277" y="665"/>
              </a:lnTo>
              <a:lnTo>
                <a:pt x="352" y="665"/>
              </a:lnTo>
              <a:lnTo>
                <a:pt x="352" y="501"/>
              </a:lnTo>
              <a:lnTo>
                <a:pt x="453" y="501"/>
              </a:lnTo>
              <a:lnTo>
                <a:pt x="453" y="438"/>
              </a:lnTo>
              <a:moveTo>
                <a:pt x="276" y="438"/>
              </a:moveTo>
              <a:lnTo>
                <a:pt x="39" y="438"/>
              </a:lnTo>
              <a:lnTo>
                <a:pt x="276" y="100"/>
              </a:lnTo>
              <a:lnTo>
                <a:pt x="276" y="438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358200</xdr:colOff>
      <xdr:row>77</xdr:row>
      <xdr:rowOff>25560</xdr:rowOff>
    </xdr:from>
    <xdr:to>
      <xdr:col>297</xdr:col>
      <xdr:colOff>397080</xdr:colOff>
      <xdr:row>77</xdr:row>
      <xdr:rowOff>64800</xdr:rowOff>
    </xdr:to>
    <xdr:sp>
      <xdr:nvSpPr>
        <xdr:cNvPr id="206" name="Freeform 1"/>
        <xdr:cNvSpPr/>
      </xdr:nvSpPr>
      <xdr:spPr>
        <a:xfrm>
          <a:off x="237987720" y="46964520"/>
          <a:ext cx="39240" cy="39600"/>
        </a:xfrm>
        <a:custGeom>
          <a:avLst/>
          <a:gdLst/>
          <a:ahLst/>
          <a:rect l="0" t="0" r="r" b="b"/>
          <a:pathLst>
            <a:path w="109" h="110">
              <a:moveTo>
                <a:pt x="54" y="0"/>
              </a:moveTo>
              <a:lnTo>
                <a:pt x="48" y="0"/>
              </a:lnTo>
              <a:lnTo>
                <a:pt x="43" y="1"/>
              </a:lnTo>
              <a:lnTo>
                <a:pt x="38" y="2"/>
              </a:lnTo>
              <a:lnTo>
                <a:pt x="33" y="4"/>
              </a:lnTo>
              <a:lnTo>
                <a:pt x="28" y="7"/>
              </a:lnTo>
              <a:lnTo>
                <a:pt x="24" y="9"/>
              </a:lnTo>
              <a:lnTo>
                <a:pt x="20" y="13"/>
              </a:lnTo>
              <a:lnTo>
                <a:pt x="16" y="16"/>
              </a:lnTo>
              <a:lnTo>
                <a:pt x="12" y="20"/>
              </a:lnTo>
              <a:lnTo>
                <a:pt x="9" y="25"/>
              </a:lnTo>
              <a:lnTo>
                <a:pt x="7" y="29"/>
              </a:lnTo>
              <a:lnTo>
                <a:pt x="4" y="34"/>
              </a:lnTo>
              <a:lnTo>
                <a:pt x="2" y="39"/>
              </a:lnTo>
              <a:lnTo>
                <a:pt x="1" y="45"/>
              </a:lnTo>
              <a:lnTo>
                <a:pt x="0" y="50"/>
              </a:lnTo>
              <a:lnTo>
                <a:pt x="0" y="56"/>
              </a:lnTo>
              <a:lnTo>
                <a:pt x="0" y="61"/>
              </a:lnTo>
              <a:lnTo>
                <a:pt x="1" y="67"/>
              </a:lnTo>
              <a:lnTo>
                <a:pt x="2" y="72"/>
              </a:lnTo>
              <a:lnTo>
                <a:pt x="4" y="76"/>
              </a:lnTo>
              <a:lnTo>
                <a:pt x="7" y="81"/>
              </a:lnTo>
              <a:lnTo>
                <a:pt x="9" y="85"/>
              </a:lnTo>
              <a:lnTo>
                <a:pt x="12" y="90"/>
              </a:lnTo>
              <a:lnTo>
                <a:pt x="16" y="93"/>
              </a:lnTo>
              <a:lnTo>
                <a:pt x="19" y="97"/>
              </a:lnTo>
              <a:lnTo>
                <a:pt x="24" y="100"/>
              </a:lnTo>
              <a:lnTo>
                <a:pt x="28" y="103"/>
              </a:lnTo>
              <a:lnTo>
                <a:pt x="32" y="105"/>
              </a:lnTo>
              <a:lnTo>
                <a:pt x="37" y="107"/>
              </a:lnTo>
              <a:lnTo>
                <a:pt x="42" y="108"/>
              </a:lnTo>
              <a:lnTo>
                <a:pt x="47" y="109"/>
              </a:lnTo>
              <a:lnTo>
                <a:pt x="53" y="109"/>
              </a:lnTo>
              <a:lnTo>
                <a:pt x="58" y="109"/>
              </a:lnTo>
              <a:lnTo>
                <a:pt x="64" y="108"/>
              </a:lnTo>
              <a:lnTo>
                <a:pt x="69" y="107"/>
              </a:lnTo>
              <a:lnTo>
                <a:pt x="74" y="105"/>
              </a:lnTo>
              <a:lnTo>
                <a:pt x="79" y="103"/>
              </a:lnTo>
              <a:lnTo>
                <a:pt x="83" y="100"/>
              </a:lnTo>
              <a:lnTo>
                <a:pt x="88" y="97"/>
              </a:lnTo>
              <a:lnTo>
                <a:pt x="92" y="94"/>
              </a:lnTo>
              <a:lnTo>
                <a:pt x="95" y="90"/>
              </a:lnTo>
              <a:lnTo>
                <a:pt x="99" y="86"/>
              </a:lnTo>
              <a:lnTo>
                <a:pt x="101" y="81"/>
              </a:lnTo>
              <a:lnTo>
                <a:pt x="104" y="77"/>
              </a:lnTo>
              <a:lnTo>
                <a:pt x="106" y="72"/>
              </a:lnTo>
              <a:lnTo>
                <a:pt x="107" y="67"/>
              </a:lnTo>
              <a:lnTo>
                <a:pt x="108" y="62"/>
              </a:lnTo>
              <a:lnTo>
                <a:pt x="108" y="56"/>
              </a:lnTo>
              <a:lnTo>
                <a:pt x="108" y="50"/>
              </a:lnTo>
              <a:lnTo>
                <a:pt x="107" y="45"/>
              </a:lnTo>
              <a:lnTo>
                <a:pt x="106" y="40"/>
              </a:lnTo>
              <a:lnTo>
                <a:pt x="104" y="34"/>
              </a:lnTo>
              <a:lnTo>
                <a:pt x="101" y="30"/>
              </a:lnTo>
              <a:lnTo>
                <a:pt x="99" y="25"/>
              </a:lnTo>
              <a:lnTo>
                <a:pt x="95" y="21"/>
              </a:lnTo>
              <a:lnTo>
                <a:pt x="92" y="17"/>
              </a:lnTo>
              <a:lnTo>
                <a:pt x="88" y="13"/>
              </a:lnTo>
              <a:lnTo>
                <a:pt x="84" y="10"/>
              </a:lnTo>
              <a:lnTo>
                <a:pt x="79" y="7"/>
              </a:lnTo>
              <a:lnTo>
                <a:pt x="74" y="4"/>
              </a:lnTo>
              <a:lnTo>
                <a:pt x="69" y="3"/>
              </a:lnTo>
              <a:lnTo>
                <a:pt x="64" y="1"/>
              </a:lnTo>
              <a:lnTo>
                <a:pt x="59" y="0"/>
              </a:lnTo>
              <a:lnTo>
                <a:pt x="54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483840</xdr:colOff>
      <xdr:row>76</xdr:row>
      <xdr:rowOff>502920</xdr:rowOff>
    </xdr:from>
    <xdr:to>
      <xdr:col>297</xdr:col>
      <xdr:colOff>612360</xdr:colOff>
      <xdr:row>77</xdr:row>
      <xdr:rowOff>135360</xdr:rowOff>
    </xdr:to>
    <xdr:sp>
      <xdr:nvSpPr>
        <xdr:cNvPr id="207" name="Freeform 1"/>
        <xdr:cNvSpPr/>
      </xdr:nvSpPr>
      <xdr:spPr>
        <a:xfrm>
          <a:off x="238113360" y="46832400"/>
          <a:ext cx="128880" cy="242280"/>
        </a:xfrm>
        <a:custGeom>
          <a:avLst/>
          <a:gdLst/>
          <a:ahLst/>
          <a:rect l="0" t="0" r="r" b="b"/>
          <a:pathLst>
            <a:path w="358" h="673">
              <a:moveTo>
                <a:pt x="284" y="229"/>
              </a:moveTo>
              <a:lnTo>
                <a:pt x="163" y="229"/>
              </a:lnTo>
              <a:lnTo>
                <a:pt x="163" y="115"/>
              </a:lnTo>
              <a:lnTo>
                <a:pt x="164" y="95"/>
              </a:lnTo>
              <a:lnTo>
                <a:pt x="165" y="85"/>
              </a:lnTo>
              <a:lnTo>
                <a:pt x="167" y="77"/>
              </a:lnTo>
              <a:lnTo>
                <a:pt x="169" y="69"/>
              </a:lnTo>
              <a:lnTo>
                <a:pt x="171" y="62"/>
              </a:lnTo>
              <a:lnTo>
                <a:pt x="174" y="55"/>
              </a:lnTo>
              <a:lnTo>
                <a:pt x="177" y="50"/>
              </a:lnTo>
              <a:lnTo>
                <a:pt x="181" y="44"/>
              </a:lnTo>
              <a:lnTo>
                <a:pt x="185" y="40"/>
              </a:lnTo>
              <a:lnTo>
                <a:pt x="190" y="36"/>
              </a:lnTo>
              <a:lnTo>
                <a:pt x="195" y="33"/>
              </a:lnTo>
              <a:lnTo>
                <a:pt x="200" y="31"/>
              </a:lnTo>
              <a:lnTo>
                <a:pt x="206" y="29"/>
              </a:lnTo>
              <a:lnTo>
                <a:pt x="213" y="28"/>
              </a:lnTo>
              <a:lnTo>
                <a:pt x="219" y="28"/>
              </a:lnTo>
              <a:lnTo>
                <a:pt x="223" y="28"/>
              </a:lnTo>
              <a:lnTo>
                <a:pt x="227" y="28"/>
              </a:lnTo>
              <a:lnTo>
                <a:pt x="231" y="29"/>
              </a:lnTo>
              <a:lnTo>
                <a:pt x="234" y="30"/>
              </a:lnTo>
              <a:lnTo>
                <a:pt x="238" y="31"/>
              </a:lnTo>
              <a:lnTo>
                <a:pt x="241" y="32"/>
              </a:lnTo>
              <a:lnTo>
                <a:pt x="244" y="34"/>
              </a:lnTo>
              <a:lnTo>
                <a:pt x="247" y="36"/>
              </a:lnTo>
              <a:lnTo>
                <a:pt x="250" y="38"/>
              </a:lnTo>
              <a:lnTo>
                <a:pt x="253" y="41"/>
              </a:lnTo>
              <a:lnTo>
                <a:pt x="256" y="44"/>
              </a:lnTo>
              <a:lnTo>
                <a:pt x="259" y="48"/>
              </a:lnTo>
              <a:lnTo>
                <a:pt x="265" y="56"/>
              </a:lnTo>
              <a:lnTo>
                <a:pt x="272" y="66"/>
              </a:lnTo>
              <a:lnTo>
                <a:pt x="277" y="75"/>
              </a:lnTo>
              <a:lnTo>
                <a:pt x="283" y="82"/>
              </a:lnTo>
              <a:lnTo>
                <a:pt x="288" y="88"/>
              </a:lnTo>
              <a:lnTo>
                <a:pt x="291" y="91"/>
              </a:lnTo>
              <a:lnTo>
                <a:pt x="293" y="93"/>
              </a:lnTo>
              <a:lnTo>
                <a:pt x="296" y="95"/>
              </a:lnTo>
              <a:lnTo>
                <a:pt x="299" y="97"/>
              </a:lnTo>
              <a:lnTo>
                <a:pt x="301" y="98"/>
              </a:lnTo>
              <a:lnTo>
                <a:pt x="304" y="99"/>
              </a:lnTo>
              <a:lnTo>
                <a:pt x="307" y="100"/>
              </a:lnTo>
              <a:lnTo>
                <a:pt x="310" y="101"/>
              </a:lnTo>
              <a:lnTo>
                <a:pt x="313" y="101"/>
              </a:lnTo>
              <a:lnTo>
                <a:pt x="316" y="101"/>
              </a:lnTo>
              <a:lnTo>
                <a:pt x="320" y="101"/>
              </a:lnTo>
              <a:lnTo>
                <a:pt x="324" y="100"/>
              </a:lnTo>
              <a:lnTo>
                <a:pt x="328" y="99"/>
              </a:lnTo>
              <a:lnTo>
                <a:pt x="332" y="98"/>
              </a:lnTo>
              <a:lnTo>
                <a:pt x="336" y="96"/>
              </a:lnTo>
              <a:lnTo>
                <a:pt x="339" y="94"/>
              </a:lnTo>
              <a:lnTo>
                <a:pt x="342" y="92"/>
              </a:lnTo>
              <a:lnTo>
                <a:pt x="345" y="90"/>
              </a:lnTo>
              <a:lnTo>
                <a:pt x="348" y="87"/>
              </a:lnTo>
              <a:lnTo>
                <a:pt x="350" y="84"/>
              </a:lnTo>
              <a:lnTo>
                <a:pt x="352" y="80"/>
              </a:lnTo>
              <a:lnTo>
                <a:pt x="354" y="77"/>
              </a:lnTo>
              <a:lnTo>
                <a:pt x="355" y="73"/>
              </a:lnTo>
              <a:lnTo>
                <a:pt x="356" y="69"/>
              </a:lnTo>
              <a:lnTo>
                <a:pt x="357" y="65"/>
              </a:lnTo>
              <a:lnTo>
                <a:pt x="357" y="61"/>
              </a:lnTo>
              <a:lnTo>
                <a:pt x="357" y="54"/>
              </a:lnTo>
              <a:lnTo>
                <a:pt x="355" y="48"/>
              </a:lnTo>
              <a:lnTo>
                <a:pt x="353" y="42"/>
              </a:lnTo>
              <a:lnTo>
                <a:pt x="350" y="37"/>
              </a:lnTo>
              <a:lnTo>
                <a:pt x="345" y="31"/>
              </a:lnTo>
              <a:lnTo>
                <a:pt x="340" y="26"/>
              </a:lnTo>
              <a:lnTo>
                <a:pt x="335" y="21"/>
              </a:lnTo>
              <a:lnTo>
                <a:pt x="328" y="17"/>
              </a:lnTo>
              <a:lnTo>
                <a:pt x="321" y="13"/>
              </a:lnTo>
              <a:lnTo>
                <a:pt x="313" y="10"/>
              </a:lnTo>
              <a:lnTo>
                <a:pt x="305" y="7"/>
              </a:lnTo>
              <a:lnTo>
                <a:pt x="296" y="5"/>
              </a:lnTo>
              <a:lnTo>
                <a:pt x="286" y="3"/>
              </a:lnTo>
              <a:lnTo>
                <a:pt x="276" y="1"/>
              </a:lnTo>
              <a:lnTo>
                <a:pt x="266" y="0"/>
              </a:lnTo>
              <a:lnTo>
                <a:pt x="255" y="0"/>
              </a:lnTo>
              <a:lnTo>
                <a:pt x="243" y="0"/>
              </a:lnTo>
              <a:lnTo>
                <a:pt x="232" y="1"/>
              </a:lnTo>
              <a:lnTo>
                <a:pt x="221" y="3"/>
              </a:lnTo>
              <a:lnTo>
                <a:pt x="211" y="5"/>
              </a:lnTo>
              <a:lnTo>
                <a:pt x="200" y="8"/>
              </a:lnTo>
              <a:lnTo>
                <a:pt x="190" y="11"/>
              </a:lnTo>
              <a:lnTo>
                <a:pt x="181" y="15"/>
              </a:lnTo>
              <a:lnTo>
                <a:pt x="172" y="19"/>
              </a:lnTo>
              <a:lnTo>
                <a:pt x="163" y="24"/>
              </a:lnTo>
              <a:lnTo>
                <a:pt x="155" y="29"/>
              </a:lnTo>
              <a:lnTo>
                <a:pt x="147" y="35"/>
              </a:lnTo>
              <a:lnTo>
                <a:pt x="140" y="41"/>
              </a:lnTo>
              <a:lnTo>
                <a:pt x="133" y="48"/>
              </a:lnTo>
              <a:lnTo>
                <a:pt x="127" y="55"/>
              </a:lnTo>
              <a:lnTo>
                <a:pt x="121" y="63"/>
              </a:lnTo>
              <a:lnTo>
                <a:pt x="116" y="71"/>
              </a:lnTo>
              <a:lnTo>
                <a:pt x="107" y="87"/>
              </a:lnTo>
              <a:lnTo>
                <a:pt x="100" y="103"/>
              </a:lnTo>
              <a:lnTo>
                <a:pt x="94" y="120"/>
              </a:lnTo>
              <a:lnTo>
                <a:pt x="90" y="137"/>
              </a:lnTo>
              <a:lnTo>
                <a:pt x="86" y="156"/>
              </a:lnTo>
              <a:lnTo>
                <a:pt x="84" y="177"/>
              </a:lnTo>
              <a:lnTo>
                <a:pt x="82" y="201"/>
              </a:lnTo>
              <a:lnTo>
                <a:pt x="82" y="229"/>
              </a:lnTo>
              <a:lnTo>
                <a:pt x="1" y="229"/>
              </a:lnTo>
              <a:lnTo>
                <a:pt x="1" y="261"/>
              </a:lnTo>
              <a:lnTo>
                <a:pt x="82" y="261"/>
              </a:lnTo>
              <a:lnTo>
                <a:pt x="82" y="570"/>
              </a:lnTo>
              <a:lnTo>
                <a:pt x="80" y="594"/>
              </a:lnTo>
              <a:lnTo>
                <a:pt x="79" y="605"/>
              </a:lnTo>
              <a:lnTo>
                <a:pt x="78" y="614"/>
              </a:lnTo>
              <a:lnTo>
                <a:pt x="76" y="622"/>
              </a:lnTo>
              <a:lnTo>
                <a:pt x="73" y="629"/>
              </a:lnTo>
              <a:lnTo>
                <a:pt x="70" y="635"/>
              </a:lnTo>
              <a:lnTo>
                <a:pt x="68" y="638"/>
              </a:lnTo>
              <a:lnTo>
                <a:pt x="66" y="640"/>
              </a:lnTo>
              <a:lnTo>
                <a:pt x="64" y="642"/>
              </a:lnTo>
              <a:lnTo>
                <a:pt x="62" y="644"/>
              </a:lnTo>
              <a:lnTo>
                <a:pt x="59" y="646"/>
              </a:lnTo>
              <a:lnTo>
                <a:pt x="56" y="648"/>
              </a:lnTo>
              <a:lnTo>
                <a:pt x="50" y="650"/>
              </a:lnTo>
              <a:lnTo>
                <a:pt x="42" y="653"/>
              </a:lnTo>
              <a:lnTo>
                <a:pt x="33" y="654"/>
              </a:lnTo>
              <a:lnTo>
                <a:pt x="23" y="656"/>
              </a:lnTo>
              <a:lnTo>
                <a:pt x="0" y="657"/>
              </a:lnTo>
              <a:lnTo>
                <a:pt x="0" y="672"/>
              </a:lnTo>
              <a:lnTo>
                <a:pt x="256" y="672"/>
              </a:lnTo>
              <a:lnTo>
                <a:pt x="256" y="657"/>
              </a:lnTo>
              <a:lnTo>
                <a:pt x="229" y="656"/>
              </a:lnTo>
              <a:lnTo>
                <a:pt x="217" y="654"/>
              </a:lnTo>
              <a:lnTo>
                <a:pt x="208" y="653"/>
              </a:lnTo>
              <a:lnTo>
                <a:pt x="199" y="650"/>
              </a:lnTo>
              <a:lnTo>
                <a:pt x="191" y="648"/>
              </a:lnTo>
              <a:lnTo>
                <a:pt x="185" y="644"/>
              </a:lnTo>
              <a:lnTo>
                <a:pt x="182" y="642"/>
              </a:lnTo>
              <a:lnTo>
                <a:pt x="180" y="640"/>
              </a:lnTo>
              <a:lnTo>
                <a:pt x="178" y="638"/>
              </a:lnTo>
              <a:lnTo>
                <a:pt x="175" y="635"/>
              </a:lnTo>
              <a:lnTo>
                <a:pt x="174" y="632"/>
              </a:lnTo>
              <a:lnTo>
                <a:pt x="172" y="629"/>
              </a:lnTo>
              <a:lnTo>
                <a:pt x="169" y="622"/>
              </a:lnTo>
              <a:lnTo>
                <a:pt x="167" y="614"/>
              </a:lnTo>
              <a:lnTo>
                <a:pt x="166" y="605"/>
              </a:lnTo>
              <a:lnTo>
                <a:pt x="165" y="594"/>
              </a:lnTo>
              <a:lnTo>
                <a:pt x="164" y="570"/>
              </a:lnTo>
              <a:lnTo>
                <a:pt x="164" y="261"/>
              </a:lnTo>
              <a:lnTo>
                <a:pt x="284" y="261"/>
              </a:lnTo>
              <a:lnTo>
                <a:pt x="284" y="22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652680</xdr:colOff>
      <xdr:row>77</xdr:row>
      <xdr:rowOff>60840</xdr:rowOff>
    </xdr:from>
    <xdr:to>
      <xdr:col>297</xdr:col>
      <xdr:colOff>712440</xdr:colOff>
      <xdr:row>77</xdr:row>
      <xdr:rowOff>203040</xdr:rowOff>
    </xdr:to>
    <xdr:sp>
      <xdr:nvSpPr>
        <xdr:cNvPr id="208" name="Freeform 1"/>
        <xdr:cNvSpPr/>
      </xdr:nvSpPr>
      <xdr:spPr>
        <a:xfrm>
          <a:off x="238282200" y="46999800"/>
          <a:ext cx="60120" cy="142560"/>
        </a:xfrm>
        <a:custGeom>
          <a:avLst/>
          <a:gdLst/>
          <a:ahLst/>
          <a:rect l="0" t="0" r="r" b="b"/>
          <a:pathLst>
            <a:path w="167" h="396">
              <a:moveTo>
                <a:pt x="4" y="395"/>
              </a:moveTo>
              <a:lnTo>
                <a:pt x="166" y="395"/>
              </a:lnTo>
              <a:lnTo>
                <a:pt x="166" y="386"/>
              </a:lnTo>
              <a:lnTo>
                <a:pt x="150" y="386"/>
              </a:lnTo>
              <a:lnTo>
                <a:pt x="138" y="385"/>
              </a:lnTo>
              <a:lnTo>
                <a:pt x="133" y="384"/>
              </a:lnTo>
              <a:lnTo>
                <a:pt x="128" y="383"/>
              </a:lnTo>
              <a:lnTo>
                <a:pt x="124" y="381"/>
              </a:lnTo>
              <a:lnTo>
                <a:pt x="121" y="380"/>
              </a:lnTo>
              <a:lnTo>
                <a:pt x="120" y="379"/>
              </a:lnTo>
              <a:lnTo>
                <a:pt x="118" y="377"/>
              </a:lnTo>
              <a:lnTo>
                <a:pt x="117" y="376"/>
              </a:lnTo>
              <a:lnTo>
                <a:pt x="116" y="375"/>
              </a:lnTo>
              <a:lnTo>
                <a:pt x="115" y="374"/>
              </a:lnTo>
              <a:lnTo>
                <a:pt x="114" y="372"/>
              </a:lnTo>
              <a:lnTo>
                <a:pt x="113" y="369"/>
              </a:lnTo>
              <a:lnTo>
                <a:pt x="111" y="365"/>
              </a:lnTo>
              <a:lnTo>
                <a:pt x="111" y="361"/>
              </a:lnTo>
              <a:lnTo>
                <a:pt x="110" y="357"/>
              </a:lnTo>
              <a:lnTo>
                <a:pt x="110" y="352"/>
              </a:lnTo>
              <a:lnTo>
                <a:pt x="110" y="1"/>
              </a:lnTo>
              <a:lnTo>
                <a:pt x="105" y="0"/>
              </a:lnTo>
              <a:lnTo>
                <a:pt x="0" y="53"/>
              </a:lnTo>
              <a:lnTo>
                <a:pt x="0" y="61"/>
              </a:lnTo>
              <a:lnTo>
                <a:pt x="15" y="56"/>
              </a:lnTo>
              <a:lnTo>
                <a:pt x="28" y="52"/>
              </a:lnTo>
              <a:lnTo>
                <a:pt x="33" y="50"/>
              </a:lnTo>
              <a:lnTo>
                <a:pt x="37" y="49"/>
              </a:lnTo>
              <a:lnTo>
                <a:pt x="40" y="49"/>
              </a:lnTo>
              <a:lnTo>
                <a:pt x="41" y="49"/>
              </a:lnTo>
              <a:lnTo>
                <a:pt x="42" y="49"/>
              </a:lnTo>
              <a:lnTo>
                <a:pt x="44" y="49"/>
              </a:lnTo>
              <a:lnTo>
                <a:pt x="46" y="49"/>
              </a:lnTo>
              <a:lnTo>
                <a:pt x="48" y="49"/>
              </a:lnTo>
              <a:lnTo>
                <a:pt x="50" y="50"/>
              </a:lnTo>
              <a:lnTo>
                <a:pt x="52" y="51"/>
              </a:lnTo>
              <a:lnTo>
                <a:pt x="53" y="52"/>
              </a:lnTo>
              <a:lnTo>
                <a:pt x="54" y="54"/>
              </a:lnTo>
              <a:lnTo>
                <a:pt x="56" y="55"/>
              </a:lnTo>
              <a:lnTo>
                <a:pt x="57" y="57"/>
              </a:lnTo>
              <a:lnTo>
                <a:pt x="57" y="59"/>
              </a:lnTo>
              <a:lnTo>
                <a:pt x="58" y="61"/>
              </a:lnTo>
              <a:lnTo>
                <a:pt x="59" y="64"/>
              </a:lnTo>
              <a:lnTo>
                <a:pt x="59" y="67"/>
              </a:lnTo>
              <a:lnTo>
                <a:pt x="59" y="69"/>
              </a:lnTo>
              <a:lnTo>
                <a:pt x="60" y="76"/>
              </a:lnTo>
              <a:lnTo>
                <a:pt x="60" y="341"/>
              </a:lnTo>
              <a:lnTo>
                <a:pt x="59" y="353"/>
              </a:lnTo>
              <a:lnTo>
                <a:pt x="58" y="358"/>
              </a:lnTo>
              <a:lnTo>
                <a:pt x="57" y="363"/>
              </a:lnTo>
              <a:lnTo>
                <a:pt x="55" y="367"/>
              </a:lnTo>
              <a:lnTo>
                <a:pt x="53" y="371"/>
              </a:lnTo>
              <a:lnTo>
                <a:pt x="52" y="373"/>
              </a:lnTo>
              <a:lnTo>
                <a:pt x="51" y="374"/>
              </a:lnTo>
              <a:lnTo>
                <a:pt x="50" y="376"/>
              </a:lnTo>
              <a:lnTo>
                <a:pt x="48" y="377"/>
              </a:lnTo>
              <a:lnTo>
                <a:pt x="45" y="379"/>
              </a:lnTo>
              <a:lnTo>
                <a:pt x="41" y="381"/>
              </a:lnTo>
              <a:lnTo>
                <a:pt x="36" y="383"/>
              </a:lnTo>
              <a:lnTo>
                <a:pt x="31" y="384"/>
              </a:lnTo>
              <a:lnTo>
                <a:pt x="26" y="385"/>
              </a:lnTo>
              <a:lnTo>
                <a:pt x="19" y="386"/>
              </a:lnTo>
              <a:lnTo>
                <a:pt x="4" y="386"/>
              </a:lnTo>
              <a:lnTo>
                <a:pt x="4" y="395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298</xdr:col>
      <xdr:colOff>5760</xdr:colOff>
      <xdr:row>77</xdr:row>
      <xdr:rowOff>25560</xdr:rowOff>
    </xdr:from>
    <xdr:to>
      <xdr:col>298</xdr:col>
      <xdr:colOff>44640</xdr:colOff>
      <xdr:row>77</xdr:row>
      <xdr:rowOff>64800</xdr:rowOff>
    </xdr:to>
    <xdr:sp>
      <xdr:nvSpPr>
        <xdr:cNvPr id="209" name="Freeform 1"/>
        <xdr:cNvSpPr/>
      </xdr:nvSpPr>
      <xdr:spPr>
        <a:xfrm>
          <a:off x="238435560" y="46964520"/>
          <a:ext cx="39240" cy="39600"/>
        </a:xfrm>
        <a:custGeom>
          <a:avLst/>
          <a:gdLst/>
          <a:ahLst/>
          <a:rect l="0" t="0" r="r" b="b"/>
          <a:pathLst>
            <a:path w="109" h="110">
              <a:moveTo>
                <a:pt x="54" y="0"/>
              </a:moveTo>
              <a:lnTo>
                <a:pt x="48" y="0"/>
              </a:lnTo>
              <a:lnTo>
                <a:pt x="43" y="1"/>
              </a:lnTo>
              <a:lnTo>
                <a:pt x="38" y="2"/>
              </a:lnTo>
              <a:lnTo>
                <a:pt x="33" y="4"/>
              </a:lnTo>
              <a:lnTo>
                <a:pt x="28" y="7"/>
              </a:lnTo>
              <a:lnTo>
                <a:pt x="24" y="9"/>
              </a:lnTo>
              <a:lnTo>
                <a:pt x="20" y="13"/>
              </a:lnTo>
              <a:lnTo>
                <a:pt x="16" y="16"/>
              </a:lnTo>
              <a:lnTo>
                <a:pt x="12" y="20"/>
              </a:lnTo>
              <a:lnTo>
                <a:pt x="9" y="25"/>
              </a:lnTo>
              <a:lnTo>
                <a:pt x="7" y="29"/>
              </a:lnTo>
              <a:lnTo>
                <a:pt x="4" y="34"/>
              </a:lnTo>
              <a:lnTo>
                <a:pt x="2" y="39"/>
              </a:lnTo>
              <a:lnTo>
                <a:pt x="1" y="45"/>
              </a:lnTo>
              <a:lnTo>
                <a:pt x="0" y="50"/>
              </a:lnTo>
              <a:lnTo>
                <a:pt x="0" y="56"/>
              </a:lnTo>
              <a:lnTo>
                <a:pt x="0" y="61"/>
              </a:lnTo>
              <a:lnTo>
                <a:pt x="1" y="67"/>
              </a:lnTo>
              <a:lnTo>
                <a:pt x="2" y="72"/>
              </a:lnTo>
              <a:lnTo>
                <a:pt x="4" y="76"/>
              </a:lnTo>
              <a:lnTo>
                <a:pt x="7" y="81"/>
              </a:lnTo>
              <a:lnTo>
                <a:pt x="9" y="85"/>
              </a:lnTo>
              <a:lnTo>
                <a:pt x="12" y="90"/>
              </a:lnTo>
              <a:lnTo>
                <a:pt x="16" y="93"/>
              </a:lnTo>
              <a:lnTo>
                <a:pt x="19" y="97"/>
              </a:lnTo>
              <a:lnTo>
                <a:pt x="24" y="100"/>
              </a:lnTo>
              <a:lnTo>
                <a:pt x="28" y="103"/>
              </a:lnTo>
              <a:lnTo>
                <a:pt x="32" y="105"/>
              </a:lnTo>
              <a:lnTo>
                <a:pt x="37" y="107"/>
              </a:lnTo>
              <a:lnTo>
                <a:pt x="42" y="108"/>
              </a:lnTo>
              <a:lnTo>
                <a:pt x="47" y="109"/>
              </a:lnTo>
              <a:lnTo>
                <a:pt x="53" y="109"/>
              </a:lnTo>
              <a:lnTo>
                <a:pt x="58" y="109"/>
              </a:lnTo>
              <a:lnTo>
                <a:pt x="64" y="108"/>
              </a:lnTo>
              <a:lnTo>
                <a:pt x="69" y="107"/>
              </a:lnTo>
              <a:lnTo>
                <a:pt x="74" y="105"/>
              </a:lnTo>
              <a:lnTo>
                <a:pt x="79" y="103"/>
              </a:lnTo>
              <a:lnTo>
                <a:pt x="83" y="100"/>
              </a:lnTo>
              <a:lnTo>
                <a:pt x="88" y="97"/>
              </a:lnTo>
              <a:lnTo>
                <a:pt x="92" y="94"/>
              </a:lnTo>
              <a:lnTo>
                <a:pt x="95" y="90"/>
              </a:lnTo>
              <a:lnTo>
                <a:pt x="99" y="86"/>
              </a:lnTo>
              <a:lnTo>
                <a:pt x="101" y="81"/>
              </a:lnTo>
              <a:lnTo>
                <a:pt x="104" y="77"/>
              </a:lnTo>
              <a:lnTo>
                <a:pt x="106" y="72"/>
              </a:lnTo>
              <a:lnTo>
                <a:pt x="107" y="67"/>
              </a:lnTo>
              <a:lnTo>
                <a:pt x="108" y="62"/>
              </a:lnTo>
              <a:lnTo>
                <a:pt x="108" y="56"/>
              </a:lnTo>
              <a:lnTo>
                <a:pt x="108" y="50"/>
              </a:lnTo>
              <a:lnTo>
                <a:pt x="107" y="45"/>
              </a:lnTo>
              <a:lnTo>
                <a:pt x="106" y="40"/>
              </a:lnTo>
              <a:lnTo>
                <a:pt x="104" y="34"/>
              </a:lnTo>
              <a:lnTo>
                <a:pt x="101" y="30"/>
              </a:lnTo>
              <a:lnTo>
                <a:pt x="99" y="25"/>
              </a:lnTo>
              <a:lnTo>
                <a:pt x="95" y="21"/>
              </a:lnTo>
              <a:lnTo>
                <a:pt x="92" y="17"/>
              </a:lnTo>
              <a:lnTo>
                <a:pt x="88" y="13"/>
              </a:lnTo>
              <a:lnTo>
                <a:pt x="84" y="10"/>
              </a:lnTo>
              <a:lnTo>
                <a:pt x="79" y="7"/>
              </a:lnTo>
              <a:lnTo>
                <a:pt x="74" y="4"/>
              </a:lnTo>
              <a:lnTo>
                <a:pt x="69" y="3"/>
              </a:lnTo>
              <a:lnTo>
                <a:pt x="64" y="1"/>
              </a:lnTo>
              <a:lnTo>
                <a:pt x="59" y="0"/>
              </a:lnTo>
              <a:lnTo>
                <a:pt x="54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298</xdr:col>
      <xdr:colOff>135000</xdr:colOff>
      <xdr:row>76</xdr:row>
      <xdr:rowOff>510480</xdr:rowOff>
    </xdr:from>
    <xdr:to>
      <xdr:col>298</xdr:col>
      <xdr:colOff>463320</xdr:colOff>
      <xdr:row>77</xdr:row>
      <xdr:rowOff>139320</xdr:rowOff>
    </xdr:to>
    <xdr:sp>
      <xdr:nvSpPr>
        <xdr:cNvPr id="210" name="Freeform 1"/>
        <xdr:cNvSpPr/>
      </xdr:nvSpPr>
      <xdr:spPr>
        <a:xfrm>
          <a:off x="238564800" y="46839960"/>
          <a:ext cx="328680" cy="238680"/>
        </a:xfrm>
        <a:custGeom>
          <a:avLst/>
          <a:gdLst/>
          <a:ahLst/>
          <a:rect l="0" t="0" r="r" b="b"/>
          <a:pathLst>
            <a:path w="913" h="663">
              <a:moveTo>
                <a:pt x="912" y="0"/>
              </a:moveTo>
              <a:lnTo>
                <a:pt x="717" y="0"/>
              </a:lnTo>
              <a:lnTo>
                <a:pt x="717" y="19"/>
              </a:lnTo>
              <a:lnTo>
                <a:pt x="735" y="21"/>
              </a:lnTo>
              <a:lnTo>
                <a:pt x="749" y="24"/>
              </a:lnTo>
              <a:lnTo>
                <a:pt x="755" y="25"/>
              </a:lnTo>
              <a:lnTo>
                <a:pt x="761" y="27"/>
              </a:lnTo>
              <a:lnTo>
                <a:pt x="766" y="29"/>
              </a:lnTo>
              <a:lnTo>
                <a:pt x="770" y="32"/>
              </a:lnTo>
              <a:lnTo>
                <a:pt x="774" y="34"/>
              </a:lnTo>
              <a:lnTo>
                <a:pt x="777" y="37"/>
              </a:lnTo>
              <a:lnTo>
                <a:pt x="780" y="40"/>
              </a:lnTo>
              <a:lnTo>
                <a:pt x="782" y="44"/>
              </a:lnTo>
              <a:lnTo>
                <a:pt x="783" y="48"/>
              </a:lnTo>
              <a:lnTo>
                <a:pt x="784" y="52"/>
              </a:lnTo>
              <a:lnTo>
                <a:pt x="785" y="56"/>
              </a:lnTo>
              <a:lnTo>
                <a:pt x="785" y="61"/>
              </a:lnTo>
              <a:lnTo>
                <a:pt x="785" y="69"/>
              </a:lnTo>
              <a:lnTo>
                <a:pt x="784" y="77"/>
              </a:lnTo>
              <a:lnTo>
                <a:pt x="783" y="86"/>
              </a:lnTo>
              <a:lnTo>
                <a:pt x="781" y="95"/>
              </a:lnTo>
              <a:lnTo>
                <a:pt x="779" y="105"/>
              </a:lnTo>
              <a:lnTo>
                <a:pt x="776" y="114"/>
              </a:lnTo>
              <a:lnTo>
                <a:pt x="769" y="135"/>
              </a:lnTo>
              <a:lnTo>
                <a:pt x="646" y="468"/>
              </a:lnTo>
              <a:lnTo>
                <a:pt x="517" y="133"/>
              </a:lnTo>
              <a:lnTo>
                <a:pt x="509" y="113"/>
              </a:lnTo>
              <a:lnTo>
                <a:pt x="507" y="107"/>
              </a:lnTo>
              <a:lnTo>
                <a:pt x="506" y="105"/>
              </a:lnTo>
              <a:lnTo>
                <a:pt x="505" y="103"/>
              </a:lnTo>
              <a:lnTo>
                <a:pt x="499" y="88"/>
              </a:lnTo>
              <a:lnTo>
                <a:pt x="496" y="81"/>
              </a:lnTo>
              <a:lnTo>
                <a:pt x="494" y="75"/>
              </a:lnTo>
              <a:lnTo>
                <a:pt x="492" y="68"/>
              </a:lnTo>
              <a:lnTo>
                <a:pt x="491" y="63"/>
              </a:lnTo>
              <a:lnTo>
                <a:pt x="490" y="58"/>
              </a:lnTo>
              <a:lnTo>
                <a:pt x="490" y="55"/>
              </a:lnTo>
              <a:lnTo>
                <a:pt x="490" y="53"/>
              </a:lnTo>
              <a:lnTo>
                <a:pt x="490" y="49"/>
              </a:lnTo>
              <a:lnTo>
                <a:pt x="491" y="45"/>
              </a:lnTo>
              <a:lnTo>
                <a:pt x="492" y="43"/>
              </a:lnTo>
              <a:lnTo>
                <a:pt x="492" y="41"/>
              </a:lnTo>
              <a:lnTo>
                <a:pt x="493" y="40"/>
              </a:lnTo>
              <a:lnTo>
                <a:pt x="494" y="38"/>
              </a:lnTo>
              <a:lnTo>
                <a:pt x="497" y="35"/>
              </a:lnTo>
              <a:lnTo>
                <a:pt x="500" y="32"/>
              </a:lnTo>
              <a:lnTo>
                <a:pt x="504" y="30"/>
              </a:lnTo>
              <a:lnTo>
                <a:pt x="508" y="27"/>
              </a:lnTo>
              <a:lnTo>
                <a:pt x="513" y="25"/>
              </a:lnTo>
              <a:lnTo>
                <a:pt x="518" y="24"/>
              </a:lnTo>
              <a:lnTo>
                <a:pt x="525" y="22"/>
              </a:lnTo>
              <a:lnTo>
                <a:pt x="532" y="21"/>
              </a:lnTo>
              <a:lnTo>
                <a:pt x="547" y="19"/>
              </a:lnTo>
              <a:lnTo>
                <a:pt x="566" y="19"/>
              </a:lnTo>
              <a:lnTo>
                <a:pt x="566" y="0"/>
              </a:lnTo>
              <a:lnTo>
                <a:pt x="303" y="0"/>
              </a:lnTo>
              <a:lnTo>
                <a:pt x="303" y="19"/>
              </a:lnTo>
              <a:lnTo>
                <a:pt x="322" y="20"/>
              </a:lnTo>
              <a:lnTo>
                <a:pt x="330" y="20"/>
              </a:lnTo>
              <a:lnTo>
                <a:pt x="338" y="22"/>
              </a:lnTo>
              <a:lnTo>
                <a:pt x="344" y="24"/>
              </a:lnTo>
              <a:lnTo>
                <a:pt x="350" y="26"/>
              </a:lnTo>
              <a:lnTo>
                <a:pt x="356" y="30"/>
              </a:lnTo>
              <a:lnTo>
                <a:pt x="361" y="34"/>
              </a:lnTo>
              <a:lnTo>
                <a:pt x="366" y="39"/>
              </a:lnTo>
              <a:lnTo>
                <a:pt x="371" y="45"/>
              </a:lnTo>
              <a:lnTo>
                <a:pt x="376" y="52"/>
              </a:lnTo>
              <a:lnTo>
                <a:pt x="381" y="60"/>
              </a:lnTo>
              <a:lnTo>
                <a:pt x="391" y="81"/>
              </a:lnTo>
              <a:lnTo>
                <a:pt x="402" y="107"/>
              </a:lnTo>
              <a:lnTo>
                <a:pt x="435" y="188"/>
              </a:lnTo>
              <a:lnTo>
                <a:pt x="330" y="465"/>
              </a:lnTo>
              <a:lnTo>
                <a:pt x="188" y="95"/>
              </a:lnTo>
              <a:lnTo>
                <a:pt x="186" y="89"/>
              </a:lnTo>
              <a:lnTo>
                <a:pt x="183" y="82"/>
              </a:lnTo>
              <a:lnTo>
                <a:pt x="181" y="76"/>
              </a:lnTo>
              <a:lnTo>
                <a:pt x="180" y="70"/>
              </a:lnTo>
              <a:lnTo>
                <a:pt x="179" y="65"/>
              </a:lnTo>
              <a:lnTo>
                <a:pt x="178" y="59"/>
              </a:lnTo>
              <a:lnTo>
                <a:pt x="177" y="55"/>
              </a:lnTo>
              <a:lnTo>
                <a:pt x="177" y="50"/>
              </a:lnTo>
              <a:lnTo>
                <a:pt x="177" y="46"/>
              </a:lnTo>
              <a:lnTo>
                <a:pt x="178" y="43"/>
              </a:lnTo>
              <a:lnTo>
                <a:pt x="179" y="40"/>
              </a:lnTo>
              <a:lnTo>
                <a:pt x="179" y="38"/>
              </a:lnTo>
              <a:lnTo>
                <a:pt x="180" y="37"/>
              </a:lnTo>
              <a:lnTo>
                <a:pt x="181" y="35"/>
              </a:lnTo>
              <a:lnTo>
                <a:pt x="182" y="34"/>
              </a:lnTo>
              <a:lnTo>
                <a:pt x="183" y="33"/>
              </a:lnTo>
              <a:lnTo>
                <a:pt x="184" y="32"/>
              </a:lnTo>
              <a:lnTo>
                <a:pt x="187" y="30"/>
              </a:lnTo>
              <a:lnTo>
                <a:pt x="190" y="28"/>
              </a:lnTo>
              <a:lnTo>
                <a:pt x="194" y="26"/>
              </a:lnTo>
              <a:lnTo>
                <a:pt x="199" y="25"/>
              </a:lnTo>
              <a:lnTo>
                <a:pt x="204" y="23"/>
              </a:lnTo>
              <a:lnTo>
                <a:pt x="210" y="22"/>
              </a:lnTo>
              <a:lnTo>
                <a:pt x="224" y="20"/>
              </a:lnTo>
              <a:lnTo>
                <a:pt x="241" y="19"/>
              </a:lnTo>
              <a:lnTo>
                <a:pt x="241" y="0"/>
              </a:lnTo>
              <a:lnTo>
                <a:pt x="0" y="0"/>
              </a:lnTo>
              <a:lnTo>
                <a:pt x="0" y="19"/>
              </a:lnTo>
              <a:lnTo>
                <a:pt x="9" y="20"/>
              </a:lnTo>
              <a:lnTo>
                <a:pt x="17" y="21"/>
              </a:lnTo>
              <a:lnTo>
                <a:pt x="25" y="23"/>
              </a:lnTo>
              <a:lnTo>
                <a:pt x="32" y="26"/>
              </a:lnTo>
              <a:lnTo>
                <a:pt x="38" y="29"/>
              </a:lnTo>
              <a:lnTo>
                <a:pt x="45" y="33"/>
              </a:lnTo>
              <a:lnTo>
                <a:pt x="50" y="38"/>
              </a:lnTo>
              <a:lnTo>
                <a:pt x="56" y="43"/>
              </a:lnTo>
              <a:lnTo>
                <a:pt x="61" y="50"/>
              </a:lnTo>
              <a:lnTo>
                <a:pt x="67" y="58"/>
              </a:lnTo>
              <a:lnTo>
                <a:pt x="77" y="77"/>
              </a:lnTo>
              <a:lnTo>
                <a:pt x="89" y="103"/>
              </a:lnTo>
              <a:lnTo>
                <a:pt x="101" y="134"/>
              </a:lnTo>
              <a:lnTo>
                <a:pt x="291" y="662"/>
              </a:lnTo>
              <a:lnTo>
                <a:pt x="306" y="662"/>
              </a:lnTo>
              <a:lnTo>
                <a:pt x="458" y="246"/>
              </a:lnTo>
              <a:lnTo>
                <a:pt x="615" y="662"/>
              </a:lnTo>
              <a:lnTo>
                <a:pt x="630" y="662"/>
              </a:lnTo>
              <a:lnTo>
                <a:pt x="831" y="89"/>
              </a:lnTo>
              <a:lnTo>
                <a:pt x="837" y="71"/>
              </a:lnTo>
              <a:lnTo>
                <a:pt x="844" y="57"/>
              </a:lnTo>
              <a:lnTo>
                <a:pt x="847" y="52"/>
              </a:lnTo>
              <a:lnTo>
                <a:pt x="851" y="47"/>
              </a:lnTo>
              <a:lnTo>
                <a:pt x="855" y="42"/>
              </a:lnTo>
              <a:lnTo>
                <a:pt x="859" y="38"/>
              </a:lnTo>
              <a:lnTo>
                <a:pt x="863" y="35"/>
              </a:lnTo>
              <a:lnTo>
                <a:pt x="868" y="32"/>
              </a:lnTo>
              <a:lnTo>
                <a:pt x="874" y="29"/>
              </a:lnTo>
              <a:lnTo>
                <a:pt x="880" y="27"/>
              </a:lnTo>
              <a:lnTo>
                <a:pt x="894" y="22"/>
              </a:lnTo>
              <a:lnTo>
                <a:pt x="912" y="19"/>
              </a:lnTo>
              <a:lnTo>
                <a:pt x="912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298</xdr:col>
      <xdr:colOff>491400</xdr:colOff>
      <xdr:row>77</xdr:row>
      <xdr:rowOff>62280</xdr:rowOff>
    </xdr:from>
    <xdr:to>
      <xdr:col>298</xdr:col>
      <xdr:colOff>615960</xdr:colOff>
      <xdr:row>77</xdr:row>
      <xdr:rowOff>236880</xdr:rowOff>
    </xdr:to>
    <xdr:sp>
      <xdr:nvSpPr>
        <xdr:cNvPr id="211" name="Freeform 1"/>
        <xdr:cNvSpPr/>
      </xdr:nvSpPr>
      <xdr:spPr>
        <a:xfrm>
          <a:off x="238921200" y="47001240"/>
          <a:ext cx="124920" cy="174960"/>
        </a:xfrm>
        <a:custGeom>
          <a:avLst/>
          <a:gdLst/>
          <a:ahLst/>
          <a:rect l="0" t="0" r="r" b="b"/>
          <a:pathLst>
            <a:path w="347" h="486">
              <a:moveTo>
                <a:pt x="238" y="485"/>
              </a:moveTo>
              <a:lnTo>
                <a:pt x="238" y="475"/>
              </a:lnTo>
              <a:lnTo>
                <a:pt x="230" y="475"/>
              </a:lnTo>
              <a:lnTo>
                <a:pt x="225" y="474"/>
              </a:lnTo>
              <a:lnTo>
                <a:pt x="221" y="474"/>
              </a:lnTo>
              <a:lnTo>
                <a:pt x="217" y="473"/>
              </a:lnTo>
              <a:lnTo>
                <a:pt x="213" y="472"/>
              </a:lnTo>
              <a:lnTo>
                <a:pt x="210" y="470"/>
              </a:lnTo>
              <a:lnTo>
                <a:pt x="208" y="470"/>
              </a:lnTo>
              <a:lnTo>
                <a:pt x="207" y="468"/>
              </a:lnTo>
              <a:lnTo>
                <a:pt x="206" y="467"/>
              </a:lnTo>
              <a:lnTo>
                <a:pt x="205" y="466"/>
              </a:lnTo>
              <a:lnTo>
                <a:pt x="204" y="465"/>
              </a:lnTo>
              <a:lnTo>
                <a:pt x="203" y="463"/>
              </a:lnTo>
              <a:lnTo>
                <a:pt x="201" y="459"/>
              </a:lnTo>
              <a:lnTo>
                <a:pt x="200" y="455"/>
              </a:lnTo>
              <a:lnTo>
                <a:pt x="198" y="450"/>
              </a:lnTo>
              <a:lnTo>
                <a:pt x="198" y="445"/>
              </a:lnTo>
              <a:lnTo>
                <a:pt x="196" y="431"/>
              </a:lnTo>
              <a:lnTo>
                <a:pt x="196" y="414"/>
              </a:lnTo>
              <a:lnTo>
                <a:pt x="196" y="387"/>
              </a:lnTo>
              <a:lnTo>
                <a:pt x="209" y="391"/>
              </a:lnTo>
              <a:lnTo>
                <a:pt x="221" y="393"/>
              </a:lnTo>
              <a:lnTo>
                <a:pt x="225" y="394"/>
              </a:lnTo>
              <a:lnTo>
                <a:pt x="230" y="395"/>
              </a:lnTo>
              <a:lnTo>
                <a:pt x="234" y="395"/>
              </a:lnTo>
              <a:lnTo>
                <a:pt x="238" y="395"/>
              </a:lnTo>
              <a:lnTo>
                <a:pt x="249" y="394"/>
              </a:lnTo>
              <a:lnTo>
                <a:pt x="259" y="392"/>
              </a:lnTo>
              <a:lnTo>
                <a:pt x="270" y="389"/>
              </a:lnTo>
              <a:lnTo>
                <a:pt x="279" y="384"/>
              </a:lnTo>
              <a:lnTo>
                <a:pt x="289" y="378"/>
              </a:lnTo>
              <a:lnTo>
                <a:pt x="298" y="371"/>
              </a:lnTo>
              <a:lnTo>
                <a:pt x="306" y="363"/>
              </a:lnTo>
              <a:lnTo>
                <a:pt x="314" y="353"/>
              </a:lnTo>
              <a:lnTo>
                <a:pt x="321" y="343"/>
              </a:lnTo>
              <a:lnTo>
                <a:pt x="327" y="333"/>
              </a:lnTo>
              <a:lnTo>
                <a:pt x="332" y="321"/>
              </a:lnTo>
              <a:lnTo>
                <a:pt x="337" y="309"/>
              </a:lnTo>
              <a:lnTo>
                <a:pt x="341" y="296"/>
              </a:lnTo>
              <a:lnTo>
                <a:pt x="343" y="283"/>
              </a:lnTo>
              <a:lnTo>
                <a:pt x="345" y="269"/>
              </a:lnTo>
              <a:lnTo>
                <a:pt x="346" y="255"/>
              </a:lnTo>
              <a:lnTo>
                <a:pt x="345" y="241"/>
              </a:lnTo>
              <a:lnTo>
                <a:pt x="344" y="228"/>
              </a:lnTo>
              <a:lnTo>
                <a:pt x="341" y="215"/>
              </a:lnTo>
              <a:lnTo>
                <a:pt x="338" y="203"/>
              </a:lnTo>
              <a:lnTo>
                <a:pt x="334" y="192"/>
              </a:lnTo>
              <a:lnTo>
                <a:pt x="329" y="181"/>
              </a:lnTo>
              <a:lnTo>
                <a:pt x="323" y="171"/>
              </a:lnTo>
              <a:lnTo>
                <a:pt x="317" y="162"/>
              </a:lnTo>
              <a:lnTo>
                <a:pt x="310" y="154"/>
              </a:lnTo>
              <a:lnTo>
                <a:pt x="302" y="146"/>
              </a:lnTo>
              <a:lnTo>
                <a:pt x="293" y="140"/>
              </a:lnTo>
              <a:lnTo>
                <a:pt x="284" y="135"/>
              </a:lnTo>
              <a:lnTo>
                <a:pt x="275" y="131"/>
              </a:lnTo>
              <a:lnTo>
                <a:pt x="265" y="128"/>
              </a:lnTo>
              <a:lnTo>
                <a:pt x="254" y="126"/>
              </a:lnTo>
              <a:lnTo>
                <a:pt x="243" y="125"/>
              </a:lnTo>
              <a:lnTo>
                <a:pt x="239" y="125"/>
              </a:lnTo>
              <a:lnTo>
                <a:pt x="235" y="125"/>
              </a:lnTo>
              <a:lnTo>
                <a:pt x="225" y="126"/>
              </a:lnTo>
              <a:lnTo>
                <a:pt x="213" y="128"/>
              </a:lnTo>
              <a:lnTo>
                <a:pt x="196" y="131"/>
              </a:lnTo>
              <a:lnTo>
                <a:pt x="196" y="0"/>
              </a:lnTo>
              <a:lnTo>
                <a:pt x="171" y="12"/>
              </a:lnTo>
              <a:lnTo>
                <a:pt x="153" y="21"/>
              </a:lnTo>
              <a:lnTo>
                <a:pt x="133" y="29"/>
              </a:lnTo>
              <a:lnTo>
                <a:pt x="107" y="40"/>
              </a:lnTo>
              <a:lnTo>
                <a:pt x="111" y="49"/>
              </a:lnTo>
              <a:lnTo>
                <a:pt x="114" y="48"/>
              </a:lnTo>
              <a:lnTo>
                <a:pt x="116" y="47"/>
              </a:lnTo>
              <a:lnTo>
                <a:pt x="119" y="46"/>
              </a:lnTo>
              <a:lnTo>
                <a:pt x="121" y="45"/>
              </a:lnTo>
              <a:lnTo>
                <a:pt x="123" y="45"/>
              </a:lnTo>
              <a:lnTo>
                <a:pt x="125" y="45"/>
              </a:lnTo>
              <a:lnTo>
                <a:pt x="127" y="45"/>
              </a:lnTo>
              <a:lnTo>
                <a:pt x="129" y="45"/>
              </a:lnTo>
              <a:lnTo>
                <a:pt x="130" y="45"/>
              </a:lnTo>
              <a:lnTo>
                <a:pt x="132" y="45"/>
              </a:lnTo>
              <a:lnTo>
                <a:pt x="134" y="45"/>
              </a:lnTo>
              <a:lnTo>
                <a:pt x="136" y="46"/>
              </a:lnTo>
              <a:lnTo>
                <a:pt x="138" y="46"/>
              </a:lnTo>
              <a:lnTo>
                <a:pt x="140" y="47"/>
              </a:lnTo>
              <a:lnTo>
                <a:pt x="141" y="48"/>
              </a:lnTo>
              <a:lnTo>
                <a:pt x="142" y="49"/>
              </a:lnTo>
              <a:lnTo>
                <a:pt x="143" y="49"/>
              </a:lnTo>
              <a:lnTo>
                <a:pt x="144" y="50"/>
              </a:lnTo>
              <a:lnTo>
                <a:pt x="145" y="51"/>
              </a:lnTo>
              <a:lnTo>
                <a:pt x="147" y="53"/>
              </a:lnTo>
              <a:lnTo>
                <a:pt x="147" y="55"/>
              </a:lnTo>
              <a:lnTo>
                <a:pt x="148" y="56"/>
              </a:lnTo>
              <a:lnTo>
                <a:pt x="148" y="57"/>
              </a:lnTo>
              <a:lnTo>
                <a:pt x="149" y="58"/>
              </a:lnTo>
              <a:lnTo>
                <a:pt x="149" y="60"/>
              </a:lnTo>
              <a:lnTo>
                <a:pt x="149" y="62"/>
              </a:lnTo>
              <a:lnTo>
                <a:pt x="150" y="66"/>
              </a:lnTo>
              <a:lnTo>
                <a:pt x="150" y="71"/>
              </a:lnTo>
              <a:lnTo>
                <a:pt x="150" y="85"/>
              </a:lnTo>
              <a:lnTo>
                <a:pt x="150" y="134"/>
              </a:lnTo>
              <a:lnTo>
                <a:pt x="132" y="129"/>
              </a:lnTo>
              <a:lnTo>
                <a:pt x="120" y="127"/>
              </a:lnTo>
              <a:lnTo>
                <a:pt x="115" y="126"/>
              </a:lnTo>
              <a:lnTo>
                <a:pt x="110" y="125"/>
              </a:lnTo>
              <a:lnTo>
                <a:pt x="106" y="125"/>
              </a:lnTo>
              <a:lnTo>
                <a:pt x="102" y="125"/>
              </a:lnTo>
              <a:lnTo>
                <a:pt x="92" y="126"/>
              </a:lnTo>
              <a:lnTo>
                <a:pt x="82" y="128"/>
              </a:lnTo>
              <a:lnTo>
                <a:pt x="73" y="131"/>
              </a:lnTo>
              <a:lnTo>
                <a:pt x="63" y="136"/>
              </a:lnTo>
              <a:lnTo>
                <a:pt x="55" y="142"/>
              </a:lnTo>
              <a:lnTo>
                <a:pt x="46" y="149"/>
              </a:lnTo>
              <a:lnTo>
                <a:pt x="38" y="157"/>
              </a:lnTo>
              <a:lnTo>
                <a:pt x="31" y="167"/>
              </a:lnTo>
              <a:lnTo>
                <a:pt x="24" y="176"/>
              </a:lnTo>
              <a:lnTo>
                <a:pt x="18" y="187"/>
              </a:lnTo>
              <a:lnTo>
                <a:pt x="13" y="198"/>
              </a:lnTo>
              <a:lnTo>
                <a:pt x="8" y="210"/>
              </a:lnTo>
              <a:lnTo>
                <a:pt x="5" y="223"/>
              </a:lnTo>
              <a:lnTo>
                <a:pt x="2" y="235"/>
              </a:lnTo>
              <a:lnTo>
                <a:pt x="1" y="249"/>
              </a:lnTo>
              <a:lnTo>
                <a:pt x="0" y="262"/>
              </a:lnTo>
              <a:lnTo>
                <a:pt x="1" y="276"/>
              </a:lnTo>
              <a:lnTo>
                <a:pt x="2" y="289"/>
              </a:lnTo>
              <a:lnTo>
                <a:pt x="5" y="302"/>
              </a:lnTo>
              <a:lnTo>
                <a:pt x="8" y="314"/>
              </a:lnTo>
              <a:lnTo>
                <a:pt x="13" y="326"/>
              </a:lnTo>
              <a:lnTo>
                <a:pt x="18" y="337"/>
              </a:lnTo>
              <a:lnTo>
                <a:pt x="24" y="347"/>
              </a:lnTo>
              <a:lnTo>
                <a:pt x="30" y="356"/>
              </a:lnTo>
              <a:lnTo>
                <a:pt x="38" y="365"/>
              </a:lnTo>
              <a:lnTo>
                <a:pt x="46" y="373"/>
              </a:lnTo>
              <a:lnTo>
                <a:pt x="55" y="379"/>
              </a:lnTo>
              <a:lnTo>
                <a:pt x="64" y="385"/>
              </a:lnTo>
              <a:lnTo>
                <a:pt x="74" y="389"/>
              </a:lnTo>
              <a:lnTo>
                <a:pt x="84" y="392"/>
              </a:lnTo>
              <a:lnTo>
                <a:pt x="94" y="394"/>
              </a:lnTo>
              <a:lnTo>
                <a:pt x="105" y="395"/>
              </a:lnTo>
              <a:lnTo>
                <a:pt x="110" y="395"/>
              </a:lnTo>
              <a:lnTo>
                <a:pt x="114" y="395"/>
              </a:lnTo>
              <a:lnTo>
                <a:pt x="119" y="394"/>
              </a:lnTo>
              <a:lnTo>
                <a:pt x="125" y="393"/>
              </a:lnTo>
              <a:lnTo>
                <a:pt x="137" y="391"/>
              </a:lnTo>
              <a:lnTo>
                <a:pt x="150" y="388"/>
              </a:lnTo>
              <a:lnTo>
                <a:pt x="150" y="414"/>
              </a:lnTo>
              <a:lnTo>
                <a:pt x="149" y="436"/>
              </a:lnTo>
              <a:lnTo>
                <a:pt x="148" y="445"/>
              </a:lnTo>
              <a:lnTo>
                <a:pt x="148" y="451"/>
              </a:lnTo>
              <a:lnTo>
                <a:pt x="148" y="453"/>
              </a:lnTo>
              <a:lnTo>
                <a:pt x="147" y="454"/>
              </a:lnTo>
              <a:lnTo>
                <a:pt x="147" y="455"/>
              </a:lnTo>
              <a:lnTo>
                <a:pt x="146" y="456"/>
              </a:lnTo>
              <a:lnTo>
                <a:pt x="145" y="459"/>
              </a:lnTo>
              <a:lnTo>
                <a:pt x="144" y="461"/>
              </a:lnTo>
              <a:lnTo>
                <a:pt x="143" y="463"/>
              </a:lnTo>
              <a:lnTo>
                <a:pt x="142" y="465"/>
              </a:lnTo>
              <a:lnTo>
                <a:pt x="141" y="467"/>
              </a:lnTo>
              <a:lnTo>
                <a:pt x="139" y="468"/>
              </a:lnTo>
              <a:lnTo>
                <a:pt x="138" y="469"/>
              </a:lnTo>
              <a:lnTo>
                <a:pt x="136" y="471"/>
              </a:lnTo>
              <a:lnTo>
                <a:pt x="134" y="472"/>
              </a:lnTo>
              <a:lnTo>
                <a:pt x="132" y="472"/>
              </a:lnTo>
              <a:lnTo>
                <a:pt x="130" y="473"/>
              </a:lnTo>
              <a:lnTo>
                <a:pt x="128" y="474"/>
              </a:lnTo>
              <a:lnTo>
                <a:pt x="125" y="474"/>
              </a:lnTo>
              <a:lnTo>
                <a:pt x="122" y="474"/>
              </a:lnTo>
              <a:lnTo>
                <a:pt x="116" y="475"/>
              </a:lnTo>
              <a:lnTo>
                <a:pt x="105" y="475"/>
              </a:lnTo>
              <a:lnTo>
                <a:pt x="105" y="485"/>
              </a:lnTo>
              <a:lnTo>
                <a:pt x="238" y="485"/>
              </a:lnTo>
              <a:moveTo>
                <a:pt x="196" y="155"/>
              </a:moveTo>
              <a:lnTo>
                <a:pt x="201" y="152"/>
              </a:lnTo>
              <a:lnTo>
                <a:pt x="205" y="150"/>
              </a:lnTo>
              <a:lnTo>
                <a:pt x="209" y="148"/>
              </a:lnTo>
              <a:lnTo>
                <a:pt x="212" y="147"/>
              </a:lnTo>
              <a:lnTo>
                <a:pt x="216" y="146"/>
              </a:lnTo>
              <a:lnTo>
                <a:pt x="220" y="145"/>
              </a:lnTo>
              <a:lnTo>
                <a:pt x="223" y="144"/>
              </a:lnTo>
              <a:lnTo>
                <a:pt x="228" y="144"/>
              </a:lnTo>
              <a:lnTo>
                <a:pt x="235" y="145"/>
              </a:lnTo>
              <a:lnTo>
                <a:pt x="239" y="146"/>
              </a:lnTo>
              <a:lnTo>
                <a:pt x="242" y="147"/>
              </a:lnTo>
              <a:lnTo>
                <a:pt x="249" y="149"/>
              </a:lnTo>
              <a:lnTo>
                <a:pt x="255" y="153"/>
              </a:lnTo>
              <a:lnTo>
                <a:pt x="261" y="158"/>
              </a:lnTo>
              <a:lnTo>
                <a:pt x="266" y="164"/>
              </a:lnTo>
              <a:lnTo>
                <a:pt x="271" y="171"/>
              </a:lnTo>
              <a:lnTo>
                <a:pt x="276" y="179"/>
              </a:lnTo>
              <a:lnTo>
                <a:pt x="280" y="188"/>
              </a:lnTo>
              <a:lnTo>
                <a:pt x="284" y="198"/>
              </a:lnTo>
              <a:lnTo>
                <a:pt x="287" y="208"/>
              </a:lnTo>
              <a:lnTo>
                <a:pt x="289" y="219"/>
              </a:lnTo>
              <a:lnTo>
                <a:pt x="291" y="232"/>
              </a:lnTo>
              <a:lnTo>
                <a:pt x="293" y="245"/>
              </a:lnTo>
              <a:lnTo>
                <a:pt x="294" y="273"/>
              </a:lnTo>
              <a:lnTo>
                <a:pt x="293" y="296"/>
              </a:lnTo>
              <a:lnTo>
                <a:pt x="292" y="306"/>
              </a:lnTo>
              <a:lnTo>
                <a:pt x="290" y="316"/>
              </a:lnTo>
              <a:lnTo>
                <a:pt x="288" y="325"/>
              </a:lnTo>
              <a:lnTo>
                <a:pt x="285" y="333"/>
              </a:lnTo>
              <a:lnTo>
                <a:pt x="282" y="341"/>
              </a:lnTo>
              <a:lnTo>
                <a:pt x="279" y="348"/>
              </a:lnTo>
              <a:lnTo>
                <a:pt x="275" y="354"/>
              </a:lnTo>
              <a:lnTo>
                <a:pt x="271" y="359"/>
              </a:lnTo>
              <a:lnTo>
                <a:pt x="266" y="364"/>
              </a:lnTo>
              <a:lnTo>
                <a:pt x="261" y="368"/>
              </a:lnTo>
              <a:lnTo>
                <a:pt x="256" y="371"/>
              </a:lnTo>
              <a:lnTo>
                <a:pt x="250" y="373"/>
              </a:lnTo>
              <a:lnTo>
                <a:pt x="244" y="374"/>
              </a:lnTo>
              <a:lnTo>
                <a:pt x="238" y="375"/>
              </a:lnTo>
              <a:lnTo>
                <a:pt x="233" y="374"/>
              </a:lnTo>
              <a:lnTo>
                <a:pt x="228" y="374"/>
              </a:lnTo>
              <a:lnTo>
                <a:pt x="226" y="373"/>
              </a:lnTo>
              <a:lnTo>
                <a:pt x="223" y="373"/>
              </a:lnTo>
              <a:lnTo>
                <a:pt x="221" y="372"/>
              </a:lnTo>
              <a:lnTo>
                <a:pt x="219" y="371"/>
              </a:lnTo>
              <a:lnTo>
                <a:pt x="214" y="368"/>
              </a:lnTo>
              <a:lnTo>
                <a:pt x="208" y="365"/>
              </a:lnTo>
              <a:lnTo>
                <a:pt x="202" y="362"/>
              </a:lnTo>
              <a:lnTo>
                <a:pt x="196" y="357"/>
              </a:lnTo>
              <a:lnTo>
                <a:pt x="196" y="155"/>
              </a:lnTo>
              <a:moveTo>
                <a:pt x="150" y="364"/>
              </a:moveTo>
              <a:lnTo>
                <a:pt x="146" y="367"/>
              </a:lnTo>
              <a:lnTo>
                <a:pt x="141" y="369"/>
              </a:lnTo>
              <a:lnTo>
                <a:pt x="137" y="371"/>
              </a:lnTo>
              <a:lnTo>
                <a:pt x="134" y="372"/>
              </a:lnTo>
              <a:lnTo>
                <a:pt x="130" y="373"/>
              </a:lnTo>
              <a:lnTo>
                <a:pt x="126" y="374"/>
              </a:lnTo>
              <a:lnTo>
                <a:pt x="122" y="374"/>
              </a:lnTo>
              <a:lnTo>
                <a:pt x="118" y="375"/>
              </a:lnTo>
              <a:lnTo>
                <a:pt x="110" y="374"/>
              </a:lnTo>
              <a:lnTo>
                <a:pt x="103" y="372"/>
              </a:lnTo>
              <a:lnTo>
                <a:pt x="97" y="370"/>
              </a:lnTo>
              <a:lnTo>
                <a:pt x="91" y="366"/>
              </a:lnTo>
              <a:lnTo>
                <a:pt x="85" y="361"/>
              </a:lnTo>
              <a:lnTo>
                <a:pt x="79" y="356"/>
              </a:lnTo>
              <a:lnTo>
                <a:pt x="74" y="349"/>
              </a:lnTo>
              <a:lnTo>
                <a:pt x="70" y="342"/>
              </a:lnTo>
              <a:lnTo>
                <a:pt x="66" y="334"/>
              </a:lnTo>
              <a:lnTo>
                <a:pt x="62" y="325"/>
              </a:lnTo>
              <a:lnTo>
                <a:pt x="59" y="315"/>
              </a:lnTo>
              <a:lnTo>
                <a:pt x="57" y="305"/>
              </a:lnTo>
              <a:lnTo>
                <a:pt x="55" y="293"/>
              </a:lnTo>
              <a:lnTo>
                <a:pt x="53" y="281"/>
              </a:lnTo>
              <a:lnTo>
                <a:pt x="52" y="255"/>
              </a:lnTo>
              <a:lnTo>
                <a:pt x="53" y="230"/>
              </a:lnTo>
              <a:lnTo>
                <a:pt x="56" y="208"/>
              </a:lnTo>
              <a:lnTo>
                <a:pt x="58" y="198"/>
              </a:lnTo>
              <a:lnTo>
                <a:pt x="60" y="188"/>
              </a:lnTo>
              <a:lnTo>
                <a:pt x="63" y="180"/>
              </a:lnTo>
              <a:lnTo>
                <a:pt x="67" y="173"/>
              </a:lnTo>
              <a:lnTo>
                <a:pt x="70" y="166"/>
              </a:lnTo>
              <a:lnTo>
                <a:pt x="75" y="160"/>
              </a:lnTo>
              <a:lnTo>
                <a:pt x="79" y="155"/>
              </a:lnTo>
              <a:lnTo>
                <a:pt x="84" y="151"/>
              </a:lnTo>
              <a:lnTo>
                <a:pt x="90" y="148"/>
              </a:lnTo>
              <a:lnTo>
                <a:pt x="95" y="146"/>
              </a:lnTo>
              <a:lnTo>
                <a:pt x="102" y="144"/>
              </a:lnTo>
              <a:lnTo>
                <a:pt x="108" y="144"/>
              </a:lnTo>
              <a:lnTo>
                <a:pt x="114" y="144"/>
              </a:lnTo>
              <a:lnTo>
                <a:pt x="116" y="144"/>
              </a:lnTo>
              <a:lnTo>
                <a:pt x="119" y="145"/>
              </a:lnTo>
              <a:lnTo>
                <a:pt x="121" y="145"/>
              </a:lnTo>
              <a:lnTo>
                <a:pt x="123" y="146"/>
              </a:lnTo>
              <a:lnTo>
                <a:pt x="126" y="147"/>
              </a:lnTo>
              <a:lnTo>
                <a:pt x="128" y="148"/>
              </a:lnTo>
              <a:lnTo>
                <a:pt x="133" y="151"/>
              </a:lnTo>
              <a:lnTo>
                <a:pt x="138" y="154"/>
              </a:lnTo>
              <a:lnTo>
                <a:pt x="144" y="158"/>
              </a:lnTo>
              <a:lnTo>
                <a:pt x="150" y="164"/>
              </a:lnTo>
              <a:lnTo>
                <a:pt x="150" y="36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298</xdr:col>
      <xdr:colOff>691200</xdr:colOff>
      <xdr:row>77</xdr:row>
      <xdr:rowOff>25560</xdr:rowOff>
    </xdr:from>
    <xdr:to>
      <xdr:col>298</xdr:col>
      <xdr:colOff>730080</xdr:colOff>
      <xdr:row>77</xdr:row>
      <xdr:rowOff>64800</xdr:rowOff>
    </xdr:to>
    <xdr:sp>
      <xdr:nvSpPr>
        <xdr:cNvPr id="212" name="Freeform 1"/>
        <xdr:cNvSpPr/>
      </xdr:nvSpPr>
      <xdr:spPr>
        <a:xfrm>
          <a:off x="239121000" y="46964520"/>
          <a:ext cx="39240" cy="39600"/>
        </a:xfrm>
        <a:custGeom>
          <a:avLst/>
          <a:gdLst/>
          <a:ahLst/>
          <a:rect l="0" t="0" r="r" b="b"/>
          <a:pathLst>
            <a:path w="109" h="110">
              <a:moveTo>
                <a:pt x="54" y="0"/>
              </a:moveTo>
              <a:lnTo>
                <a:pt x="48" y="0"/>
              </a:lnTo>
              <a:lnTo>
                <a:pt x="43" y="1"/>
              </a:lnTo>
              <a:lnTo>
                <a:pt x="38" y="2"/>
              </a:lnTo>
              <a:lnTo>
                <a:pt x="33" y="4"/>
              </a:lnTo>
              <a:lnTo>
                <a:pt x="28" y="7"/>
              </a:lnTo>
              <a:lnTo>
                <a:pt x="24" y="9"/>
              </a:lnTo>
              <a:lnTo>
                <a:pt x="20" y="13"/>
              </a:lnTo>
              <a:lnTo>
                <a:pt x="16" y="16"/>
              </a:lnTo>
              <a:lnTo>
                <a:pt x="12" y="20"/>
              </a:lnTo>
              <a:lnTo>
                <a:pt x="9" y="25"/>
              </a:lnTo>
              <a:lnTo>
                <a:pt x="7" y="29"/>
              </a:lnTo>
              <a:lnTo>
                <a:pt x="4" y="34"/>
              </a:lnTo>
              <a:lnTo>
                <a:pt x="2" y="39"/>
              </a:lnTo>
              <a:lnTo>
                <a:pt x="1" y="45"/>
              </a:lnTo>
              <a:lnTo>
                <a:pt x="0" y="50"/>
              </a:lnTo>
              <a:lnTo>
                <a:pt x="0" y="56"/>
              </a:lnTo>
              <a:lnTo>
                <a:pt x="0" y="61"/>
              </a:lnTo>
              <a:lnTo>
                <a:pt x="1" y="67"/>
              </a:lnTo>
              <a:lnTo>
                <a:pt x="2" y="72"/>
              </a:lnTo>
              <a:lnTo>
                <a:pt x="4" y="76"/>
              </a:lnTo>
              <a:lnTo>
                <a:pt x="7" y="81"/>
              </a:lnTo>
              <a:lnTo>
                <a:pt x="9" y="85"/>
              </a:lnTo>
              <a:lnTo>
                <a:pt x="12" y="90"/>
              </a:lnTo>
              <a:lnTo>
                <a:pt x="16" y="93"/>
              </a:lnTo>
              <a:lnTo>
                <a:pt x="19" y="97"/>
              </a:lnTo>
              <a:lnTo>
                <a:pt x="24" y="100"/>
              </a:lnTo>
              <a:lnTo>
                <a:pt x="28" y="103"/>
              </a:lnTo>
              <a:lnTo>
                <a:pt x="32" y="105"/>
              </a:lnTo>
              <a:lnTo>
                <a:pt x="37" y="107"/>
              </a:lnTo>
              <a:lnTo>
                <a:pt x="42" y="108"/>
              </a:lnTo>
              <a:lnTo>
                <a:pt x="47" y="109"/>
              </a:lnTo>
              <a:lnTo>
                <a:pt x="53" y="109"/>
              </a:lnTo>
              <a:lnTo>
                <a:pt x="58" y="109"/>
              </a:lnTo>
              <a:lnTo>
                <a:pt x="64" y="108"/>
              </a:lnTo>
              <a:lnTo>
                <a:pt x="69" y="107"/>
              </a:lnTo>
              <a:lnTo>
                <a:pt x="74" y="105"/>
              </a:lnTo>
              <a:lnTo>
                <a:pt x="79" y="103"/>
              </a:lnTo>
              <a:lnTo>
                <a:pt x="83" y="100"/>
              </a:lnTo>
              <a:lnTo>
                <a:pt x="88" y="97"/>
              </a:lnTo>
              <a:lnTo>
                <a:pt x="92" y="94"/>
              </a:lnTo>
              <a:lnTo>
                <a:pt x="95" y="90"/>
              </a:lnTo>
              <a:lnTo>
                <a:pt x="99" y="86"/>
              </a:lnTo>
              <a:lnTo>
                <a:pt x="101" y="81"/>
              </a:lnTo>
              <a:lnTo>
                <a:pt x="104" y="77"/>
              </a:lnTo>
              <a:lnTo>
                <a:pt x="106" y="72"/>
              </a:lnTo>
              <a:lnTo>
                <a:pt x="107" y="67"/>
              </a:lnTo>
              <a:lnTo>
                <a:pt x="108" y="62"/>
              </a:lnTo>
              <a:lnTo>
                <a:pt x="108" y="56"/>
              </a:lnTo>
              <a:lnTo>
                <a:pt x="108" y="50"/>
              </a:lnTo>
              <a:lnTo>
                <a:pt x="107" y="45"/>
              </a:lnTo>
              <a:lnTo>
                <a:pt x="106" y="40"/>
              </a:lnTo>
              <a:lnTo>
                <a:pt x="104" y="34"/>
              </a:lnTo>
              <a:lnTo>
                <a:pt x="101" y="30"/>
              </a:lnTo>
              <a:lnTo>
                <a:pt x="99" y="25"/>
              </a:lnTo>
              <a:lnTo>
                <a:pt x="95" y="21"/>
              </a:lnTo>
              <a:lnTo>
                <a:pt x="92" y="17"/>
              </a:lnTo>
              <a:lnTo>
                <a:pt x="88" y="13"/>
              </a:lnTo>
              <a:lnTo>
                <a:pt x="84" y="10"/>
              </a:lnTo>
              <a:lnTo>
                <a:pt x="79" y="7"/>
              </a:lnTo>
              <a:lnTo>
                <a:pt x="74" y="4"/>
              </a:lnTo>
              <a:lnTo>
                <a:pt x="69" y="3"/>
              </a:lnTo>
              <a:lnTo>
                <a:pt x="64" y="1"/>
              </a:lnTo>
              <a:lnTo>
                <a:pt x="59" y="0"/>
              </a:lnTo>
              <a:lnTo>
                <a:pt x="54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299</xdr:col>
      <xdr:colOff>21600</xdr:colOff>
      <xdr:row>76</xdr:row>
      <xdr:rowOff>510480</xdr:rowOff>
    </xdr:from>
    <xdr:to>
      <xdr:col>299</xdr:col>
      <xdr:colOff>265680</xdr:colOff>
      <xdr:row>77</xdr:row>
      <xdr:rowOff>135360</xdr:rowOff>
    </xdr:to>
    <xdr:sp>
      <xdr:nvSpPr>
        <xdr:cNvPr id="213" name="Freeform 1"/>
        <xdr:cNvSpPr/>
      </xdr:nvSpPr>
      <xdr:spPr>
        <a:xfrm>
          <a:off x="239251320" y="46839960"/>
          <a:ext cx="244440" cy="234720"/>
        </a:xfrm>
        <a:custGeom>
          <a:avLst/>
          <a:gdLst/>
          <a:ahLst/>
          <a:rect l="0" t="0" r="r" b="b"/>
          <a:pathLst>
            <a:path w="679" h="652">
              <a:moveTo>
                <a:pt x="373" y="19"/>
              </a:moveTo>
              <a:lnTo>
                <a:pt x="393" y="20"/>
              </a:lnTo>
              <a:lnTo>
                <a:pt x="408" y="21"/>
              </a:lnTo>
              <a:lnTo>
                <a:pt x="415" y="22"/>
              </a:lnTo>
              <a:lnTo>
                <a:pt x="420" y="23"/>
              </a:lnTo>
              <a:lnTo>
                <a:pt x="425" y="25"/>
              </a:lnTo>
              <a:lnTo>
                <a:pt x="429" y="26"/>
              </a:lnTo>
              <a:lnTo>
                <a:pt x="432" y="28"/>
              </a:lnTo>
              <a:lnTo>
                <a:pt x="433" y="29"/>
              </a:lnTo>
              <a:lnTo>
                <a:pt x="434" y="30"/>
              </a:lnTo>
              <a:lnTo>
                <a:pt x="435" y="31"/>
              </a:lnTo>
              <a:lnTo>
                <a:pt x="436" y="32"/>
              </a:lnTo>
              <a:lnTo>
                <a:pt x="437" y="34"/>
              </a:lnTo>
              <a:lnTo>
                <a:pt x="438" y="35"/>
              </a:lnTo>
              <a:lnTo>
                <a:pt x="439" y="38"/>
              </a:lnTo>
              <a:lnTo>
                <a:pt x="439" y="41"/>
              </a:lnTo>
              <a:lnTo>
                <a:pt x="440" y="45"/>
              </a:lnTo>
              <a:lnTo>
                <a:pt x="440" y="49"/>
              </a:lnTo>
              <a:lnTo>
                <a:pt x="440" y="53"/>
              </a:lnTo>
              <a:lnTo>
                <a:pt x="439" y="58"/>
              </a:lnTo>
              <a:lnTo>
                <a:pt x="437" y="62"/>
              </a:lnTo>
              <a:lnTo>
                <a:pt x="435" y="67"/>
              </a:lnTo>
              <a:lnTo>
                <a:pt x="433" y="72"/>
              </a:lnTo>
              <a:lnTo>
                <a:pt x="430" y="78"/>
              </a:lnTo>
              <a:lnTo>
                <a:pt x="422" y="89"/>
              </a:lnTo>
              <a:lnTo>
                <a:pt x="411" y="102"/>
              </a:lnTo>
              <a:lnTo>
                <a:pt x="398" y="117"/>
              </a:lnTo>
              <a:lnTo>
                <a:pt x="363" y="150"/>
              </a:lnTo>
              <a:lnTo>
                <a:pt x="189" y="309"/>
              </a:lnTo>
              <a:lnTo>
                <a:pt x="189" y="107"/>
              </a:lnTo>
              <a:lnTo>
                <a:pt x="190" y="82"/>
              </a:lnTo>
              <a:lnTo>
                <a:pt x="191" y="72"/>
              </a:lnTo>
              <a:lnTo>
                <a:pt x="192" y="63"/>
              </a:lnTo>
              <a:lnTo>
                <a:pt x="194" y="55"/>
              </a:lnTo>
              <a:lnTo>
                <a:pt x="197" y="48"/>
              </a:lnTo>
              <a:lnTo>
                <a:pt x="199" y="45"/>
              </a:lnTo>
              <a:lnTo>
                <a:pt x="200" y="42"/>
              </a:lnTo>
              <a:lnTo>
                <a:pt x="202" y="40"/>
              </a:lnTo>
              <a:lnTo>
                <a:pt x="205" y="38"/>
              </a:lnTo>
              <a:lnTo>
                <a:pt x="207" y="35"/>
              </a:lnTo>
              <a:lnTo>
                <a:pt x="210" y="33"/>
              </a:lnTo>
              <a:lnTo>
                <a:pt x="216" y="30"/>
              </a:lnTo>
              <a:lnTo>
                <a:pt x="223" y="27"/>
              </a:lnTo>
              <a:lnTo>
                <a:pt x="232" y="25"/>
              </a:lnTo>
              <a:lnTo>
                <a:pt x="242" y="23"/>
              </a:lnTo>
              <a:lnTo>
                <a:pt x="253" y="21"/>
              </a:lnTo>
              <a:lnTo>
                <a:pt x="279" y="19"/>
              </a:lnTo>
              <a:lnTo>
                <a:pt x="279" y="0"/>
              </a:lnTo>
              <a:lnTo>
                <a:pt x="0" y="0"/>
              </a:lnTo>
              <a:lnTo>
                <a:pt x="0" y="19"/>
              </a:lnTo>
              <a:lnTo>
                <a:pt x="25" y="21"/>
              </a:lnTo>
              <a:lnTo>
                <a:pt x="36" y="23"/>
              </a:lnTo>
              <a:lnTo>
                <a:pt x="46" y="25"/>
              </a:lnTo>
              <a:lnTo>
                <a:pt x="54" y="27"/>
              </a:lnTo>
              <a:lnTo>
                <a:pt x="61" y="30"/>
              </a:lnTo>
              <a:lnTo>
                <a:pt x="67" y="34"/>
              </a:lnTo>
              <a:lnTo>
                <a:pt x="70" y="36"/>
              </a:lnTo>
              <a:lnTo>
                <a:pt x="72" y="38"/>
              </a:lnTo>
              <a:lnTo>
                <a:pt x="74" y="40"/>
              </a:lnTo>
              <a:lnTo>
                <a:pt x="76" y="43"/>
              </a:lnTo>
              <a:lnTo>
                <a:pt x="80" y="49"/>
              </a:lnTo>
              <a:lnTo>
                <a:pt x="82" y="56"/>
              </a:lnTo>
              <a:lnTo>
                <a:pt x="85" y="64"/>
              </a:lnTo>
              <a:lnTo>
                <a:pt x="86" y="73"/>
              </a:lnTo>
              <a:lnTo>
                <a:pt x="87" y="83"/>
              </a:lnTo>
              <a:lnTo>
                <a:pt x="89" y="107"/>
              </a:lnTo>
              <a:lnTo>
                <a:pt x="89" y="533"/>
              </a:lnTo>
              <a:lnTo>
                <a:pt x="88" y="561"/>
              </a:lnTo>
              <a:lnTo>
                <a:pt x="87" y="573"/>
              </a:lnTo>
              <a:lnTo>
                <a:pt x="85" y="583"/>
              </a:lnTo>
              <a:lnTo>
                <a:pt x="83" y="592"/>
              </a:lnTo>
              <a:lnTo>
                <a:pt x="80" y="600"/>
              </a:lnTo>
              <a:lnTo>
                <a:pt x="77" y="607"/>
              </a:lnTo>
              <a:lnTo>
                <a:pt x="75" y="609"/>
              </a:lnTo>
              <a:lnTo>
                <a:pt x="73" y="612"/>
              </a:lnTo>
              <a:lnTo>
                <a:pt x="70" y="615"/>
              </a:lnTo>
              <a:lnTo>
                <a:pt x="68" y="617"/>
              </a:lnTo>
              <a:lnTo>
                <a:pt x="65" y="619"/>
              </a:lnTo>
              <a:lnTo>
                <a:pt x="61" y="621"/>
              </a:lnTo>
              <a:lnTo>
                <a:pt x="54" y="624"/>
              </a:lnTo>
              <a:lnTo>
                <a:pt x="46" y="626"/>
              </a:lnTo>
              <a:lnTo>
                <a:pt x="37" y="628"/>
              </a:lnTo>
              <a:lnTo>
                <a:pt x="26" y="630"/>
              </a:lnTo>
              <a:lnTo>
                <a:pt x="0" y="632"/>
              </a:lnTo>
              <a:lnTo>
                <a:pt x="0" y="651"/>
              </a:lnTo>
              <a:lnTo>
                <a:pt x="277" y="651"/>
              </a:lnTo>
              <a:lnTo>
                <a:pt x="277" y="632"/>
              </a:lnTo>
              <a:lnTo>
                <a:pt x="252" y="630"/>
              </a:lnTo>
              <a:lnTo>
                <a:pt x="241" y="629"/>
              </a:lnTo>
              <a:lnTo>
                <a:pt x="232" y="627"/>
              </a:lnTo>
              <a:lnTo>
                <a:pt x="224" y="624"/>
              </a:lnTo>
              <a:lnTo>
                <a:pt x="216" y="621"/>
              </a:lnTo>
              <a:lnTo>
                <a:pt x="210" y="618"/>
              </a:lnTo>
              <a:lnTo>
                <a:pt x="208" y="616"/>
              </a:lnTo>
              <a:lnTo>
                <a:pt x="205" y="614"/>
              </a:lnTo>
              <a:lnTo>
                <a:pt x="203" y="611"/>
              </a:lnTo>
              <a:lnTo>
                <a:pt x="201" y="608"/>
              </a:lnTo>
              <a:lnTo>
                <a:pt x="199" y="606"/>
              </a:lnTo>
              <a:lnTo>
                <a:pt x="197" y="602"/>
              </a:lnTo>
              <a:lnTo>
                <a:pt x="195" y="596"/>
              </a:lnTo>
              <a:lnTo>
                <a:pt x="193" y="588"/>
              </a:lnTo>
              <a:lnTo>
                <a:pt x="191" y="579"/>
              </a:lnTo>
              <a:lnTo>
                <a:pt x="190" y="568"/>
              </a:lnTo>
              <a:lnTo>
                <a:pt x="189" y="544"/>
              </a:lnTo>
              <a:lnTo>
                <a:pt x="189" y="360"/>
              </a:lnTo>
              <a:lnTo>
                <a:pt x="215" y="339"/>
              </a:lnTo>
              <a:lnTo>
                <a:pt x="319" y="443"/>
              </a:lnTo>
              <a:lnTo>
                <a:pt x="371" y="497"/>
              </a:lnTo>
              <a:lnTo>
                <a:pt x="393" y="522"/>
              </a:lnTo>
              <a:lnTo>
                <a:pt x="411" y="546"/>
              </a:lnTo>
              <a:lnTo>
                <a:pt x="426" y="566"/>
              </a:lnTo>
              <a:lnTo>
                <a:pt x="437" y="584"/>
              </a:lnTo>
              <a:lnTo>
                <a:pt x="441" y="592"/>
              </a:lnTo>
              <a:lnTo>
                <a:pt x="444" y="599"/>
              </a:lnTo>
              <a:lnTo>
                <a:pt x="446" y="605"/>
              </a:lnTo>
              <a:lnTo>
                <a:pt x="447" y="607"/>
              </a:lnTo>
              <a:lnTo>
                <a:pt x="447" y="610"/>
              </a:lnTo>
              <a:lnTo>
                <a:pt x="447" y="612"/>
              </a:lnTo>
              <a:lnTo>
                <a:pt x="446" y="615"/>
              </a:lnTo>
              <a:lnTo>
                <a:pt x="445" y="617"/>
              </a:lnTo>
              <a:lnTo>
                <a:pt x="444" y="619"/>
              </a:lnTo>
              <a:lnTo>
                <a:pt x="443" y="621"/>
              </a:lnTo>
              <a:lnTo>
                <a:pt x="441" y="623"/>
              </a:lnTo>
              <a:lnTo>
                <a:pt x="439" y="624"/>
              </a:lnTo>
              <a:lnTo>
                <a:pt x="437" y="626"/>
              </a:lnTo>
              <a:lnTo>
                <a:pt x="434" y="627"/>
              </a:lnTo>
              <a:lnTo>
                <a:pt x="431" y="628"/>
              </a:lnTo>
              <a:lnTo>
                <a:pt x="428" y="629"/>
              </a:lnTo>
              <a:lnTo>
                <a:pt x="424" y="630"/>
              </a:lnTo>
              <a:lnTo>
                <a:pt x="415" y="631"/>
              </a:lnTo>
              <a:lnTo>
                <a:pt x="405" y="631"/>
              </a:lnTo>
              <a:lnTo>
                <a:pt x="394" y="631"/>
              </a:lnTo>
              <a:lnTo>
                <a:pt x="386" y="632"/>
              </a:lnTo>
              <a:lnTo>
                <a:pt x="378" y="632"/>
              </a:lnTo>
              <a:lnTo>
                <a:pt x="378" y="651"/>
              </a:lnTo>
              <a:lnTo>
                <a:pt x="678" y="651"/>
              </a:lnTo>
              <a:lnTo>
                <a:pt x="678" y="632"/>
              </a:lnTo>
              <a:lnTo>
                <a:pt x="660" y="631"/>
              </a:lnTo>
              <a:lnTo>
                <a:pt x="652" y="630"/>
              </a:lnTo>
              <a:lnTo>
                <a:pt x="645" y="629"/>
              </a:lnTo>
              <a:lnTo>
                <a:pt x="637" y="626"/>
              </a:lnTo>
              <a:lnTo>
                <a:pt x="630" y="623"/>
              </a:lnTo>
              <a:lnTo>
                <a:pt x="623" y="620"/>
              </a:lnTo>
              <a:lnTo>
                <a:pt x="615" y="615"/>
              </a:lnTo>
              <a:lnTo>
                <a:pt x="607" y="609"/>
              </a:lnTo>
              <a:lnTo>
                <a:pt x="598" y="601"/>
              </a:lnTo>
              <a:lnTo>
                <a:pt x="578" y="583"/>
              </a:lnTo>
              <a:lnTo>
                <a:pt x="523" y="526"/>
              </a:lnTo>
              <a:lnTo>
                <a:pt x="294" y="280"/>
              </a:lnTo>
              <a:lnTo>
                <a:pt x="481" y="95"/>
              </a:lnTo>
              <a:lnTo>
                <a:pt x="504" y="74"/>
              </a:lnTo>
              <a:lnTo>
                <a:pt x="523" y="57"/>
              </a:lnTo>
              <a:lnTo>
                <a:pt x="540" y="44"/>
              </a:lnTo>
              <a:lnTo>
                <a:pt x="548" y="39"/>
              </a:lnTo>
              <a:lnTo>
                <a:pt x="556" y="35"/>
              </a:lnTo>
              <a:lnTo>
                <a:pt x="564" y="31"/>
              </a:lnTo>
              <a:lnTo>
                <a:pt x="572" y="28"/>
              </a:lnTo>
              <a:lnTo>
                <a:pt x="580" y="26"/>
              </a:lnTo>
              <a:lnTo>
                <a:pt x="589" y="24"/>
              </a:lnTo>
              <a:lnTo>
                <a:pt x="608" y="21"/>
              </a:lnTo>
              <a:lnTo>
                <a:pt x="631" y="19"/>
              </a:lnTo>
              <a:lnTo>
                <a:pt x="631" y="0"/>
              </a:lnTo>
              <a:lnTo>
                <a:pt x="373" y="0"/>
              </a:lnTo>
              <a:lnTo>
                <a:pt x="373" y="1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299</xdr:col>
      <xdr:colOff>293040</xdr:colOff>
      <xdr:row>77</xdr:row>
      <xdr:rowOff>106920</xdr:rowOff>
    </xdr:from>
    <xdr:to>
      <xdr:col>299</xdr:col>
      <xdr:colOff>384120</xdr:colOff>
      <xdr:row>77</xdr:row>
      <xdr:rowOff>204480</xdr:rowOff>
    </xdr:to>
    <xdr:sp>
      <xdr:nvSpPr>
        <xdr:cNvPr id="214" name="Freeform 1"/>
        <xdr:cNvSpPr/>
      </xdr:nvSpPr>
      <xdr:spPr>
        <a:xfrm>
          <a:off x="239522760" y="47045880"/>
          <a:ext cx="91440" cy="97920"/>
        </a:xfrm>
        <a:custGeom>
          <a:avLst/>
          <a:gdLst/>
          <a:ahLst/>
          <a:rect l="0" t="0" r="r" b="b"/>
          <a:pathLst>
            <a:path w="254" h="272">
              <a:moveTo>
                <a:pt x="130" y="0"/>
              </a:moveTo>
              <a:lnTo>
                <a:pt x="117" y="1"/>
              </a:lnTo>
              <a:lnTo>
                <a:pt x="105" y="2"/>
              </a:lnTo>
              <a:lnTo>
                <a:pt x="99" y="3"/>
              </a:lnTo>
              <a:lnTo>
                <a:pt x="93" y="5"/>
              </a:lnTo>
              <a:lnTo>
                <a:pt x="87" y="7"/>
              </a:lnTo>
              <a:lnTo>
                <a:pt x="82" y="9"/>
              </a:lnTo>
              <a:lnTo>
                <a:pt x="76" y="11"/>
              </a:lnTo>
              <a:lnTo>
                <a:pt x="71" y="14"/>
              </a:lnTo>
              <a:lnTo>
                <a:pt x="66" y="17"/>
              </a:lnTo>
              <a:lnTo>
                <a:pt x="61" y="20"/>
              </a:lnTo>
              <a:lnTo>
                <a:pt x="51" y="28"/>
              </a:lnTo>
              <a:lnTo>
                <a:pt x="41" y="37"/>
              </a:lnTo>
              <a:lnTo>
                <a:pt x="36" y="42"/>
              </a:lnTo>
              <a:lnTo>
                <a:pt x="32" y="48"/>
              </a:lnTo>
              <a:lnTo>
                <a:pt x="27" y="53"/>
              </a:lnTo>
              <a:lnTo>
                <a:pt x="23" y="59"/>
              </a:lnTo>
              <a:lnTo>
                <a:pt x="20" y="64"/>
              </a:lnTo>
              <a:lnTo>
                <a:pt x="16" y="71"/>
              </a:lnTo>
              <a:lnTo>
                <a:pt x="11" y="83"/>
              </a:lnTo>
              <a:lnTo>
                <a:pt x="6" y="96"/>
              </a:lnTo>
              <a:lnTo>
                <a:pt x="3" y="110"/>
              </a:lnTo>
              <a:lnTo>
                <a:pt x="1" y="124"/>
              </a:lnTo>
              <a:lnTo>
                <a:pt x="0" y="139"/>
              </a:lnTo>
              <a:lnTo>
                <a:pt x="1" y="153"/>
              </a:lnTo>
              <a:lnTo>
                <a:pt x="2" y="166"/>
              </a:lnTo>
              <a:lnTo>
                <a:pt x="5" y="179"/>
              </a:lnTo>
              <a:lnTo>
                <a:pt x="10" y="191"/>
              </a:lnTo>
              <a:lnTo>
                <a:pt x="15" y="203"/>
              </a:lnTo>
              <a:lnTo>
                <a:pt x="21" y="214"/>
              </a:lnTo>
              <a:lnTo>
                <a:pt x="28" y="224"/>
              </a:lnTo>
              <a:lnTo>
                <a:pt x="36" y="233"/>
              </a:lnTo>
              <a:lnTo>
                <a:pt x="45" y="242"/>
              </a:lnTo>
              <a:lnTo>
                <a:pt x="54" y="249"/>
              </a:lnTo>
              <a:lnTo>
                <a:pt x="65" y="256"/>
              </a:lnTo>
              <a:lnTo>
                <a:pt x="76" y="261"/>
              </a:lnTo>
              <a:lnTo>
                <a:pt x="87" y="265"/>
              </a:lnTo>
              <a:lnTo>
                <a:pt x="99" y="268"/>
              </a:lnTo>
              <a:lnTo>
                <a:pt x="112" y="270"/>
              </a:lnTo>
              <a:lnTo>
                <a:pt x="125" y="271"/>
              </a:lnTo>
              <a:lnTo>
                <a:pt x="138" y="270"/>
              </a:lnTo>
              <a:lnTo>
                <a:pt x="151" y="268"/>
              </a:lnTo>
              <a:lnTo>
                <a:pt x="164" y="265"/>
              </a:lnTo>
              <a:lnTo>
                <a:pt x="175" y="260"/>
              </a:lnTo>
              <a:lnTo>
                <a:pt x="187" y="254"/>
              </a:lnTo>
              <a:lnTo>
                <a:pt x="197" y="247"/>
              </a:lnTo>
              <a:lnTo>
                <a:pt x="207" y="239"/>
              </a:lnTo>
              <a:lnTo>
                <a:pt x="216" y="230"/>
              </a:lnTo>
              <a:lnTo>
                <a:pt x="224" y="220"/>
              </a:lnTo>
              <a:lnTo>
                <a:pt x="232" y="210"/>
              </a:lnTo>
              <a:lnTo>
                <a:pt x="238" y="198"/>
              </a:lnTo>
              <a:lnTo>
                <a:pt x="243" y="186"/>
              </a:lnTo>
              <a:lnTo>
                <a:pt x="248" y="173"/>
              </a:lnTo>
              <a:lnTo>
                <a:pt x="251" y="160"/>
              </a:lnTo>
              <a:lnTo>
                <a:pt x="253" y="146"/>
              </a:lnTo>
              <a:lnTo>
                <a:pt x="253" y="131"/>
              </a:lnTo>
              <a:lnTo>
                <a:pt x="253" y="117"/>
              </a:lnTo>
              <a:lnTo>
                <a:pt x="251" y="104"/>
              </a:lnTo>
              <a:lnTo>
                <a:pt x="248" y="91"/>
              </a:lnTo>
              <a:lnTo>
                <a:pt x="244" y="79"/>
              </a:lnTo>
              <a:lnTo>
                <a:pt x="239" y="67"/>
              </a:lnTo>
              <a:lnTo>
                <a:pt x="233" y="56"/>
              </a:lnTo>
              <a:lnTo>
                <a:pt x="226" y="46"/>
              </a:lnTo>
              <a:lnTo>
                <a:pt x="218" y="37"/>
              </a:lnTo>
              <a:lnTo>
                <a:pt x="210" y="29"/>
              </a:lnTo>
              <a:lnTo>
                <a:pt x="200" y="22"/>
              </a:lnTo>
              <a:lnTo>
                <a:pt x="190" y="15"/>
              </a:lnTo>
              <a:lnTo>
                <a:pt x="179" y="10"/>
              </a:lnTo>
              <a:lnTo>
                <a:pt x="168" y="6"/>
              </a:lnTo>
              <a:lnTo>
                <a:pt x="156" y="3"/>
              </a:lnTo>
              <a:lnTo>
                <a:pt x="143" y="1"/>
              </a:lnTo>
              <a:lnTo>
                <a:pt x="130" y="0"/>
              </a:lnTo>
              <a:moveTo>
                <a:pt x="122" y="20"/>
              </a:moveTo>
              <a:lnTo>
                <a:pt x="131" y="21"/>
              </a:lnTo>
              <a:lnTo>
                <a:pt x="139" y="23"/>
              </a:lnTo>
              <a:lnTo>
                <a:pt x="147" y="26"/>
              </a:lnTo>
              <a:lnTo>
                <a:pt x="154" y="30"/>
              </a:lnTo>
              <a:lnTo>
                <a:pt x="161" y="35"/>
              </a:lnTo>
              <a:lnTo>
                <a:pt x="168" y="41"/>
              </a:lnTo>
              <a:lnTo>
                <a:pt x="174" y="48"/>
              </a:lnTo>
              <a:lnTo>
                <a:pt x="179" y="56"/>
              </a:lnTo>
              <a:lnTo>
                <a:pt x="184" y="65"/>
              </a:lnTo>
              <a:lnTo>
                <a:pt x="189" y="75"/>
              </a:lnTo>
              <a:lnTo>
                <a:pt x="192" y="85"/>
              </a:lnTo>
              <a:lnTo>
                <a:pt x="195" y="97"/>
              </a:lnTo>
              <a:lnTo>
                <a:pt x="198" y="109"/>
              </a:lnTo>
              <a:lnTo>
                <a:pt x="200" y="121"/>
              </a:lnTo>
              <a:lnTo>
                <a:pt x="201" y="135"/>
              </a:lnTo>
              <a:lnTo>
                <a:pt x="201" y="149"/>
              </a:lnTo>
              <a:lnTo>
                <a:pt x="201" y="160"/>
              </a:lnTo>
              <a:lnTo>
                <a:pt x="200" y="171"/>
              </a:lnTo>
              <a:lnTo>
                <a:pt x="198" y="181"/>
              </a:lnTo>
              <a:lnTo>
                <a:pt x="196" y="191"/>
              </a:lnTo>
              <a:lnTo>
                <a:pt x="194" y="200"/>
              </a:lnTo>
              <a:lnTo>
                <a:pt x="190" y="208"/>
              </a:lnTo>
              <a:lnTo>
                <a:pt x="187" y="216"/>
              </a:lnTo>
              <a:lnTo>
                <a:pt x="182" y="223"/>
              </a:lnTo>
              <a:lnTo>
                <a:pt x="177" y="229"/>
              </a:lnTo>
              <a:lnTo>
                <a:pt x="172" y="235"/>
              </a:lnTo>
              <a:lnTo>
                <a:pt x="166" y="239"/>
              </a:lnTo>
              <a:lnTo>
                <a:pt x="160" y="243"/>
              </a:lnTo>
              <a:lnTo>
                <a:pt x="154" y="246"/>
              </a:lnTo>
              <a:lnTo>
                <a:pt x="147" y="249"/>
              </a:lnTo>
              <a:lnTo>
                <a:pt x="139" y="250"/>
              </a:lnTo>
              <a:lnTo>
                <a:pt x="132" y="251"/>
              </a:lnTo>
              <a:lnTo>
                <a:pt x="123" y="250"/>
              </a:lnTo>
              <a:lnTo>
                <a:pt x="115" y="248"/>
              </a:lnTo>
              <a:lnTo>
                <a:pt x="107" y="246"/>
              </a:lnTo>
              <a:lnTo>
                <a:pt x="99" y="242"/>
              </a:lnTo>
              <a:lnTo>
                <a:pt x="92" y="237"/>
              </a:lnTo>
              <a:lnTo>
                <a:pt x="86" y="232"/>
              </a:lnTo>
              <a:lnTo>
                <a:pt x="80" y="225"/>
              </a:lnTo>
              <a:lnTo>
                <a:pt x="74" y="218"/>
              </a:lnTo>
              <a:lnTo>
                <a:pt x="69" y="209"/>
              </a:lnTo>
              <a:lnTo>
                <a:pt x="65" y="200"/>
              </a:lnTo>
              <a:lnTo>
                <a:pt x="61" y="191"/>
              </a:lnTo>
              <a:lnTo>
                <a:pt x="58" y="180"/>
              </a:lnTo>
              <a:lnTo>
                <a:pt x="55" y="169"/>
              </a:lnTo>
              <a:lnTo>
                <a:pt x="54" y="157"/>
              </a:lnTo>
              <a:lnTo>
                <a:pt x="52" y="145"/>
              </a:lnTo>
              <a:lnTo>
                <a:pt x="52" y="132"/>
              </a:lnTo>
              <a:lnTo>
                <a:pt x="53" y="107"/>
              </a:lnTo>
              <a:lnTo>
                <a:pt x="55" y="95"/>
              </a:lnTo>
              <a:lnTo>
                <a:pt x="57" y="85"/>
              </a:lnTo>
              <a:lnTo>
                <a:pt x="59" y="75"/>
              </a:lnTo>
              <a:lnTo>
                <a:pt x="63" y="66"/>
              </a:lnTo>
              <a:lnTo>
                <a:pt x="66" y="57"/>
              </a:lnTo>
              <a:lnTo>
                <a:pt x="70" y="50"/>
              </a:lnTo>
              <a:lnTo>
                <a:pt x="75" y="43"/>
              </a:lnTo>
              <a:lnTo>
                <a:pt x="81" y="37"/>
              </a:lnTo>
              <a:lnTo>
                <a:pt x="86" y="32"/>
              </a:lnTo>
              <a:lnTo>
                <a:pt x="93" y="28"/>
              </a:lnTo>
              <a:lnTo>
                <a:pt x="99" y="25"/>
              </a:lnTo>
              <a:lnTo>
                <a:pt x="106" y="22"/>
              </a:lnTo>
              <a:lnTo>
                <a:pt x="114" y="21"/>
              </a:lnTo>
              <a:lnTo>
                <a:pt x="122" y="2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299</xdr:col>
      <xdr:colOff>405360</xdr:colOff>
      <xdr:row>77</xdr:row>
      <xdr:rowOff>64440</xdr:rowOff>
    </xdr:from>
    <xdr:to>
      <xdr:col>299</xdr:col>
      <xdr:colOff>488880</xdr:colOff>
      <xdr:row>77</xdr:row>
      <xdr:rowOff>204480</xdr:rowOff>
    </xdr:to>
    <xdr:sp>
      <xdr:nvSpPr>
        <xdr:cNvPr id="215" name="Freeform 1"/>
        <xdr:cNvSpPr/>
      </xdr:nvSpPr>
      <xdr:spPr>
        <a:xfrm>
          <a:off x="239635080" y="47003400"/>
          <a:ext cx="83880" cy="140400"/>
        </a:xfrm>
        <a:custGeom>
          <a:avLst/>
          <a:gdLst/>
          <a:ahLst/>
          <a:rect l="0" t="0" r="r" b="b"/>
          <a:pathLst>
            <a:path w="233" h="390">
              <a:moveTo>
                <a:pt x="129" y="57"/>
              </a:moveTo>
              <a:lnTo>
                <a:pt x="132" y="57"/>
              </a:lnTo>
              <a:lnTo>
                <a:pt x="135" y="57"/>
              </a:lnTo>
              <a:lnTo>
                <a:pt x="139" y="57"/>
              </a:lnTo>
              <a:lnTo>
                <a:pt x="147" y="57"/>
              </a:lnTo>
              <a:lnTo>
                <a:pt x="155" y="57"/>
              </a:lnTo>
              <a:lnTo>
                <a:pt x="162" y="56"/>
              </a:lnTo>
              <a:lnTo>
                <a:pt x="169" y="54"/>
              </a:lnTo>
              <a:lnTo>
                <a:pt x="174" y="52"/>
              </a:lnTo>
              <a:lnTo>
                <a:pt x="180" y="50"/>
              </a:lnTo>
              <a:lnTo>
                <a:pt x="185" y="47"/>
              </a:lnTo>
              <a:lnTo>
                <a:pt x="190" y="44"/>
              </a:lnTo>
              <a:lnTo>
                <a:pt x="194" y="41"/>
              </a:lnTo>
              <a:lnTo>
                <a:pt x="197" y="36"/>
              </a:lnTo>
              <a:lnTo>
                <a:pt x="201" y="32"/>
              </a:lnTo>
              <a:lnTo>
                <a:pt x="204" y="26"/>
              </a:lnTo>
              <a:lnTo>
                <a:pt x="206" y="21"/>
              </a:lnTo>
              <a:lnTo>
                <a:pt x="208" y="14"/>
              </a:lnTo>
              <a:lnTo>
                <a:pt x="210" y="7"/>
              </a:lnTo>
              <a:lnTo>
                <a:pt x="212" y="0"/>
              </a:lnTo>
              <a:lnTo>
                <a:pt x="204" y="0"/>
              </a:lnTo>
              <a:lnTo>
                <a:pt x="203" y="2"/>
              </a:lnTo>
              <a:lnTo>
                <a:pt x="202" y="4"/>
              </a:lnTo>
              <a:lnTo>
                <a:pt x="201" y="6"/>
              </a:lnTo>
              <a:lnTo>
                <a:pt x="200" y="8"/>
              </a:lnTo>
              <a:lnTo>
                <a:pt x="198" y="9"/>
              </a:lnTo>
              <a:lnTo>
                <a:pt x="196" y="10"/>
              </a:lnTo>
              <a:lnTo>
                <a:pt x="194" y="12"/>
              </a:lnTo>
              <a:lnTo>
                <a:pt x="191" y="12"/>
              </a:lnTo>
              <a:lnTo>
                <a:pt x="188" y="13"/>
              </a:lnTo>
              <a:lnTo>
                <a:pt x="185" y="14"/>
              </a:lnTo>
              <a:lnTo>
                <a:pt x="177" y="15"/>
              </a:lnTo>
              <a:lnTo>
                <a:pt x="168" y="16"/>
              </a:lnTo>
              <a:lnTo>
                <a:pt x="156" y="16"/>
              </a:lnTo>
              <a:lnTo>
                <a:pt x="148" y="16"/>
              </a:lnTo>
              <a:lnTo>
                <a:pt x="144" y="16"/>
              </a:lnTo>
              <a:lnTo>
                <a:pt x="138" y="15"/>
              </a:lnTo>
              <a:lnTo>
                <a:pt x="125" y="15"/>
              </a:lnTo>
              <a:lnTo>
                <a:pt x="117" y="15"/>
              </a:lnTo>
              <a:lnTo>
                <a:pt x="110" y="16"/>
              </a:lnTo>
              <a:lnTo>
                <a:pt x="103" y="17"/>
              </a:lnTo>
              <a:lnTo>
                <a:pt x="97" y="18"/>
              </a:lnTo>
              <a:lnTo>
                <a:pt x="90" y="20"/>
              </a:lnTo>
              <a:lnTo>
                <a:pt x="84" y="22"/>
              </a:lnTo>
              <a:lnTo>
                <a:pt x="78" y="25"/>
              </a:lnTo>
              <a:lnTo>
                <a:pt x="72" y="27"/>
              </a:lnTo>
              <a:lnTo>
                <a:pt x="67" y="31"/>
              </a:lnTo>
              <a:lnTo>
                <a:pt x="62" y="34"/>
              </a:lnTo>
              <a:lnTo>
                <a:pt x="56" y="38"/>
              </a:lnTo>
              <a:lnTo>
                <a:pt x="51" y="42"/>
              </a:lnTo>
              <a:lnTo>
                <a:pt x="47" y="47"/>
              </a:lnTo>
              <a:lnTo>
                <a:pt x="42" y="52"/>
              </a:lnTo>
              <a:lnTo>
                <a:pt x="38" y="57"/>
              </a:lnTo>
              <a:lnTo>
                <a:pt x="34" y="63"/>
              </a:lnTo>
              <a:lnTo>
                <a:pt x="30" y="70"/>
              </a:lnTo>
              <a:lnTo>
                <a:pt x="27" y="77"/>
              </a:lnTo>
              <a:lnTo>
                <a:pt x="20" y="93"/>
              </a:lnTo>
              <a:lnTo>
                <a:pt x="14" y="111"/>
              </a:lnTo>
              <a:lnTo>
                <a:pt x="9" y="131"/>
              </a:lnTo>
              <a:lnTo>
                <a:pt x="5" y="152"/>
              </a:lnTo>
              <a:lnTo>
                <a:pt x="2" y="174"/>
              </a:lnTo>
              <a:lnTo>
                <a:pt x="1" y="198"/>
              </a:lnTo>
              <a:lnTo>
                <a:pt x="0" y="222"/>
              </a:lnTo>
              <a:lnTo>
                <a:pt x="0" y="239"/>
              </a:lnTo>
              <a:lnTo>
                <a:pt x="2" y="256"/>
              </a:lnTo>
              <a:lnTo>
                <a:pt x="3" y="272"/>
              </a:lnTo>
              <a:lnTo>
                <a:pt x="6" y="287"/>
              </a:lnTo>
              <a:lnTo>
                <a:pt x="9" y="301"/>
              </a:lnTo>
              <a:lnTo>
                <a:pt x="13" y="314"/>
              </a:lnTo>
              <a:lnTo>
                <a:pt x="18" y="326"/>
              </a:lnTo>
              <a:lnTo>
                <a:pt x="23" y="336"/>
              </a:lnTo>
              <a:lnTo>
                <a:pt x="27" y="342"/>
              </a:lnTo>
              <a:lnTo>
                <a:pt x="31" y="348"/>
              </a:lnTo>
              <a:lnTo>
                <a:pt x="36" y="353"/>
              </a:lnTo>
              <a:lnTo>
                <a:pt x="40" y="358"/>
              </a:lnTo>
              <a:lnTo>
                <a:pt x="45" y="363"/>
              </a:lnTo>
              <a:lnTo>
                <a:pt x="51" y="367"/>
              </a:lnTo>
              <a:lnTo>
                <a:pt x="56" y="371"/>
              </a:lnTo>
              <a:lnTo>
                <a:pt x="62" y="375"/>
              </a:lnTo>
              <a:lnTo>
                <a:pt x="68" y="378"/>
              </a:lnTo>
              <a:lnTo>
                <a:pt x="74" y="381"/>
              </a:lnTo>
              <a:lnTo>
                <a:pt x="81" y="383"/>
              </a:lnTo>
              <a:lnTo>
                <a:pt x="87" y="385"/>
              </a:lnTo>
              <a:lnTo>
                <a:pt x="94" y="387"/>
              </a:lnTo>
              <a:lnTo>
                <a:pt x="101" y="388"/>
              </a:lnTo>
              <a:lnTo>
                <a:pt x="108" y="389"/>
              </a:lnTo>
              <a:lnTo>
                <a:pt x="115" y="389"/>
              </a:lnTo>
              <a:lnTo>
                <a:pt x="127" y="388"/>
              </a:lnTo>
              <a:lnTo>
                <a:pt x="139" y="386"/>
              </a:lnTo>
              <a:lnTo>
                <a:pt x="150" y="383"/>
              </a:lnTo>
              <a:lnTo>
                <a:pt x="161" y="378"/>
              </a:lnTo>
              <a:lnTo>
                <a:pt x="171" y="372"/>
              </a:lnTo>
              <a:lnTo>
                <a:pt x="181" y="365"/>
              </a:lnTo>
              <a:lnTo>
                <a:pt x="190" y="357"/>
              </a:lnTo>
              <a:lnTo>
                <a:pt x="198" y="348"/>
              </a:lnTo>
              <a:lnTo>
                <a:pt x="205" y="338"/>
              </a:lnTo>
              <a:lnTo>
                <a:pt x="212" y="327"/>
              </a:lnTo>
              <a:lnTo>
                <a:pt x="218" y="316"/>
              </a:lnTo>
              <a:lnTo>
                <a:pt x="223" y="304"/>
              </a:lnTo>
              <a:lnTo>
                <a:pt x="226" y="291"/>
              </a:lnTo>
              <a:lnTo>
                <a:pt x="229" y="277"/>
              </a:lnTo>
              <a:lnTo>
                <a:pt x="231" y="264"/>
              </a:lnTo>
              <a:lnTo>
                <a:pt x="232" y="249"/>
              </a:lnTo>
              <a:lnTo>
                <a:pt x="231" y="235"/>
              </a:lnTo>
              <a:lnTo>
                <a:pt x="230" y="222"/>
              </a:lnTo>
              <a:lnTo>
                <a:pt x="227" y="209"/>
              </a:lnTo>
              <a:lnTo>
                <a:pt x="223" y="196"/>
              </a:lnTo>
              <a:lnTo>
                <a:pt x="219" y="185"/>
              </a:lnTo>
              <a:lnTo>
                <a:pt x="213" y="174"/>
              </a:lnTo>
              <a:lnTo>
                <a:pt x="207" y="164"/>
              </a:lnTo>
              <a:lnTo>
                <a:pt x="200" y="155"/>
              </a:lnTo>
              <a:lnTo>
                <a:pt x="192" y="147"/>
              </a:lnTo>
              <a:lnTo>
                <a:pt x="184" y="139"/>
              </a:lnTo>
              <a:lnTo>
                <a:pt x="174" y="133"/>
              </a:lnTo>
              <a:lnTo>
                <a:pt x="165" y="128"/>
              </a:lnTo>
              <a:lnTo>
                <a:pt x="154" y="123"/>
              </a:lnTo>
              <a:lnTo>
                <a:pt x="143" y="120"/>
              </a:lnTo>
              <a:lnTo>
                <a:pt x="131" y="118"/>
              </a:lnTo>
              <a:lnTo>
                <a:pt x="119" y="118"/>
              </a:lnTo>
              <a:lnTo>
                <a:pt x="112" y="118"/>
              </a:lnTo>
              <a:lnTo>
                <a:pt x="105" y="119"/>
              </a:lnTo>
              <a:lnTo>
                <a:pt x="98" y="120"/>
              </a:lnTo>
              <a:lnTo>
                <a:pt x="92" y="122"/>
              </a:lnTo>
              <a:lnTo>
                <a:pt x="86" y="124"/>
              </a:lnTo>
              <a:lnTo>
                <a:pt x="80" y="126"/>
              </a:lnTo>
              <a:lnTo>
                <a:pt x="74" y="129"/>
              </a:lnTo>
              <a:lnTo>
                <a:pt x="68" y="133"/>
              </a:lnTo>
              <a:lnTo>
                <a:pt x="62" y="137"/>
              </a:lnTo>
              <a:lnTo>
                <a:pt x="57" y="142"/>
              </a:lnTo>
              <a:lnTo>
                <a:pt x="52" y="147"/>
              </a:lnTo>
              <a:lnTo>
                <a:pt x="46" y="153"/>
              </a:lnTo>
              <a:lnTo>
                <a:pt x="41" y="159"/>
              </a:lnTo>
              <a:lnTo>
                <a:pt x="36" y="166"/>
              </a:lnTo>
              <a:lnTo>
                <a:pt x="27" y="182"/>
              </a:lnTo>
              <a:lnTo>
                <a:pt x="31" y="154"/>
              </a:lnTo>
              <a:lnTo>
                <a:pt x="35" y="135"/>
              </a:lnTo>
              <a:lnTo>
                <a:pt x="37" y="128"/>
              </a:lnTo>
              <a:lnTo>
                <a:pt x="39" y="122"/>
              </a:lnTo>
              <a:lnTo>
                <a:pt x="41" y="116"/>
              </a:lnTo>
              <a:lnTo>
                <a:pt x="43" y="111"/>
              </a:lnTo>
              <a:lnTo>
                <a:pt x="46" y="104"/>
              </a:lnTo>
              <a:lnTo>
                <a:pt x="50" y="98"/>
              </a:lnTo>
              <a:lnTo>
                <a:pt x="53" y="93"/>
              </a:lnTo>
              <a:lnTo>
                <a:pt x="57" y="87"/>
              </a:lnTo>
              <a:lnTo>
                <a:pt x="61" y="83"/>
              </a:lnTo>
              <a:lnTo>
                <a:pt x="65" y="78"/>
              </a:lnTo>
              <a:lnTo>
                <a:pt x="70" y="74"/>
              </a:lnTo>
              <a:lnTo>
                <a:pt x="75" y="71"/>
              </a:lnTo>
              <a:lnTo>
                <a:pt x="79" y="67"/>
              </a:lnTo>
              <a:lnTo>
                <a:pt x="85" y="65"/>
              </a:lnTo>
              <a:lnTo>
                <a:pt x="90" y="62"/>
              </a:lnTo>
              <a:lnTo>
                <a:pt x="95" y="60"/>
              </a:lnTo>
              <a:lnTo>
                <a:pt x="101" y="59"/>
              </a:lnTo>
              <a:lnTo>
                <a:pt x="107" y="58"/>
              </a:lnTo>
              <a:lnTo>
                <a:pt x="113" y="57"/>
              </a:lnTo>
              <a:lnTo>
                <a:pt x="119" y="57"/>
              </a:lnTo>
              <a:lnTo>
                <a:pt x="129" y="57"/>
              </a:lnTo>
              <a:moveTo>
                <a:pt x="112" y="138"/>
              </a:moveTo>
              <a:lnTo>
                <a:pt x="115" y="138"/>
              </a:lnTo>
              <a:lnTo>
                <a:pt x="119" y="139"/>
              </a:lnTo>
              <a:lnTo>
                <a:pt x="123" y="140"/>
              </a:lnTo>
              <a:lnTo>
                <a:pt x="126" y="141"/>
              </a:lnTo>
              <a:lnTo>
                <a:pt x="133" y="144"/>
              </a:lnTo>
              <a:lnTo>
                <a:pt x="139" y="147"/>
              </a:lnTo>
              <a:lnTo>
                <a:pt x="145" y="153"/>
              </a:lnTo>
              <a:lnTo>
                <a:pt x="151" y="159"/>
              </a:lnTo>
              <a:lnTo>
                <a:pt x="156" y="166"/>
              </a:lnTo>
              <a:lnTo>
                <a:pt x="161" y="174"/>
              </a:lnTo>
              <a:lnTo>
                <a:pt x="165" y="182"/>
              </a:lnTo>
              <a:lnTo>
                <a:pt x="169" y="192"/>
              </a:lnTo>
              <a:lnTo>
                <a:pt x="172" y="203"/>
              </a:lnTo>
              <a:lnTo>
                <a:pt x="175" y="214"/>
              </a:lnTo>
              <a:lnTo>
                <a:pt x="177" y="226"/>
              </a:lnTo>
              <a:lnTo>
                <a:pt x="178" y="239"/>
              </a:lnTo>
              <a:lnTo>
                <a:pt x="180" y="267"/>
              </a:lnTo>
              <a:lnTo>
                <a:pt x="179" y="289"/>
              </a:lnTo>
              <a:lnTo>
                <a:pt x="177" y="299"/>
              </a:lnTo>
              <a:lnTo>
                <a:pt x="175" y="309"/>
              </a:lnTo>
              <a:lnTo>
                <a:pt x="173" y="318"/>
              </a:lnTo>
              <a:lnTo>
                <a:pt x="171" y="326"/>
              </a:lnTo>
              <a:lnTo>
                <a:pt x="167" y="334"/>
              </a:lnTo>
              <a:lnTo>
                <a:pt x="164" y="341"/>
              </a:lnTo>
              <a:lnTo>
                <a:pt x="160" y="347"/>
              </a:lnTo>
              <a:lnTo>
                <a:pt x="155" y="352"/>
              </a:lnTo>
              <a:lnTo>
                <a:pt x="151" y="357"/>
              </a:lnTo>
              <a:lnTo>
                <a:pt x="146" y="361"/>
              </a:lnTo>
              <a:lnTo>
                <a:pt x="140" y="364"/>
              </a:lnTo>
              <a:lnTo>
                <a:pt x="134" y="366"/>
              </a:lnTo>
              <a:lnTo>
                <a:pt x="128" y="368"/>
              </a:lnTo>
              <a:lnTo>
                <a:pt x="122" y="368"/>
              </a:lnTo>
              <a:lnTo>
                <a:pt x="114" y="368"/>
              </a:lnTo>
              <a:lnTo>
                <a:pt x="106" y="366"/>
              </a:lnTo>
              <a:lnTo>
                <a:pt x="99" y="363"/>
              </a:lnTo>
              <a:lnTo>
                <a:pt x="92" y="360"/>
              </a:lnTo>
              <a:lnTo>
                <a:pt x="86" y="355"/>
              </a:lnTo>
              <a:lnTo>
                <a:pt x="80" y="349"/>
              </a:lnTo>
              <a:lnTo>
                <a:pt x="74" y="342"/>
              </a:lnTo>
              <a:lnTo>
                <a:pt x="70" y="334"/>
              </a:lnTo>
              <a:lnTo>
                <a:pt x="65" y="326"/>
              </a:lnTo>
              <a:lnTo>
                <a:pt x="61" y="316"/>
              </a:lnTo>
              <a:lnTo>
                <a:pt x="58" y="306"/>
              </a:lnTo>
              <a:lnTo>
                <a:pt x="55" y="294"/>
              </a:lnTo>
              <a:lnTo>
                <a:pt x="53" y="282"/>
              </a:lnTo>
              <a:lnTo>
                <a:pt x="52" y="270"/>
              </a:lnTo>
              <a:lnTo>
                <a:pt x="50" y="242"/>
              </a:lnTo>
              <a:lnTo>
                <a:pt x="50" y="230"/>
              </a:lnTo>
              <a:lnTo>
                <a:pt x="51" y="219"/>
              </a:lnTo>
              <a:lnTo>
                <a:pt x="52" y="209"/>
              </a:lnTo>
              <a:lnTo>
                <a:pt x="53" y="200"/>
              </a:lnTo>
              <a:lnTo>
                <a:pt x="55" y="192"/>
              </a:lnTo>
              <a:lnTo>
                <a:pt x="57" y="184"/>
              </a:lnTo>
              <a:lnTo>
                <a:pt x="60" y="177"/>
              </a:lnTo>
              <a:lnTo>
                <a:pt x="63" y="170"/>
              </a:lnTo>
              <a:lnTo>
                <a:pt x="68" y="163"/>
              </a:lnTo>
              <a:lnTo>
                <a:pt x="70" y="159"/>
              </a:lnTo>
              <a:lnTo>
                <a:pt x="73" y="156"/>
              </a:lnTo>
              <a:lnTo>
                <a:pt x="75" y="153"/>
              </a:lnTo>
              <a:lnTo>
                <a:pt x="78" y="151"/>
              </a:lnTo>
              <a:lnTo>
                <a:pt x="81" y="148"/>
              </a:lnTo>
              <a:lnTo>
                <a:pt x="84" y="146"/>
              </a:lnTo>
              <a:lnTo>
                <a:pt x="87" y="144"/>
              </a:lnTo>
              <a:lnTo>
                <a:pt x="90" y="143"/>
              </a:lnTo>
              <a:lnTo>
                <a:pt x="93" y="141"/>
              </a:lnTo>
              <a:lnTo>
                <a:pt x="97" y="140"/>
              </a:lnTo>
              <a:lnTo>
                <a:pt x="100" y="139"/>
              </a:lnTo>
              <a:lnTo>
                <a:pt x="104" y="139"/>
              </a:lnTo>
              <a:lnTo>
                <a:pt x="108" y="138"/>
              </a:lnTo>
              <a:lnTo>
                <a:pt x="112" y="138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299</xdr:col>
      <xdr:colOff>567720</xdr:colOff>
      <xdr:row>77</xdr:row>
      <xdr:rowOff>25560</xdr:rowOff>
    </xdr:from>
    <xdr:to>
      <xdr:col>299</xdr:col>
      <xdr:colOff>606600</xdr:colOff>
      <xdr:row>77</xdr:row>
      <xdr:rowOff>64800</xdr:rowOff>
    </xdr:to>
    <xdr:sp>
      <xdr:nvSpPr>
        <xdr:cNvPr id="216" name="Freeform 1"/>
        <xdr:cNvSpPr/>
      </xdr:nvSpPr>
      <xdr:spPr>
        <a:xfrm>
          <a:off x="239797440" y="46964520"/>
          <a:ext cx="39240" cy="39600"/>
        </a:xfrm>
        <a:custGeom>
          <a:avLst/>
          <a:gdLst/>
          <a:ahLst/>
          <a:rect l="0" t="0" r="r" b="b"/>
          <a:pathLst>
            <a:path w="109" h="110">
              <a:moveTo>
                <a:pt x="54" y="0"/>
              </a:moveTo>
              <a:lnTo>
                <a:pt x="48" y="0"/>
              </a:lnTo>
              <a:lnTo>
                <a:pt x="43" y="1"/>
              </a:lnTo>
              <a:lnTo>
                <a:pt x="38" y="2"/>
              </a:lnTo>
              <a:lnTo>
                <a:pt x="33" y="4"/>
              </a:lnTo>
              <a:lnTo>
                <a:pt x="28" y="7"/>
              </a:lnTo>
              <a:lnTo>
                <a:pt x="24" y="9"/>
              </a:lnTo>
              <a:lnTo>
                <a:pt x="20" y="13"/>
              </a:lnTo>
              <a:lnTo>
                <a:pt x="16" y="16"/>
              </a:lnTo>
              <a:lnTo>
                <a:pt x="12" y="20"/>
              </a:lnTo>
              <a:lnTo>
                <a:pt x="9" y="25"/>
              </a:lnTo>
              <a:lnTo>
                <a:pt x="7" y="29"/>
              </a:lnTo>
              <a:lnTo>
                <a:pt x="4" y="34"/>
              </a:lnTo>
              <a:lnTo>
                <a:pt x="2" y="39"/>
              </a:lnTo>
              <a:lnTo>
                <a:pt x="1" y="45"/>
              </a:lnTo>
              <a:lnTo>
                <a:pt x="0" y="50"/>
              </a:lnTo>
              <a:lnTo>
                <a:pt x="0" y="56"/>
              </a:lnTo>
              <a:lnTo>
                <a:pt x="0" y="61"/>
              </a:lnTo>
              <a:lnTo>
                <a:pt x="1" y="67"/>
              </a:lnTo>
              <a:lnTo>
                <a:pt x="2" y="72"/>
              </a:lnTo>
              <a:lnTo>
                <a:pt x="4" y="76"/>
              </a:lnTo>
              <a:lnTo>
                <a:pt x="7" y="81"/>
              </a:lnTo>
              <a:lnTo>
                <a:pt x="9" y="85"/>
              </a:lnTo>
              <a:lnTo>
                <a:pt x="12" y="90"/>
              </a:lnTo>
              <a:lnTo>
                <a:pt x="16" y="93"/>
              </a:lnTo>
              <a:lnTo>
                <a:pt x="19" y="97"/>
              </a:lnTo>
              <a:lnTo>
                <a:pt x="24" y="100"/>
              </a:lnTo>
              <a:lnTo>
                <a:pt x="28" y="103"/>
              </a:lnTo>
              <a:lnTo>
                <a:pt x="32" y="105"/>
              </a:lnTo>
              <a:lnTo>
                <a:pt x="37" y="107"/>
              </a:lnTo>
              <a:lnTo>
                <a:pt x="42" y="108"/>
              </a:lnTo>
              <a:lnTo>
                <a:pt x="47" y="109"/>
              </a:lnTo>
              <a:lnTo>
                <a:pt x="53" y="109"/>
              </a:lnTo>
              <a:lnTo>
                <a:pt x="58" y="109"/>
              </a:lnTo>
              <a:lnTo>
                <a:pt x="64" y="108"/>
              </a:lnTo>
              <a:lnTo>
                <a:pt x="69" y="107"/>
              </a:lnTo>
              <a:lnTo>
                <a:pt x="74" y="105"/>
              </a:lnTo>
              <a:lnTo>
                <a:pt x="79" y="103"/>
              </a:lnTo>
              <a:lnTo>
                <a:pt x="83" y="100"/>
              </a:lnTo>
              <a:lnTo>
                <a:pt x="88" y="97"/>
              </a:lnTo>
              <a:lnTo>
                <a:pt x="92" y="94"/>
              </a:lnTo>
              <a:lnTo>
                <a:pt x="95" y="90"/>
              </a:lnTo>
              <a:lnTo>
                <a:pt x="99" y="86"/>
              </a:lnTo>
              <a:lnTo>
                <a:pt x="101" y="81"/>
              </a:lnTo>
              <a:lnTo>
                <a:pt x="104" y="77"/>
              </a:lnTo>
              <a:lnTo>
                <a:pt x="106" y="72"/>
              </a:lnTo>
              <a:lnTo>
                <a:pt x="107" y="67"/>
              </a:lnTo>
              <a:lnTo>
                <a:pt x="108" y="62"/>
              </a:lnTo>
              <a:lnTo>
                <a:pt x="108" y="56"/>
              </a:lnTo>
              <a:lnTo>
                <a:pt x="108" y="50"/>
              </a:lnTo>
              <a:lnTo>
                <a:pt x="107" y="45"/>
              </a:lnTo>
              <a:lnTo>
                <a:pt x="106" y="40"/>
              </a:lnTo>
              <a:lnTo>
                <a:pt x="104" y="34"/>
              </a:lnTo>
              <a:lnTo>
                <a:pt x="101" y="30"/>
              </a:lnTo>
              <a:lnTo>
                <a:pt x="99" y="25"/>
              </a:lnTo>
              <a:lnTo>
                <a:pt x="95" y="21"/>
              </a:lnTo>
              <a:lnTo>
                <a:pt x="92" y="17"/>
              </a:lnTo>
              <a:lnTo>
                <a:pt x="88" y="13"/>
              </a:lnTo>
              <a:lnTo>
                <a:pt x="84" y="10"/>
              </a:lnTo>
              <a:lnTo>
                <a:pt x="79" y="7"/>
              </a:lnTo>
              <a:lnTo>
                <a:pt x="74" y="4"/>
              </a:lnTo>
              <a:lnTo>
                <a:pt x="69" y="3"/>
              </a:lnTo>
              <a:lnTo>
                <a:pt x="64" y="1"/>
              </a:lnTo>
              <a:lnTo>
                <a:pt x="59" y="0"/>
              </a:lnTo>
              <a:lnTo>
                <a:pt x="54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299</xdr:col>
      <xdr:colOff>695160</xdr:colOff>
      <xdr:row>76</xdr:row>
      <xdr:rowOff>499680</xdr:rowOff>
    </xdr:from>
    <xdr:to>
      <xdr:col>300</xdr:col>
      <xdr:colOff>156600</xdr:colOff>
      <xdr:row>77</xdr:row>
      <xdr:rowOff>145800</xdr:rowOff>
    </xdr:to>
    <xdr:sp>
      <xdr:nvSpPr>
        <xdr:cNvPr id="217" name="Freeform 1"/>
        <xdr:cNvSpPr/>
      </xdr:nvSpPr>
      <xdr:spPr>
        <a:xfrm>
          <a:off x="239924880" y="46829160"/>
          <a:ext cx="262080" cy="255960"/>
        </a:xfrm>
        <a:custGeom>
          <a:avLst/>
          <a:gdLst/>
          <a:ahLst/>
          <a:rect l="0" t="0" r="r" b="b"/>
          <a:pathLst>
            <a:path w="728" h="711">
              <a:moveTo>
                <a:pt x="312" y="100"/>
              </a:moveTo>
              <a:lnTo>
                <a:pt x="278" y="105"/>
              </a:lnTo>
              <a:lnTo>
                <a:pt x="245" y="111"/>
              </a:lnTo>
              <a:lnTo>
                <a:pt x="214" y="119"/>
              </a:lnTo>
              <a:lnTo>
                <a:pt x="185" y="129"/>
              </a:lnTo>
              <a:lnTo>
                <a:pt x="158" y="140"/>
              </a:lnTo>
              <a:lnTo>
                <a:pt x="132" y="154"/>
              </a:lnTo>
              <a:lnTo>
                <a:pt x="108" y="168"/>
              </a:lnTo>
              <a:lnTo>
                <a:pt x="87" y="184"/>
              </a:lnTo>
              <a:lnTo>
                <a:pt x="67" y="202"/>
              </a:lnTo>
              <a:lnTo>
                <a:pt x="50" y="220"/>
              </a:lnTo>
              <a:lnTo>
                <a:pt x="35" y="240"/>
              </a:lnTo>
              <a:lnTo>
                <a:pt x="23" y="261"/>
              </a:lnTo>
              <a:lnTo>
                <a:pt x="13" y="284"/>
              </a:lnTo>
              <a:lnTo>
                <a:pt x="6" y="307"/>
              </a:lnTo>
              <a:lnTo>
                <a:pt x="1" y="331"/>
              </a:lnTo>
              <a:lnTo>
                <a:pt x="0" y="355"/>
              </a:lnTo>
              <a:lnTo>
                <a:pt x="2" y="380"/>
              </a:lnTo>
              <a:lnTo>
                <a:pt x="6" y="404"/>
              </a:lnTo>
              <a:lnTo>
                <a:pt x="13" y="427"/>
              </a:lnTo>
              <a:lnTo>
                <a:pt x="23" y="449"/>
              </a:lnTo>
              <a:lnTo>
                <a:pt x="36" y="470"/>
              </a:lnTo>
              <a:lnTo>
                <a:pt x="51" y="491"/>
              </a:lnTo>
              <a:lnTo>
                <a:pt x="68" y="509"/>
              </a:lnTo>
              <a:lnTo>
                <a:pt x="88" y="527"/>
              </a:lnTo>
              <a:lnTo>
                <a:pt x="109" y="543"/>
              </a:lnTo>
              <a:lnTo>
                <a:pt x="133" y="558"/>
              </a:lnTo>
              <a:lnTo>
                <a:pt x="159" y="571"/>
              </a:lnTo>
              <a:lnTo>
                <a:pt x="186" y="582"/>
              </a:lnTo>
              <a:lnTo>
                <a:pt x="216" y="592"/>
              </a:lnTo>
              <a:lnTo>
                <a:pt x="246" y="600"/>
              </a:lnTo>
              <a:lnTo>
                <a:pt x="278" y="606"/>
              </a:lnTo>
              <a:lnTo>
                <a:pt x="312" y="610"/>
              </a:lnTo>
              <a:lnTo>
                <a:pt x="312" y="622"/>
              </a:lnTo>
              <a:lnTo>
                <a:pt x="312" y="641"/>
              </a:lnTo>
              <a:lnTo>
                <a:pt x="311" y="649"/>
              </a:lnTo>
              <a:lnTo>
                <a:pt x="310" y="656"/>
              </a:lnTo>
              <a:lnTo>
                <a:pt x="308" y="663"/>
              </a:lnTo>
              <a:lnTo>
                <a:pt x="306" y="668"/>
              </a:lnTo>
              <a:lnTo>
                <a:pt x="303" y="673"/>
              </a:lnTo>
              <a:lnTo>
                <a:pt x="302" y="675"/>
              </a:lnTo>
              <a:lnTo>
                <a:pt x="300" y="677"/>
              </a:lnTo>
              <a:lnTo>
                <a:pt x="298" y="679"/>
              </a:lnTo>
              <a:lnTo>
                <a:pt x="296" y="681"/>
              </a:lnTo>
              <a:lnTo>
                <a:pt x="291" y="684"/>
              </a:lnTo>
              <a:lnTo>
                <a:pt x="286" y="686"/>
              </a:lnTo>
              <a:lnTo>
                <a:pt x="279" y="688"/>
              </a:lnTo>
              <a:lnTo>
                <a:pt x="272" y="689"/>
              </a:lnTo>
              <a:lnTo>
                <a:pt x="264" y="690"/>
              </a:lnTo>
              <a:lnTo>
                <a:pt x="245" y="692"/>
              </a:lnTo>
              <a:lnTo>
                <a:pt x="222" y="693"/>
              </a:lnTo>
              <a:lnTo>
                <a:pt x="222" y="710"/>
              </a:lnTo>
              <a:lnTo>
                <a:pt x="505" y="710"/>
              </a:lnTo>
              <a:lnTo>
                <a:pt x="505" y="693"/>
              </a:lnTo>
              <a:lnTo>
                <a:pt x="482" y="692"/>
              </a:lnTo>
              <a:lnTo>
                <a:pt x="463" y="690"/>
              </a:lnTo>
              <a:lnTo>
                <a:pt x="455" y="689"/>
              </a:lnTo>
              <a:lnTo>
                <a:pt x="447" y="688"/>
              </a:lnTo>
              <a:lnTo>
                <a:pt x="441" y="686"/>
              </a:lnTo>
              <a:lnTo>
                <a:pt x="436" y="684"/>
              </a:lnTo>
              <a:lnTo>
                <a:pt x="431" y="681"/>
              </a:lnTo>
              <a:lnTo>
                <a:pt x="429" y="679"/>
              </a:lnTo>
              <a:lnTo>
                <a:pt x="427" y="677"/>
              </a:lnTo>
              <a:lnTo>
                <a:pt x="425" y="675"/>
              </a:lnTo>
              <a:lnTo>
                <a:pt x="424" y="673"/>
              </a:lnTo>
              <a:lnTo>
                <a:pt x="421" y="668"/>
              </a:lnTo>
              <a:lnTo>
                <a:pt x="419" y="663"/>
              </a:lnTo>
              <a:lnTo>
                <a:pt x="417" y="656"/>
              </a:lnTo>
              <a:lnTo>
                <a:pt x="416" y="649"/>
              </a:lnTo>
              <a:lnTo>
                <a:pt x="416" y="641"/>
              </a:lnTo>
              <a:lnTo>
                <a:pt x="415" y="622"/>
              </a:lnTo>
              <a:lnTo>
                <a:pt x="415" y="610"/>
              </a:lnTo>
              <a:lnTo>
                <a:pt x="449" y="606"/>
              </a:lnTo>
              <a:lnTo>
                <a:pt x="481" y="600"/>
              </a:lnTo>
              <a:lnTo>
                <a:pt x="512" y="592"/>
              </a:lnTo>
              <a:lnTo>
                <a:pt x="541" y="582"/>
              </a:lnTo>
              <a:lnTo>
                <a:pt x="569" y="571"/>
              </a:lnTo>
              <a:lnTo>
                <a:pt x="594" y="558"/>
              </a:lnTo>
              <a:lnTo>
                <a:pt x="618" y="543"/>
              </a:lnTo>
              <a:lnTo>
                <a:pt x="640" y="527"/>
              </a:lnTo>
              <a:lnTo>
                <a:pt x="659" y="509"/>
              </a:lnTo>
              <a:lnTo>
                <a:pt x="677" y="491"/>
              </a:lnTo>
              <a:lnTo>
                <a:pt x="692" y="470"/>
              </a:lnTo>
              <a:lnTo>
                <a:pt x="704" y="449"/>
              </a:lnTo>
              <a:lnTo>
                <a:pt x="714" y="427"/>
              </a:lnTo>
              <a:lnTo>
                <a:pt x="721" y="404"/>
              </a:lnTo>
              <a:lnTo>
                <a:pt x="726" y="380"/>
              </a:lnTo>
              <a:lnTo>
                <a:pt x="727" y="355"/>
              </a:lnTo>
              <a:lnTo>
                <a:pt x="726" y="331"/>
              </a:lnTo>
              <a:lnTo>
                <a:pt x="721" y="307"/>
              </a:lnTo>
              <a:lnTo>
                <a:pt x="714" y="284"/>
              </a:lnTo>
              <a:lnTo>
                <a:pt x="705" y="261"/>
              </a:lnTo>
              <a:lnTo>
                <a:pt x="692" y="240"/>
              </a:lnTo>
              <a:lnTo>
                <a:pt x="678" y="220"/>
              </a:lnTo>
              <a:lnTo>
                <a:pt x="660" y="202"/>
              </a:lnTo>
              <a:lnTo>
                <a:pt x="641" y="184"/>
              </a:lnTo>
              <a:lnTo>
                <a:pt x="619" y="168"/>
              </a:lnTo>
              <a:lnTo>
                <a:pt x="596" y="154"/>
              </a:lnTo>
              <a:lnTo>
                <a:pt x="570" y="140"/>
              </a:lnTo>
              <a:lnTo>
                <a:pt x="542" y="129"/>
              </a:lnTo>
              <a:lnTo>
                <a:pt x="513" y="119"/>
              </a:lnTo>
              <a:lnTo>
                <a:pt x="482" y="111"/>
              </a:lnTo>
              <a:lnTo>
                <a:pt x="449" y="105"/>
              </a:lnTo>
              <a:lnTo>
                <a:pt x="415" y="100"/>
              </a:lnTo>
              <a:lnTo>
                <a:pt x="415" y="89"/>
              </a:lnTo>
              <a:lnTo>
                <a:pt x="416" y="70"/>
              </a:lnTo>
              <a:lnTo>
                <a:pt x="416" y="61"/>
              </a:lnTo>
              <a:lnTo>
                <a:pt x="417" y="54"/>
              </a:lnTo>
              <a:lnTo>
                <a:pt x="419" y="48"/>
              </a:lnTo>
              <a:lnTo>
                <a:pt x="421" y="42"/>
              </a:lnTo>
              <a:lnTo>
                <a:pt x="424" y="37"/>
              </a:lnTo>
              <a:lnTo>
                <a:pt x="425" y="35"/>
              </a:lnTo>
              <a:lnTo>
                <a:pt x="427" y="33"/>
              </a:lnTo>
              <a:lnTo>
                <a:pt x="429" y="32"/>
              </a:lnTo>
              <a:lnTo>
                <a:pt x="431" y="30"/>
              </a:lnTo>
              <a:lnTo>
                <a:pt x="436" y="27"/>
              </a:lnTo>
              <a:lnTo>
                <a:pt x="441" y="24"/>
              </a:lnTo>
              <a:lnTo>
                <a:pt x="447" y="23"/>
              </a:lnTo>
              <a:lnTo>
                <a:pt x="455" y="21"/>
              </a:lnTo>
              <a:lnTo>
                <a:pt x="463" y="20"/>
              </a:lnTo>
              <a:lnTo>
                <a:pt x="482" y="19"/>
              </a:lnTo>
              <a:lnTo>
                <a:pt x="505" y="18"/>
              </a:lnTo>
              <a:lnTo>
                <a:pt x="505" y="0"/>
              </a:lnTo>
              <a:lnTo>
                <a:pt x="222" y="0"/>
              </a:lnTo>
              <a:lnTo>
                <a:pt x="222" y="18"/>
              </a:lnTo>
              <a:lnTo>
                <a:pt x="245" y="19"/>
              </a:lnTo>
              <a:lnTo>
                <a:pt x="264" y="20"/>
              </a:lnTo>
              <a:lnTo>
                <a:pt x="272" y="21"/>
              </a:lnTo>
              <a:lnTo>
                <a:pt x="280" y="23"/>
              </a:lnTo>
              <a:lnTo>
                <a:pt x="286" y="24"/>
              </a:lnTo>
              <a:lnTo>
                <a:pt x="292" y="27"/>
              </a:lnTo>
              <a:lnTo>
                <a:pt x="296" y="30"/>
              </a:lnTo>
              <a:lnTo>
                <a:pt x="298" y="32"/>
              </a:lnTo>
              <a:lnTo>
                <a:pt x="300" y="33"/>
              </a:lnTo>
              <a:lnTo>
                <a:pt x="302" y="35"/>
              </a:lnTo>
              <a:lnTo>
                <a:pt x="304" y="37"/>
              </a:lnTo>
              <a:lnTo>
                <a:pt x="306" y="42"/>
              </a:lnTo>
              <a:lnTo>
                <a:pt x="308" y="48"/>
              </a:lnTo>
              <a:lnTo>
                <a:pt x="310" y="54"/>
              </a:lnTo>
              <a:lnTo>
                <a:pt x="311" y="61"/>
              </a:lnTo>
              <a:lnTo>
                <a:pt x="312" y="70"/>
              </a:lnTo>
              <a:lnTo>
                <a:pt x="312" y="89"/>
              </a:lnTo>
              <a:lnTo>
                <a:pt x="312" y="100"/>
              </a:lnTo>
              <a:moveTo>
                <a:pt x="312" y="583"/>
              </a:moveTo>
              <a:lnTo>
                <a:pt x="297" y="580"/>
              </a:lnTo>
              <a:lnTo>
                <a:pt x="284" y="577"/>
              </a:lnTo>
              <a:lnTo>
                <a:pt x="271" y="574"/>
              </a:lnTo>
              <a:lnTo>
                <a:pt x="260" y="570"/>
              </a:lnTo>
              <a:lnTo>
                <a:pt x="249" y="566"/>
              </a:lnTo>
              <a:lnTo>
                <a:pt x="239" y="561"/>
              </a:lnTo>
              <a:lnTo>
                <a:pt x="229" y="556"/>
              </a:lnTo>
              <a:lnTo>
                <a:pt x="218" y="550"/>
              </a:lnTo>
              <a:lnTo>
                <a:pt x="207" y="542"/>
              </a:lnTo>
              <a:lnTo>
                <a:pt x="195" y="534"/>
              </a:lnTo>
              <a:lnTo>
                <a:pt x="185" y="525"/>
              </a:lnTo>
              <a:lnTo>
                <a:pt x="175" y="515"/>
              </a:lnTo>
              <a:lnTo>
                <a:pt x="166" y="504"/>
              </a:lnTo>
              <a:lnTo>
                <a:pt x="157" y="493"/>
              </a:lnTo>
              <a:lnTo>
                <a:pt x="149" y="481"/>
              </a:lnTo>
              <a:lnTo>
                <a:pt x="142" y="469"/>
              </a:lnTo>
              <a:lnTo>
                <a:pt x="136" y="456"/>
              </a:lnTo>
              <a:lnTo>
                <a:pt x="131" y="443"/>
              </a:lnTo>
              <a:lnTo>
                <a:pt x="126" y="430"/>
              </a:lnTo>
              <a:lnTo>
                <a:pt x="122" y="415"/>
              </a:lnTo>
              <a:lnTo>
                <a:pt x="119" y="401"/>
              </a:lnTo>
              <a:lnTo>
                <a:pt x="117" y="386"/>
              </a:lnTo>
              <a:lnTo>
                <a:pt x="116" y="371"/>
              </a:lnTo>
              <a:lnTo>
                <a:pt x="115" y="355"/>
              </a:lnTo>
              <a:lnTo>
                <a:pt x="116" y="333"/>
              </a:lnTo>
              <a:lnTo>
                <a:pt x="119" y="311"/>
              </a:lnTo>
              <a:lnTo>
                <a:pt x="123" y="291"/>
              </a:lnTo>
              <a:lnTo>
                <a:pt x="129" y="271"/>
              </a:lnTo>
              <a:lnTo>
                <a:pt x="136" y="252"/>
              </a:lnTo>
              <a:lnTo>
                <a:pt x="145" y="235"/>
              </a:lnTo>
              <a:lnTo>
                <a:pt x="155" y="218"/>
              </a:lnTo>
              <a:lnTo>
                <a:pt x="167" y="203"/>
              </a:lnTo>
              <a:lnTo>
                <a:pt x="181" y="189"/>
              </a:lnTo>
              <a:lnTo>
                <a:pt x="196" y="176"/>
              </a:lnTo>
              <a:lnTo>
                <a:pt x="212" y="164"/>
              </a:lnTo>
              <a:lnTo>
                <a:pt x="229" y="154"/>
              </a:lnTo>
              <a:lnTo>
                <a:pt x="248" y="145"/>
              </a:lnTo>
              <a:lnTo>
                <a:pt x="268" y="138"/>
              </a:lnTo>
              <a:lnTo>
                <a:pt x="289" y="132"/>
              </a:lnTo>
              <a:lnTo>
                <a:pt x="312" y="127"/>
              </a:lnTo>
              <a:lnTo>
                <a:pt x="312" y="583"/>
              </a:lnTo>
              <a:moveTo>
                <a:pt x="415" y="128"/>
              </a:moveTo>
              <a:lnTo>
                <a:pt x="438" y="133"/>
              </a:lnTo>
              <a:lnTo>
                <a:pt x="460" y="140"/>
              </a:lnTo>
              <a:lnTo>
                <a:pt x="480" y="147"/>
              </a:lnTo>
              <a:lnTo>
                <a:pt x="499" y="156"/>
              </a:lnTo>
              <a:lnTo>
                <a:pt x="516" y="167"/>
              </a:lnTo>
              <a:lnTo>
                <a:pt x="532" y="178"/>
              </a:lnTo>
              <a:lnTo>
                <a:pt x="547" y="191"/>
              </a:lnTo>
              <a:lnTo>
                <a:pt x="561" y="205"/>
              </a:lnTo>
              <a:lnTo>
                <a:pt x="572" y="220"/>
              </a:lnTo>
              <a:lnTo>
                <a:pt x="583" y="236"/>
              </a:lnTo>
              <a:lnTo>
                <a:pt x="592" y="254"/>
              </a:lnTo>
              <a:lnTo>
                <a:pt x="599" y="272"/>
              </a:lnTo>
              <a:lnTo>
                <a:pt x="605" y="291"/>
              </a:lnTo>
              <a:lnTo>
                <a:pt x="609" y="312"/>
              </a:lnTo>
              <a:lnTo>
                <a:pt x="611" y="333"/>
              </a:lnTo>
              <a:lnTo>
                <a:pt x="612" y="355"/>
              </a:lnTo>
              <a:lnTo>
                <a:pt x="611" y="378"/>
              </a:lnTo>
              <a:lnTo>
                <a:pt x="609" y="399"/>
              </a:lnTo>
              <a:lnTo>
                <a:pt x="604" y="419"/>
              </a:lnTo>
              <a:lnTo>
                <a:pt x="599" y="439"/>
              </a:lnTo>
              <a:lnTo>
                <a:pt x="591" y="457"/>
              </a:lnTo>
              <a:lnTo>
                <a:pt x="582" y="475"/>
              </a:lnTo>
              <a:lnTo>
                <a:pt x="572" y="491"/>
              </a:lnTo>
              <a:lnTo>
                <a:pt x="560" y="507"/>
              </a:lnTo>
              <a:lnTo>
                <a:pt x="546" y="521"/>
              </a:lnTo>
              <a:lnTo>
                <a:pt x="532" y="534"/>
              </a:lnTo>
              <a:lnTo>
                <a:pt x="515" y="545"/>
              </a:lnTo>
              <a:lnTo>
                <a:pt x="498" y="556"/>
              </a:lnTo>
              <a:lnTo>
                <a:pt x="479" y="565"/>
              </a:lnTo>
              <a:lnTo>
                <a:pt x="459" y="572"/>
              </a:lnTo>
              <a:lnTo>
                <a:pt x="438" y="579"/>
              </a:lnTo>
              <a:lnTo>
                <a:pt x="415" y="584"/>
              </a:lnTo>
              <a:lnTo>
                <a:pt x="415" y="128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300</xdr:col>
      <xdr:colOff>184320</xdr:colOff>
      <xdr:row>77</xdr:row>
      <xdr:rowOff>106200</xdr:rowOff>
    </xdr:from>
    <xdr:to>
      <xdr:col>300</xdr:col>
      <xdr:colOff>344160</xdr:colOff>
      <xdr:row>77</xdr:row>
      <xdr:rowOff>203040</xdr:rowOff>
    </xdr:to>
    <xdr:sp>
      <xdr:nvSpPr>
        <xdr:cNvPr id="218" name="Freeform 1"/>
        <xdr:cNvSpPr/>
      </xdr:nvSpPr>
      <xdr:spPr>
        <a:xfrm>
          <a:off x="240214320" y="47045160"/>
          <a:ext cx="160200" cy="97200"/>
        </a:xfrm>
        <a:custGeom>
          <a:avLst/>
          <a:gdLst/>
          <a:ahLst/>
          <a:rect l="0" t="0" r="r" b="b"/>
          <a:pathLst>
            <a:path w="445" h="270">
              <a:moveTo>
                <a:pt x="0" y="269"/>
              </a:moveTo>
              <a:lnTo>
                <a:pt x="130" y="269"/>
              </a:lnTo>
              <a:lnTo>
                <a:pt x="130" y="260"/>
              </a:lnTo>
              <a:lnTo>
                <a:pt x="120" y="260"/>
              </a:lnTo>
              <a:lnTo>
                <a:pt x="115" y="259"/>
              </a:lnTo>
              <a:lnTo>
                <a:pt x="111" y="259"/>
              </a:lnTo>
              <a:lnTo>
                <a:pt x="108" y="258"/>
              </a:lnTo>
              <a:lnTo>
                <a:pt x="104" y="257"/>
              </a:lnTo>
              <a:lnTo>
                <a:pt x="101" y="255"/>
              </a:lnTo>
              <a:lnTo>
                <a:pt x="99" y="254"/>
              </a:lnTo>
              <a:lnTo>
                <a:pt x="97" y="252"/>
              </a:lnTo>
              <a:lnTo>
                <a:pt x="95" y="250"/>
              </a:lnTo>
              <a:lnTo>
                <a:pt x="94" y="247"/>
              </a:lnTo>
              <a:lnTo>
                <a:pt x="92" y="244"/>
              </a:lnTo>
              <a:lnTo>
                <a:pt x="91" y="241"/>
              </a:lnTo>
              <a:lnTo>
                <a:pt x="91" y="238"/>
              </a:lnTo>
              <a:lnTo>
                <a:pt x="90" y="234"/>
              </a:lnTo>
              <a:lnTo>
                <a:pt x="90" y="230"/>
              </a:lnTo>
              <a:lnTo>
                <a:pt x="90" y="65"/>
              </a:lnTo>
              <a:lnTo>
                <a:pt x="90" y="65"/>
              </a:lnTo>
              <a:lnTo>
                <a:pt x="90" y="65"/>
              </a:lnTo>
              <a:lnTo>
                <a:pt x="90" y="64"/>
              </a:lnTo>
              <a:lnTo>
                <a:pt x="91" y="64"/>
              </a:lnTo>
              <a:lnTo>
                <a:pt x="91" y="63"/>
              </a:lnTo>
              <a:lnTo>
                <a:pt x="92" y="62"/>
              </a:lnTo>
              <a:lnTo>
                <a:pt x="93" y="60"/>
              </a:lnTo>
              <a:lnTo>
                <a:pt x="96" y="57"/>
              </a:lnTo>
              <a:lnTo>
                <a:pt x="99" y="54"/>
              </a:lnTo>
              <a:lnTo>
                <a:pt x="102" y="51"/>
              </a:lnTo>
              <a:lnTo>
                <a:pt x="105" y="49"/>
              </a:lnTo>
              <a:lnTo>
                <a:pt x="112" y="44"/>
              </a:lnTo>
              <a:lnTo>
                <a:pt x="119" y="40"/>
              </a:lnTo>
              <a:lnTo>
                <a:pt x="127" y="37"/>
              </a:lnTo>
              <a:lnTo>
                <a:pt x="135" y="34"/>
              </a:lnTo>
              <a:lnTo>
                <a:pt x="143" y="32"/>
              </a:lnTo>
              <a:lnTo>
                <a:pt x="151" y="31"/>
              </a:lnTo>
              <a:lnTo>
                <a:pt x="155" y="31"/>
              </a:lnTo>
              <a:lnTo>
                <a:pt x="159" y="30"/>
              </a:lnTo>
              <a:lnTo>
                <a:pt x="164" y="31"/>
              </a:lnTo>
              <a:lnTo>
                <a:pt x="168" y="31"/>
              </a:lnTo>
              <a:lnTo>
                <a:pt x="172" y="33"/>
              </a:lnTo>
              <a:lnTo>
                <a:pt x="176" y="34"/>
              </a:lnTo>
              <a:lnTo>
                <a:pt x="179" y="36"/>
              </a:lnTo>
              <a:lnTo>
                <a:pt x="183" y="39"/>
              </a:lnTo>
              <a:lnTo>
                <a:pt x="186" y="42"/>
              </a:lnTo>
              <a:lnTo>
                <a:pt x="188" y="46"/>
              </a:lnTo>
              <a:lnTo>
                <a:pt x="190" y="50"/>
              </a:lnTo>
              <a:lnTo>
                <a:pt x="192" y="54"/>
              </a:lnTo>
              <a:lnTo>
                <a:pt x="194" y="59"/>
              </a:lnTo>
              <a:lnTo>
                <a:pt x="195" y="65"/>
              </a:lnTo>
              <a:lnTo>
                <a:pt x="196" y="71"/>
              </a:lnTo>
              <a:lnTo>
                <a:pt x="197" y="77"/>
              </a:lnTo>
              <a:lnTo>
                <a:pt x="198" y="92"/>
              </a:lnTo>
              <a:lnTo>
                <a:pt x="198" y="219"/>
              </a:lnTo>
              <a:lnTo>
                <a:pt x="197" y="230"/>
              </a:lnTo>
              <a:lnTo>
                <a:pt x="196" y="235"/>
              </a:lnTo>
              <a:lnTo>
                <a:pt x="196" y="239"/>
              </a:lnTo>
              <a:lnTo>
                <a:pt x="195" y="243"/>
              </a:lnTo>
              <a:lnTo>
                <a:pt x="193" y="246"/>
              </a:lnTo>
              <a:lnTo>
                <a:pt x="192" y="249"/>
              </a:lnTo>
              <a:lnTo>
                <a:pt x="191" y="250"/>
              </a:lnTo>
              <a:lnTo>
                <a:pt x="190" y="251"/>
              </a:lnTo>
              <a:lnTo>
                <a:pt x="189" y="252"/>
              </a:lnTo>
              <a:lnTo>
                <a:pt x="187" y="253"/>
              </a:lnTo>
              <a:lnTo>
                <a:pt x="185" y="255"/>
              </a:lnTo>
              <a:lnTo>
                <a:pt x="181" y="257"/>
              </a:lnTo>
              <a:lnTo>
                <a:pt x="178" y="258"/>
              </a:lnTo>
              <a:lnTo>
                <a:pt x="174" y="259"/>
              </a:lnTo>
              <a:lnTo>
                <a:pt x="169" y="259"/>
              </a:lnTo>
              <a:lnTo>
                <a:pt x="158" y="260"/>
              </a:lnTo>
              <a:lnTo>
                <a:pt x="158" y="269"/>
              </a:lnTo>
              <a:lnTo>
                <a:pt x="289" y="269"/>
              </a:lnTo>
              <a:lnTo>
                <a:pt x="289" y="260"/>
              </a:lnTo>
              <a:lnTo>
                <a:pt x="278" y="260"/>
              </a:lnTo>
              <a:lnTo>
                <a:pt x="273" y="259"/>
              </a:lnTo>
              <a:lnTo>
                <a:pt x="269" y="258"/>
              </a:lnTo>
              <a:lnTo>
                <a:pt x="265" y="257"/>
              </a:lnTo>
              <a:lnTo>
                <a:pt x="262" y="255"/>
              </a:lnTo>
              <a:lnTo>
                <a:pt x="259" y="253"/>
              </a:lnTo>
              <a:lnTo>
                <a:pt x="257" y="252"/>
              </a:lnTo>
              <a:lnTo>
                <a:pt x="256" y="251"/>
              </a:lnTo>
              <a:lnTo>
                <a:pt x="254" y="248"/>
              </a:lnTo>
              <a:lnTo>
                <a:pt x="252" y="245"/>
              </a:lnTo>
              <a:lnTo>
                <a:pt x="251" y="241"/>
              </a:lnTo>
              <a:lnTo>
                <a:pt x="249" y="237"/>
              </a:lnTo>
              <a:lnTo>
                <a:pt x="248" y="232"/>
              </a:lnTo>
              <a:lnTo>
                <a:pt x="248" y="226"/>
              </a:lnTo>
              <a:lnTo>
                <a:pt x="247" y="213"/>
              </a:lnTo>
              <a:lnTo>
                <a:pt x="247" y="66"/>
              </a:lnTo>
              <a:lnTo>
                <a:pt x="254" y="57"/>
              </a:lnTo>
              <a:lnTo>
                <a:pt x="257" y="53"/>
              </a:lnTo>
              <a:lnTo>
                <a:pt x="260" y="50"/>
              </a:lnTo>
              <a:lnTo>
                <a:pt x="264" y="47"/>
              </a:lnTo>
              <a:lnTo>
                <a:pt x="268" y="44"/>
              </a:lnTo>
              <a:lnTo>
                <a:pt x="271" y="41"/>
              </a:lnTo>
              <a:lnTo>
                <a:pt x="275" y="39"/>
              </a:lnTo>
              <a:lnTo>
                <a:pt x="279" y="37"/>
              </a:lnTo>
              <a:lnTo>
                <a:pt x="283" y="35"/>
              </a:lnTo>
              <a:lnTo>
                <a:pt x="287" y="34"/>
              </a:lnTo>
              <a:lnTo>
                <a:pt x="292" y="32"/>
              </a:lnTo>
              <a:lnTo>
                <a:pt x="296" y="32"/>
              </a:lnTo>
              <a:lnTo>
                <a:pt x="301" y="31"/>
              </a:lnTo>
              <a:lnTo>
                <a:pt x="306" y="31"/>
              </a:lnTo>
              <a:lnTo>
                <a:pt x="311" y="30"/>
              </a:lnTo>
              <a:lnTo>
                <a:pt x="317" y="31"/>
              </a:lnTo>
              <a:lnTo>
                <a:pt x="322" y="31"/>
              </a:lnTo>
              <a:lnTo>
                <a:pt x="327" y="32"/>
              </a:lnTo>
              <a:lnTo>
                <a:pt x="332" y="34"/>
              </a:lnTo>
              <a:lnTo>
                <a:pt x="336" y="36"/>
              </a:lnTo>
              <a:lnTo>
                <a:pt x="339" y="38"/>
              </a:lnTo>
              <a:lnTo>
                <a:pt x="342" y="41"/>
              </a:lnTo>
              <a:lnTo>
                <a:pt x="345" y="44"/>
              </a:lnTo>
              <a:lnTo>
                <a:pt x="347" y="48"/>
              </a:lnTo>
              <a:lnTo>
                <a:pt x="349" y="53"/>
              </a:lnTo>
              <a:lnTo>
                <a:pt x="351" y="58"/>
              </a:lnTo>
              <a:lnTo>
                <a:pt x="352" y="64"/>
              </a:lnTo>
              <a:lnTo>
                <a:pt x="353" y="71"/>
              </a:lnTo>
              <a:lnTo>
                <a:pt x="354" y="78"/>
              </a:lnTo>
              <a:lnTo>
                <a:pt x="355" y="95"/>
              </a:lnTo>
              <a:lnTo>
                <a:pt x="355" y="218"/>
              </a:lnTo>
              <a:lnTo>
                <a:pt x="354" y="230"/>
              </a:lnTo>
              <a:lnTo>
                <a:pt x="353" y="235"/>
              </a:lnTo>
              <a:lnTo>
                <a:pt x="353" y="239"/>
              </a:lnTo>
              <a:lnTo>
                <a:pt x="352" y="242"/>
              </a:lnTo>
              <a:lnTo>
                <a:pt x="351" y="246"/>
              </a:lnTo>
              <a:lnTo>
                <a:pt x="349" y="248"/>
              </a:lnTo>
              <a:lnTo>
                <a:pt x="348" y="250"/>
              </a:lnTo>
              <a:lnTo>
                <a:pt x="347" y="251"/>
              </a:lnTo>
              <a:lnTo>
                <a:pt x="346" y="252"/>
              </a:lnTo>
              <a:lnTo>
                <a:pt x="345" y="253"/>
              </a:lnTo>
              <a:lnTo>
                <a:pt x="343" y="254"/>
              </a:lnTo>
              <a:lnTo>
                <a:pt x="340" y="256"/>
              </a:lnTo>
              <a:lnTo>
                <a:pt x="336" y="257"/>
              </a:lnTo>
              <a:lnTo>
                <a:pt x="332" y="258"/>
              </a:lnTo>
              <a:lnTo>
                <a:pt x="327" y="259"/>
              </a:lnTo>
              <a:lnTo>
                <a:pt x="316" y="260"/>
              </a:lnTo>
              <a:lnTo>
                <a:pt x="316" y="269"/>
              </a:lnTo>
              <a:lnTo>
                <a:pt x="444" y="269"/>
              </a:lnTo>
              <a:lnTo>
                <a:pt x="444" y="260"/>
              </a:lnTo>
              <a:lnTo>
                <a:pt x="429" y="259"/>
              </a:lnTo>
              <a:lnTo>
                <a:pt x="425" y="258"/>
              </a:lnTo>
              <a:lnTo>
                <a:pt x="422" y="258"/>
              </a:lnTo>
              <a:lnTo>
                <a:pt x="420" y="257"/>
              </a:lnTo>
              <a:lnTo>
                <a:pt x="417" y="256"/>
              </a:lnTo>
              <a:lnTo>
                <a:pt x="415" y="254"/>
              </a:lnTo>
              <a:lnTo>
                <a:pt x="413" y="253"/>
              </a:lnTo>
              <a:lnTo>
                <a:pt x="411" y="251"/>
              </a:lnTo>
              <a:lnTo>
                <a:pt x="409" y="249"/>
              </a:lnTo>
              <a:lnTo>
                <a:pt x="408" y="247"/>
              </a:lnTo>
              <a:lnTo>
                <a:pt x="407" y="245"/>
              </a:lnTo>
              <a:lnTo>
                <a:pt x="406" y="242"/>
              </a:lnTo>
              <a:lnTo>
                <a:pt x="405" y="239"/>
              </a:lnTo>
              <a:lnTo>
                <a:pt x="404" y="236"/>
              </a:lnTo>
              <a:lnTo>
                <a:pt x="404" y="232"/>
              </a:lnTo>
              <a:lnTo>
                <a:pt x="404" y="225"/>
              </a:lnTo>
              <a:lnTo>
                <a:pt x="404" y="104"/>
              </a:lnTo>
              <a:lnTo>
                <a:pt x="403" y="80"/>
              </a:lnTo>
              <a:lnTo>
                <a:pt x="401" y="69"/>
              </a:lnTo>
              <a:lnTo>
                <a:pt x="399" y="59"/>
              </a:lnTo>
              <a:lnTo>
                <a:pt x="397" y="49"/>
              </a:lnTo>
              <a:lnTo>
                <a:pt x="394" y="41"/>
              </a:lnTo>
              <a:lnTo>
                <a:pt x="391" y="33"/>
              </a:lnTo>
              <a:lnTo>
                <a:pt x="387" y="26"/>
              </a:lnTo>
              <a:lnTo>
                <a:pt x="382" y="20"/>
              </a:lnTo>
              <a:lnTo>
                <a:pt x="377" y="15"/>
              </a:lnTo>
              <a:lnTo>
                <a:pt x="371" y="10"/>
              </a:lnTo>
              <a:lnTo>
                <a:pt x="365" y="7"/>
              </a:lnTo>
              <a:lnTo>
                <a:pt x="359" y="4"/>
              </a:lnTo>
              <a:lnTo>
                <a:pt x="352" y="2"/>
              </a:lnTo>
              <a:lnTo>
                <a:pt x="344" y="0"/>
              </a:lnTo>
              <a:lnTo>
                <a:pt x="336" y="0"/>
              </a:lnTo>
              <a:lnTo>
                <a:pt x="329" y="0"/>
              </a:lnTo>
              <a:lnTo>
                <a:pt x="323" y="1"/>
              </a:lnTo>
              <a:lnTo>
                <a:pt x="317" y="2"/>
              </a:lnTo>
              <a:lnTo>
                <a:pt x="311" y="3"/>
              </a:lnTo>
              <a:lnTo>
                <a:pt x="305" y="5"/>
              </a:lnTo>
              <a:lnTo>
                <a:pt x="299" y="7"/>
              </a:lnTo>
              <a:lnTo>
                <a:pt x="293" y="9"/>
              </a:lnTo>
              <a:lnTo>
                <a:pt x="287" y="12"/>
              </a:lnTo>
              <a:lnTo>
                <a:pt x="281" y="15"/>
              </a:lnTo>
              <a:lnTo>
                <a:pt x="276" y="19"/>
              </a:lnTo>
              <a:lnTo>
                <a:pt x="264" y="27"/>
              </a:lnTo>
              <a:lnTo>
                <a:pt x="252" y="37"/>
              </a:lnTo>
              <a:lnTo>
                <a:pt x="240" y="49"/>
              </a:lnTo>
              <a:lnTo>
                <a:pt x="238" y="43"/>
              </a:lnTo>
              <a:lnTo>
                <a:pt x="236" y="37"/>
              </a:lnTo>
              <a:lnTo>
                <a:pt x="234" y="32"/>
              </a:lnTo>
              <a:lnTo>
                <a:pt x="231" y="27"/>
              </a:lnTo>
              <a:lnTo>
                <a:pt x="228" y="23"/>
              </a:lnTo>
              <a:lnTo>
                <a:pt x="225" y="19"/>
              </a:lnTo>
              <a:lnTo>
                <a:pt x="221" y="15"/>
              </a:lnTo>
              <a:lnTo>
                <a:pt x="217" y="12"/>
              </a:lnTo>
              <a:lnTo>
                <a:pt x="213" y="9"/>
              </a:lnTo>
              <a:lnTo>
                <a:pt x="209" y="7"/>
              </a:lnTo>
              <a:lnTo>
                <a:pt x="205" y="5"/>
              </a:lnTo>
              <a:lnTo>
                <a:pt x="200" y="3"/>
              </a:lnTo>
              <a:lnTo>
                <a:pt x="195" y="2"/>
              </a:lnTo>
              <a:lnTo>
                <a:pt x="190" y="1"/>
              </a:lnTo>
              <a:lnTo>
                <a:pt x="184" y="0"/>
              </a:lnTo>
              <a:lnTo>
                <a:pt x="178" y="0"/>
              </a:lnTo>
              <a:lnTo>
                <a:pt x="169" y="0"/>
              </a:lnTo>
              <a:lnTo>
                <a:pt x="164" y="1"/>
              </a:lnTo>
              <a:lnTo>
                <a:pt x="160" y="2"/>
              </a:lnTo>
              <a:lnTo>
                <a:pt x="156" y="3"/>
              </a:lnTo>
              <a:lnTo>
                <a:pt x="151" y="4"/>
              </a:lnTo>
              <a:lnTo>
                <a:pt x="146" y="6"/>
              </a:lnTo>
              <a:lnTo>
                <a:pt x="141" y="8"/>
              </a:lnTo>
              <a:lnTo>
                <a:pt x="131" y="14"/>
              </a:lnTo>
              <a:lnTo>
                <a:pt x="119" y="22"/>
              </a:lnTo>
              <a:lnTo>
                <a:pt x="88" y="45"/>
              </a:lnTo>
              <a:lnTo>
                <a:pt x="88" y="1"/>
              </a:lnTo>
              <a:lnTo>
                <a:pt x="84" y="0"/>
              </a:lnTo>
              <a:lnTo>
                <a:pt x="2" y="26"/>
              </a:lnTo>
              <a:lnTo>
                <a:pt x="2" y="36"/>
              </a:lnTo>
              <a:lnTo>
                <a:pt x="7" y="35"/>
              </a:lnTo>
              <a:lnTo>
                <a:pt x="9" y="35"/>
              </a:lnTo>
              <a:lnTo>
                <a:pt x="11" y="34"/>
              </a:lnTo>
              <a:lnTo>
                <a:pt x="14" y="34"/>
              </a:lnTo>
              <a:lnTo>
                <a:pt x="16" y="34"/>
              </a:lnTo>
              <a:lnTo>
                <a:pt x="20" y="34"/>
              </a:lnTo>
              <a:lnTo>
                <a:pt x="23" y="34"/>
              </a:lnTo>
              <a:lnTo>
                <a:pt x="26" y="34"/>
              </a:lnTo>
              <a:lnTo>
                <a:pt x="28" y="35"/>
              </a:lnTo>
              <a:lnTo>
                <a:pt x="30" y="36"/>
              </a:lnTo>
              <a:lnTo>
                <a:pt x="32" y="37"/>
              </a:lnTo>
              <a:lnTo>
                <a:pt x="34" y="38"/>
              </a:lnTo>
              <a:lnTo>
                <a:pt x="35" y="40"/>
              </a:lnTo>
              <a:lnTo>
                <a:pt x="36" y="42"/>
              </a:lnTo>
              <a:lnTo>
                <a:pt x="38" y="44"/>
              </a:lnTo>
              <a:lnTo>
                <a:pt x="38" y="47"/>
              </a:lnTo>
              <a:lnTo>
                <a:pt x="39" y="50"/>
              </a:lnTo>
              <a:lnTo>
                <a:pt x="40" y="54"/>
              </a:lnTo>
              <a:lnTo>
                <a:pt x="41" y="62"/>
              </a:lnTo>
              <a:lnTo>
                <a:pt x="41" y="71"/>
              </a:lnTo>
              <a:lnTo>
                <a:pt x="41" y="219"/>
              </a:lnTo>
              <a:lnTo>
                <a:pt x="40" y="230"/>
              </a:lnTo>
              <a:lnTo>
                <a:pt x="39" y="235"/>
              </a:lnTo>
              <a:lnTo>
                <a:pt x="39" y="240"/>
              </a:lnTo>
              <a:lnTo>
                <a:pt x="37" y="243"/>
              </a:lnTo>
              <a:lnTo>
                <a:pt x="36" y="247"/>
              </a:lnTo>
              <a:lnTo>
                <a:pt x="34" y="250"/>
              </a:lnTo>
              <a:lnTo>
                <a:pt x="32" y="252"/>
              </a:lnTo>
              <a:lnTo>
                <a:pt x="31" y="253"/>
              </a:lnTo>
              <a:lnTo>
                <a:pt x="30" y="254"/>
              </a:lnTo>
              <a:lnTo>
                <a:pt x="27" y="256"/>
              </a:lnTo>
              <a:lnTo>
                <a:pt x="24" y="257"/>
              </a:lnTo>
              <a:lnTo>
                <a:pt x="20" y="258"/>
              </a:lnTo>
              <a:lnTo>
                <a:pt x="16" y="259"/>
              </a:lnTo>
              <a:lnTo>
                <a:pt x="11" y="260"/>
              </a:lnTo>
              <a:lnTo>
                <a:pt x="0" y="260"/>
              </a:lnTo>
              <a:lnTo>
                <a:pt x="0" y="26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323</xdr:col>
      <xdr:colOff>352800</xdr:colOff>
      <xdr:row>77</xdr:row>
      <xdr:rowOff>340920</xdr:rowOff>
    </xdr:from>
    <xdr:to>
      <xdr:col>326</xdr:col>
      <xdr:colOff>189720</xdr:colOff>
      <xdr:row>78</xdr:row>
      <xdr:rowOff>274680</xdr:rowOff>
    </xdr:to>
    <xdr:sp>
      <xdr:nvSpPr>
        <xdr:cNvPr id="219" name="Freeform 1"/>
        <xdr:cNvSpPr/>
      </xdr:nvSpPr>
      <xdr:spPr>
        <a:xfrm>
          <a:off x="258784920" y="47279880"/>
          <a:ext cx="2237760" cy="543960"/>
        </a:xfrm>
        <a:custGeom>
          <a:avLst/>
          <a:gdLst/>
          <a:ahLst/>
          <a:rect l="0" t="0" r="r" b="b"/>
          <a:pathLst>
            <a:path w="6216" h="1511">
              <a:moveTo>
                <a:pt x="0" y="1510"/>
              </a:moveTo>
              <a:lnTo>
                <a:pt x="0" y="0"/>
              </a:lnTo>
              <a:lnTo>
                <a:pt x="6215" y="0"/>
              </a:lnTo>
              <a:lnTo>
                <a:pt x="6215" y="1510"/>
              </a:lnTo>
              <a:lnTo>
                <a:pt x="0" y="1510"/>
              </a:lnTo>
              <a:close/>
            </a:path>
          </a:pathLst>
        </a:custGeom>
        <a:solidFill>
          <a:srgbClr val="ffffff"/>
        </a:solidFill>
        <a:ln w="0">
          <a:solidFill>
            <a:srgbClr val="000000"/>
          </a:solidFill>
        </a:ln>
      </xdr:spPr>
    </xdr:sp>
    <xdr:clientData/>
  </xdr:twoCellAnchor>
  <xdr:twoCellAnchor editAs="absolute">
    <xdr:from>
      <xdr:col>323</xdr:col>
      <xdr:colOff>406800</xdr:colOff>
      <xdr:row>77</xdr:row>
      <xdr:rowOff>488520</xdr:rowOff>
    </xdr:from>
    <xdr:to>
      <xdr:col>323</xdr:col>
      <xdr:colOff>489960</xdr:colOff>
      <xdr:row>78</xdr:row>
      <xdr:rowOff>120240</xdr:rowOff>
    </xdr:to>
    <xdr:sp>
      <xdr:nvSpPr>
        <xdr:cNvPr id="220" name="Freeform 1"/>
        <xdr:cNvSpPr/>
      </xdr:nvSpPr>
      <xdr:spPr>
        <a:xfrm>
          <a:off x="258838920" y="47427480"/>
          <a:ext cx="83520" cy="241920"/>
        </a:xfrm>
        <a:custGeom>
          <a:avLst/>
          <a:gdLst/>
          <a:ahLst/>
          <a:rect l="0" t="0" r="r" b="b"/>
          <a:pathLst>
            <a:path w="232" h="672">
              <a:moveTo>
                <a:pt x="2" y="671"/>
              </a:moveTo>
              <a:lnTo>
                <a:pt x="231" y="671"/>
              </a:lnTo>
              <a:lnTo>
                <a:pt x="231" y="657"/>
              </a:lnTo>
              <a:lnTo>
                <a:pt x="210" y="655"/>
              </a:lnTo>
              <a:lnTo>
                <a:pt x="201" y="654"/>
              </a:lnTo>
              <a:lnTo>
                <a:pt x="193" y="653"/>
              </a:lnTo>
              <a:lnTo>
                <a:pt x="187" y="651"/>
              </a:lnTo>
              <a:lnTo>
                <a:pt x="181" y="648"/>
              </a:lnTo>
              <a:lnTo>
                <a:pt x="176" y="646"/>
              </a:lnTo>
              <a:lnTo>
                <a:pt x="173" y="644"/>
              </a:lnTo>
              <a:lnTo>
                <a:pt x="171" y="642"/>
              </a:lnTo>
              <a:lnTo>
                <a:pt x="170" y="640"/>
              </a:lnTo>
              <a:lnTo>
                <a:pt x="169" y="638"/>
              </a:lnTo>
              <a:lnTo>
                <a:pt x="167" y="636"/>
              </a:lnTo>
              <a:lnTo>
                <a:pt x="166" y="634"/>
              </a:lnTo>
              <a:lnTo>
                <a:pt x="163" y="628"/>
              </a:lnTo>
              <a:lnTo>
                <a:pt x="161" y="622"/>
              </a:lnTo>
              <a:lnTo>
                <a:pt x="160" y="615"/>
              </a:lnTo>
              <a:lnTo>
                <a:pt x="159" y="607"/>
              </a:lnTo>
              <a:lnTo>
                <a:pt x="158" y="589"/>
              </a:lnTo>
              <a:lnTo>
                <a:pt x="158" y="2"/>
              </a:lnTo>
              <a:lnTo>
                <a:pt x="154" y="0"/>
              </a:lnTo>
              <a:lnTo>
                <a:pt x="0" y="43"/>
              </a:lnTo>
              <a:lnTo>
                <a:pt x="0" y="59"/>
              </a:lnTo>
              <a:lnTo>
                <a:pt x="5" y="59"/>
              </a:lnTo>
              <a:lnTo>
                <a:pt x="21" y="58"/>
              </a:lnTo>
              <a:lnTo>
                <a:pt x="29" y="57"/>
              </a:lnTo>
              <a:lnTo>
                <a:pt x="35" y="57"/>
              </a:lnTo>
              <a:lnTo>
                <a:pt x="41" y="57"/>
              </a:lnTo>
              <a:lnTo>
                <a:pt x="46" y="58"/>
              </a:lnTo>
              <a:lnTo>
                <a:pt x="51" y="59"/>
              </a:lnTo>
              <a:lnTo>
                <a:pt x="55" y="60"/>
              </a:lnTo>
              <a:lnTo>
                <a:pt x="59" y="62"/>
              </a:lnTo>
              <a:lnTo>
                <a:pt x="62" y="64"/>
              </a:lnTo>
              <a:lnTo>
                <a:pt x="65" y="66"/>
              </a:lnTo>
              <a:lnTo>
                <a:pt x="68" y="70"/>
              </a:lnTo>
              <a:lnTo>
                <a:pt x="70" y="73"/>
              </a:lnTo>
              <a:lnTo>
                <a:pt x="72" y="78"/>
              </a:lnTo>
              <a:lnTo>
                <a:pt x="73" y="83"/>
              </a:lnTo>
              <a:lnTo>
                <a:pt x="75" y="88"/>
              </a:lnTo>
              <a:lnTo>
                <a:pt x="76" y="94"/>
              </a:lnTo>
              <a:lnTo>
                <a:pt x="76" y="101"/>
              </a:lnTo>
              <a:lnTo>
                <a:pt x="77" y="117"/>
              </a:lnTo>
              <a:lnTo>
                <a:pt x="77" y="586"/>
              </a:lnTo>
              <a:lnTo>
                <a:pt x="76" y="604"/>
              </a:lnTo>
              <a:lnTo>
                <a:pt x="75" y="612"/>
              </a:lnTo>
              <a:lnTo>
                <a:pt x="73" y="619"/>
              </a:lnTo>
              <a:lnTo>
                <a:pt x="71" y="625"/>
              </a:lnTo>
              <a:lnTo>
                <a:pt x="68" y="631"/>
              </a:lnTo>
              <a:lnTo>
                <a:pt x="65" y="635"/>
              </a:lnTo>
              <a:lnTo>
                <a:pt x="61" y="640"/>
              </a:lnTo>
              <a:lnTo>
                <a:pt x="57" y="643"/>
              </a:lnTo>
              <a:lnTo>
                <a:pt x="51" y="647"/>
              </a:lnTo>
              <a:lnTo>
                <a:pt x="45" y="649"/>
              </a:lnTo>
              <a:lnTo>
                <a:pt x="38" y="651"/>
              </a:lnTo>
              <a:lnTo>
                <a:pt x="30" y="653"/>
              </a:lnTo>
              <a:lnTo>
                <a:pt x="22" y="655"/>
              </a:lnTo>
              <a:lnTo>
                <a:pt x="2" y="657"/>
              </a:lnTo>
              <a:lnTo>
                <a:pt x="2" y="671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323</xdr:col>
      <xdr:colOff>519840</xdr:colOff>
      <xdr:row>78</xdr:row>
      <xdr:rowOff>92160</xdr:rowOff>
    </xdr:from>
    <xdr:to>
      <xdr:col>323</xdr:col>
      <xdr:colOff>619920</xdr:colOff>
      <xdr:row>78</xdr:row>
      <xdr:rowOff>189720</xdr:rowOff>
    </xdr:to>
    <xdr:sp>
      <xdr:nvSpPr>
        <xdr:cNvPr id="221" name="Freeform 1"/>
        <xdr:cNvSpPr/>
      </xdr:nvSpPr>
      <xdr:spPr>
        <a:xfrm>
          <a:off x="258951960" y="47640960"/>
          <a:ext cx="100440" cy="97920"/>
        </a:xfrm>
        <a:custGeom>
          <a:avLst/>
          <a:gdLst/>
          <a:ahLst/>
          <a:rect l="0" t="0" r="r" b="b"/>
          <a:pathLst>
            <a:path w="279" h="272">
              <a:moveTo>
                <a:pt x="46" y="0"/>
              </a:moveTo>
              <a:lnTo>
                <a:pt x="46" y="10"/>
              </a:lnTo>
              <a:lnTo>
                <a:pt x="53" y="10"/>
              </a:lnTo>
              <a:lnTo>
                <a:pt x="59" y="10"/>
              </a:lnTo>
              <a:lnTo>
                <a:pt x="64" y="11"/>
              </a:lnTo>
              <a:lnTo>
                <a:pt x="69" y="11"/>
              </a:lnTo>
              <a:lnTo>
                <a:pt x="73" y="13"/>
              </a:lnTo>
              <a:lnTo>
                <a:pt x="77" y="14"/>
              </a:lnTo>
              <a:lnTo>
                <a:pt x="79" y="15"/>
              </a:lnTo>
              <a:lnTo>
                <a:pt x="80" y="16"/>
              </a:lnTo>
              <a:lnTo>
                <a:pt x="82" y="18"/>
              </a:lnTo>
              <a:lnTo>
                <a:pt x="83" y="19"/>
              </a:lnTo>
              <a:lnTo>
                <a:pt x="84" y="21"/>
              </a:lnTo>
              <a:lnTo>
                <a:pt x="86" y="22"/>
              </a:lnTo>
              <a:lnTo>
                <a:pt x="88" y="26"/>
              </a:lnTo>
              <a:lnTo>
                <a:pt x="89" y="31"/>
              </a:lnTo>
              <a:lnTo>
                <a:pt x="91" y="36"/>
              </a:lnTo>
              <a:lnTo>
                <a:pt x="92" y="42"/>
              </a:lnTo>
              <a:lnTo>
                <a:pt x="93" y="56"/>
              </a:lnTo>
              <a:lnTo>
                <a:pt x="93" y="73"/>
              </a:lnTo>
              <a:lnTo>
                <a:pt x="93" y="109"/>
              </a:lnTo>
              <a:lnTo>
                <a:pt x="91" y="141"/>
              </a:lnTo>
              <a:lnTo>
                <a:pt x="88" y="168"/>
              </a:lnTo>
              <a:lnTo>
                <a:pt x="84" y="190"/>
              </a:lnTo>
              <a:lnTo>
                <a:pt x="82" y="200"/>
              </a:lnTo>
              <a:lnTo>
                <a:pt x="79" y="208"/>
              </a:lnTo>
              <a:lnTo>
                <a:pt x="76" y="215"/>
              </a:lnTo>
              <a:lnTo>
                <a:pt x="73" y="220"/>
              </a:lnTo>
              <a:lnTo>
                <a:pt x="71" y="223"/>
              </a:lnTo>
              <a:lnTo>
                <a:pt x="70" y="225"/>
              </a:lnTo>
              <a:lnTo>
                <a:pt x="68" y="226"/>
              </a:lnTo>
              <a:lnTo>
                <a:pt x="66" y="228"/>
              </a:lnTo>
              <a:lnTo>
                <a:pt x="64" y="229"/>
              </a:lnTo>
              <a:lnTo>
                <a:pt x="62" y="230"/>
              </a:lnTo>
              <a:lnTo>
                <a:pt x="60" y="230"/>
              </a:lnTo>
              <a:lnTo>
                <a:pt x="57" y="230"/>
              </a:lnTo>
              <a:lnTo>
                <a:pt x="57" y="230"/>
              </a:lnTo>
              <a:lnTo>
                <a:pt x="56" y="230"/>
              </a:lnTo>
              <a:lnTo>
                <a:pt x="54" y="230"/>
              </a:lnTo>
              <a:lnTo>
                <a:pt x="53" y="230"/>
              </a:lnTo>
              <a:lnTo>
                <a:pt x="51" y="229"/>
              </a:lnTo>
              <a:lnTo>
                <a:pt x="49" y="228"/>
              </a:lnTo>
              <a:lnTo>
                <a:pt x="47" y="227"/>
              </a:lnTo>
              <a:lnTo>
                <a:pt x="43" y="225"/>
              </a:lnTo>
              <a:lnTo>
                <a:pt x="40" y="224"/>
              </a:lnTo>
              <a:lnTo>
                <a:pt x="37" y="222"/>
              </a:lnTo>
              <a:lnTo>
                <a:pt x="35" y="221"/>
              </a:lnTo>
              <a:lnTo>
                <a:pt x="33" y="221"/>
              </a:lnTo>
              <a:lnTo>
                <a:pt x="30" y="220"/>
              </a:lnTo>
              <a:lnTo>
                <a:pt x="28" y="219"/>
              </a:lnTo>
              <a:lnTo>
                <a:pt x="26" y="219"/>
              </a:lnTo>
              <a:lnTo>
                <a:pt x="24" y="219"/>
              </a:lnTo>
              <a:lnTo>
                <a:pt x="23" y="219"/>
              </a:lnTo>
              <a:lnTo>
                <a:pt x="20" y="220"/>
              </a:lnTo>
              <a:lnTo>
                <a:pt x="18" y="220"/>
              </a:lnTo>
              <a:lnTo>
                <a:pt x="15" y="221"/>
              </a:lnTo>
              <a:lnTo>
                <a:pt x="13" y="222"/>
              </a:lnTo>
              <a:lnTo>
                <a:pt x="11" y="223"/>
              </a:lnTo>
              <a:lnTo>
                <a:pt x="9" y="225"/>
              </a:lnTo>
              <a:lnTo>
                <a:pt x="7" y="226"/>
              </a:lnTo>
              <a:lnTo>
                <a:pt x="6" y="228"/>
              </a:lnTo>
              <a:lnTo>
                <a:pt x="4" y="230"/>
              </a:lnTo>
              <a:lnTo>
                <a:pt x="3" y="232"/>
              </a:lnTo>
              <a:lnTo>
                <a:pt x="2" y="234"/>
              </a:lnTo>
              <a:lnTo>
                <a:pt x="1" y="236"/>
              </a:lnTo>
              <a:lnTo>
                <a:pt x="1" y="239"/>
              </a:lnTo>
              <a:lnTo>
                <a:pt x="0" y="241"/>
              </a:lnTo>
              <a:lnTo>
                <a:pt x="0" y="243"/>
              </a:lnTo>
              <a:lnTo>
                <a:pt x="0" y="246"/>
              </a:lnTo>
              <a:lnTo>
                <a:pt x="1" y="249"/>
              </a:lnTo>
              <a:lnTo>
                <a:pt x="1" y="252"/>
              </a:lnTo>
              <a:lnTo>
                <a:pt x="3" y="255"/>
              </a:lnTo>
              <a:lnTo>
                <a:pt x="4" y="257"/>
              </a:lnTo>
              <a:lnTo>
                <a:pt x="6" y="260"/>
              </a:lnTo>
              <a:lnTo>
                <a:pt x="8" y="262"/>
              </a:lnTo>
              <a:lnTo>
                <a:pt x="10" y="264"/>
              </a:lnTo>
              <a:lnTo>
                <a:pt x="12" y="265"/>
              </a:lnTo>
              <a:lnTo>
                <a:pt x="15" y="267"/>
              </a:lnTo>
              <a:lnTo>
                <a:pt x="18" y="268"/>
              </a:lnTo>
              <a:lnTo>
                <a:pt x="21" y="269"/>
              </a:lnTo>
              <a:lnTo>
                <a:pt x="24" y="270"/>
              </a:lnTo>
              <a:lnTo>
                <a:pt x="28" y="271"/>
              </a:lnTo>
              <a:lnTo>
                <a:pt x="31" y="271"/>
              </a:lnTo>
              <a:lnTo>
                <a:pt x="36" y="271"/>
              </a:lnTo>
              <a:lnTo>
                <a:pt x="46" y="270"/>
              </a:lnTo>
              <a:lnTo>
                <a:pt x="55" y="268"/>
              </a:lnTo>
              <a:lnTo>
                <a:pt x="59" y="267"/>
              </a:lnTo>
              <a:lnTo>
                <a:pt x="63" y="265"/>
              </a:lnTo>
              <a:lnTo>
                <a:pt x="67" y="263"/>
              </a:lnTo>
              <a:lnTo>
                <a:pt x="71" y="260"/>
              </a:lnTo>
              <a:lnTo>
                <a:pt x="75" y="257"/>
              </a:lnTo>
              <a:lnTo>
                <a:pt x="78" y="254"/>
              </a:lnTo>
              <a:lnTo>
                <a:pt x="84" y="246"/>
              </a:lnTo>
              <a:lnTo>
                <a:pt x="90" y="237"/>
              </a:lnTo>
              <a:lnTo>
                <a:pt x="95" y="226"/>
              </a:lnTo>
              <a:lnTo>
                <a:pt x="99" y="214"/>
              </a:lnTo>
              <a:lnTo>
                <a:pt x="103" y="200"/>
              </a:lnTo>
              <a:lnTo>
                <a:pt x="106" y="184"/>
              </a:lnTo>
              <a:lnTo>
                <a:pt x="108" y="167"/>
              </a:lnTo>
              <a:lnTo>
                <a:pt x="111" y="127"/>
              </a:lnTo>
              <a:lnTo>
                <a:pt x="112" y="79"/>
              </a:lnTo>
              <a:lnTo>
                <a:pt x="111" y="23"/>
              </a:lnTo>
              <a:lnTo>
                <a:pt x="190" y="23"/>
              </a:lnTo>
              <a:lnTo>
                <a:pt x="190" y="193"/>
              </a:lnTo>
              <a:lnTo>
                <a:pt x="190" y="211"/>
              </a:lnTo>
              <a:lnTo>
                <a:pt x="189" y="225"/>
              </a:lnTo>
              <a:lnTo>
                <a:pt x="188" y="231"/>
              </a:lnTo>
              <a:lnTo>
                <a:pt x="187" y="236"/>
              </a:lnTo>
              <a:lnTo>
                <a:pt x="186" y="240"/>
              </a:lnTo>
              <a:lnTo>
                <a:pt x="185" y="244"/>
              </a:lnTo>
              <a:lnTo>
                <a:pt x="184" y="245"/>
              </a:lnTo>
              <a:lnTo>
                <a:pt x="183" y="246"/>
              </a:lnTo>
              <a:lnTo>
                <a:pt x="182" y="248"/>
              </a:lnTo>
              <a:lnTo>
                <a:pt x="180" y="249"/>
              </a:lnTo>
              <a:lnTo>
                <a:pt x="179" y="250"/>
              </a:lnTo>
              <a:lnTo>
                <a:pt x="178" y="250"/>
              </a:lnTo>
              <a:lnTo>
                <a:pt x="175" y="252"/>
              </a:lnTo>
              <a:lnTo>
                <a:pt x="171" y="253"/>
              </a:lnTo>
              <a:lnTo>
                <a:pt x="167" y="254"/>
              </a:lnTo>
              <a:lnTo>
                <a:pt x="157" y="254"/>
              </a:lnTo>
              <a:lnTo>
                <a:pt x="147" y="254"/>
              </a:lnTo>
              <a:lnTo>
                <a:pt x="147" y="265"/>
              </a:lnTo>
              <a:lnTo>
                <a:pt x="278" y="265"/>
              </a:lnTo>
              <a:lnTo>
                <a:pt x="278" y="255"/>
              </a:lnTo>
              <a:lnTo>
                <a:pt x="270" y="255"/>
              </a:lnTo>
              <a:lnTo>
                <a:pt x="264" y="255"/>
              </a:lnTo>
              <a:lnTo>
                <a:pt x="260" y="254"/>
              </a:lnTo>
              <a:lnTo>
                <a:pt x="256" y="254"/>
              </a:lnTo>
              <a:lnTo>
                <a:pt x="252" y="252"/>
              </a:lnTo>
              <a:lnTo>
                <a:pt x="250" y="252"/>
              </a:lnTo>
              <a:lnTo>
                <a:pt x="249" y="251"/>
              </a:lnTo>
              <a:lnTo>
                <a:pt x="248" y="250"/>
              </a:lnTo>
              <a:lnTo>
                <a:pt x="246" y="249"/>
              </a:lnTo>
              <a:lnTo>
                <a:pt x="245" y="248"/>
              </a:lnTo>
              <a:lnTo>
                <a:pt x="244" y="247"/>
              </a:lnTo>
              <a:lnTo>
                <a:pt x="243" y="245"/>
              </a:lnTo>
              <a:lnTo>
                <a:pt x="242" y="244"/>
              </a:lnTo>
              <a:lnTo>
                <a:pt x="240" y="240"/>
              </a:lnTo>
              <a:lnTo>
                <a:pt x="239" y="236"/>
              </a:lnTo>
              <a:lnTo>
                <a:pt x="238" y="231"/>
              </a:lnTo>
              <a:lnTo>
                <a:pt x="237" y="225"/>
              </a:lnTo>
              <a:lnTo>
                <a:pt x="236" y="211"/>
              </a:lnTo>
              <a:lnTo>
                <a:pt x="236" y="194"/>
              </a:lnTo>
              <a:lnTo>
                <a:pt x="236" y="71"/>
              </a:lnTo>
              <a:lnTo>
                <a:pt x="236" y="53"/>
              </a:lnTo>
              <a:lnTo>
                <a:pt x="237" y="39"/>
              </a:lnTo>
              <a:lnTo>
                <a:pt x="238" y="34"/>
              </a:lnTo>
              <a:lnTo>
                <a:pt x="239" y="29"/>
              </a:lnTo>
              <a:lnTo>
                <a:pt x="240" y="25"/>
              </a:lnTo>
              <a:lnTo>
                <a:pt x="242" y="21"/>
              </a:lnTo>
              <a:lnTo>
                <a:pt x="243" y="20"/>
              </a:lnTo>
              <a:lnTo>
                <a:pt x="244" y="18"/>
              </a:lnTo>
              <a:lnTo>
                <a:pt x="245" y="17"/>
              </a:lnTo>
              <a:lnTo>
                <a:pt x="246" y="16"/>
              </a:lnTo>
              <a:lnTo>
                <a:pt x="248" y="15"/>
              </a:lnTo>
              <a:lnTo>
                <a:pt x="249" y="14"/>
              </a:lnTo>
              <a:lnTo>
                <a:pt x="250" y="13"/>
              </a:lnTo>
              <a:lnTo>
                <a:pt x="252" y="12"/>
              </a:lnTo>
              <a:lnTo>
                <a:pt x="256" y="11"/>
              </a:lnTo>
              <a:lnTo>
                <a:pt x="260" y="11"/>
              </a:lnTo>
              <a:lnTo>
                <a:pt x="264" y="10"/>
              </a:lnTo>
              <a:lnTo>
                <a:pt x="270" y="10"/>
              </a:lnTo>
              <a:lnTo>
                <a:pt x="278" y="10"/>
              </a:lnTo>
              <a:lnTo>
                <a:pt x="278" y="0"/>
              </a:lnTo>
              <a:lnTo>
                <a:pt x="46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323</xdr:col>
      <xdr:colOff>682200</xdr:colOff>
      <xdr:row>77</xdr:row>
      <xdr:rowOff>572040</xdr:rowOff>
    </xdr:from>
    <xdr:to>
      <xdr:col>324</xdr:col>
      <xdr:colOff>84240</xdr:colOff>
      <xdr:row>78</xdr:row>
      <xdr:rowOff>70560</xdr:rowOff>
    </xdr:to>
    <xdr:sp>
      <xdr:nvSpPr>
        <xdr:cNvPr id="222" name="Freeform 1"/>
        <xdr:cNvSpPr/>
      </xdr:nvSpPr>
      <xdr:spPr>
        <a:xfrm>
          <a:off x="259114320" y="47511000"/>
          <a:ext cx="202680" cy="108720"/>
        </a:xfrm>
        <a:custGeom>
          <a:avLst/>
          <a:gdLst/>
          <a:ahLst/>
          <a:rect l="0" t="0" r="r" b="b"/>
          <a:pathLst>
            <a:path w="563" h="302">
              <a:moveTo>
                <a:pt x="0" y="301"/>
              </a:moveTo>
              <a:lnTo>
                <a:pt x="0" y="240"/>
              </a:lnTo>
              <a:lnTo>
                <a:pt x="562" y="240"/>
              </a:lnTo>
              <a:lnTo>
                <a:pt x="562" y="301"/>
              </a:lnTo>
              <a:lnTo>
                <a:pt x="0" y="301"/>
              </a:lnTo>
              <a:moveTo>
                <a:pt x="0" y="62"/>
              </a:moveTo>
              <a:lnTo>
                <a:pt x="0" y="0"/>
              </a:lnTo>
              <a:lnTo>
                <a:pt x="562" y="0"/>
              </a:lnTo>
              <a:lnTo>
                <a:pt x="562" y="62"/>
              </a:lnTo>
              <a:lnTo>
                <a:pt x="0" y="6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324</xdr:col>
      <xdr:colOff>154080</xdr:colOff>
      <xdr:row>77</xdr:row>
      <xdr:rowOff>490680</xdr:rowOff>
    </xdr:from>
    <xdr:to>
      <xdr:col>324</xdr:col>
      <xdr:colOff>312120</xdr:colOff>
      <xdr:row>78</xdr:row>
      <xdr:rowOff>125280</xdr:rowOff>
    </xdr:to>
    <xdr:sp>
      <xdr:nvSpPr>
        <xdr:cNvPr id="223" name="Freeform 1"/>
        <xdr:cNvSpPr/>
      </xdr:nvSpPr>
      <xdr:spPr>
        <a:xfrm>
          <a:off x="259386480" y="47429640"/>
          <a:ext cx="158400" cy="244800"/>
        </a:xfrm>
        <a:custGeom>
          <a:avLst/>
          <a:gdLst/>
          <a:ahLst/>
          <a:rect l="0" t="0" r="r" b="b"/>
          <a:pathLst>
            <a:path w="440" h="680">
              <a:moveTo>
                <a:pt x="224" y="0"/>
              </a:moveTo>
              <a:lnTo>
                <a:pt x="204" y="1"/>
              </a:lnTo>
              <a:lnTo>
                <a:pt x="186" y="3"/>
              </a:lnTo>
              <a:lnTo>
                <a:pt x="168" y="7"/>
              </a:lnTo>
              <a:lnTo>
                <a:pt x="160" y="9"/>
              </a:lnTo>
              <a:lnTo>
                <a:pt x="153" y="12"/>
              </a:lnTo>
              <a:lnTo>
                <a:pt x="145" y="16"/>
              </a:lnTo>
              <a:lnTo>
                <a:pt x="137" y="19"/>
              </a:lnTo>
              <a:lnTo>
                <a:pt x="129" y="24"/>
              </a:lnTo>
              <a:lnTo>
                <a:pt x="122" y="28"/>
              </a:lnTo>
              <a:lnTo>
                <a:pt x="107" y="39"/>
              </a:lnTo>
              <a:lnTo>
                <a:pt x="93" y="51"/>
              </a:lnTo>
              <a:lnTo>
                <a:pt x="83" y="62"/>
              </a:lnTo>
              <a:lnTo>
                <a:pt x="74" y="74"/>
              </a:lnTo>
              <a:lnTo>
                <a:pt x="64" y="88"/>
              </a:lnTo>
              <a:lnTo>
                <a:pt x="56" y="102"/>
              </a:lnTo>
              <a:lnTo>
                <a:pt x="47" y="118"/>
              </a:lnTo>
              <a:lnTo>
                <a:pt x="39" y="135"/>
              </a:lnTo>
              <a:lnTo>
                <a:pt x="26" y="170"/>
              </a:lnTo>
              <a:lnTo>
                <a:pt x="15" y="209"/>
              </a:lnTo>
              <a:lnTo>
                <a:pt x="7" y="249"/>
              </a:lnTo>
              <a:lnTo>
                <a:pt x="2" y="292"/>
              </a:lnTo>
              <a:lnTo>
                <a:pt x="0" y="335"/>
              </a:lnTo>
              <a:lnTo>
                <a:pt x="1" y="375"/>
              </a:lnTo>
              <a:lnTo>
                <a:pt x="6" y="416"/>
              </a:lnTo>
              <a:lnTo>
                <a:pt x="13" y="455"/>
              </a:lnTo>
              <a:lnTo>
                <a:pt x="22" y="493"/>
              </a:lnTo>
              <a:lnTo>
                <a:pt x="33" y="529"/>
              </a:lnTo>
              <a:lnTo>
                <a:pt x="47" y="561"/>
              </a:lnTo>
              <a:lnTo>
                <a:pt x="54" y="575"/>
              </a:lnTo>
              <a:lnTo>
                <a:pt x="62" y="589"/>
              </a:lnTo>
              <a:lnTo>
                <a:pt x="70" y="601"/>
              </a:lnTo>
              <a:lnTo>
                <a:pt x="78" y="612"/>
              </a:lnTo>
              <a:lnTo>
                <a:pt x="85" y="620"/>
              </a:lnTo>
              <a:lnTo>
                <a:pt x="92" y="627"/>
              </a:lnTo>
              <a:lnTo>
                <a:pt x="100" y="634"/>
              </a:lnTo>
              <a:lnTo>
                <a:pt x="107" y="641"/>
              </a:lnTo>
              <a:lnTo>
                <a:pt x="116" y="647"/>
              </a:lnTo>
              <a:lnTo>
                <a:pt x="124" y="652"/>
              </a:lnTo>
              <a:lnTo>
                <a:pt x="133" y="657"/>
              </a:lnTo>
              <a:lnTo>
                <a:pt x="142" y="662"/>
              </a:lnTo>
              <a:lnTo>
                <a:pt x="151" y="666"/>
              </a:lnTo>
              <a:lnTo>
                <a:pt x="159" y="669"/>
              </a:lnTo>
              <a:lnTo>
                <a:pt x="169" y="672"/>
              </a:lnTo>
              <a:lnTo>
                <a:pt x="179" y="675"/>
              </a:lnTo>
              <a:lnTo>
                <a:pt x="189" y="677"/>
              </a:lnTo>
              <a:lnTo>
                <a:pt x="199" y="678"/>
              </a:lnTo>
              <a:lnTo>
                <a:pt x="210" y="679"/>
              </a:lnTo>
              <a:lnTo>
                <a:pt x="220" y="679"/>
              </a:lnTo>
              <a:lnTo>
                <a:pt x="239" y="678"/>
              </a:lnTo>
              <a:lnTo>
                <a:pt x="255" y="676"/>
              </a:lnTo>
              <a:lnTo>
                <a:pt x="272" y="672"/>
              </a:lnTo>
              <a:lnTo>
                <a:pt x="281" y="669"/>
              </a:lnTo>
              <a:lnTo>
                <a:pt x="289" y="666"/>
              </a:lnTo>
              <a:lnTo>
                <a:pt x="296" y="663"/>
              </a:lnTo>
              <a:lnTo>
                <a:pt x="304" y="659"/>
              </a:lnTo>
              <a:lnTo>
                <a:pt x="312" y="655"/>
              </a:lnTo>
              <a:lnTo>
                <a:pt x="319" y="650"/>
              </a:lnTo>
              <a:lnTo>
                <a:pt x="332" y="640"/>
              </a:lnTo>
              <a:lnTo>
                <a:pt x="346" y="628"/>
              </a:lnTo>
              <a:lnTo>
                <a:pt x="356" y="617"/>
              </a:lnTo>
              <a:lnTo>
                <a:pt x="366" y="605"/>
              </a:lnTo>
              <a:lnTo>
                <a:pt x="376" y="591"/>
              </a:lnTo>
              <a:lnTo>
                <a:pt x="385" y="577"/>
              </a:lnTo>
              <a:lnTo>
                <a:pt x="393" y="561"/>
              </a:lnTo>
              <a:lnTo>
                <a:pt x="401" y="545"/>
              </a:lnTo>
              <a:lnTo>
                <a:pt x="414" y="509"/>
              </a:lnTo>
              <a:lnTo>
                <a:pt x="425" y="469"/>
              </a:lnTo>
              <a:lnTo>
                <a:pt x="433" y="428"/>
              </a:lnTo>
              <a:lnTo>
                <a:pt x="438" y="385"/>
              </a:lnTo>
              <a:lnTo>
                <a:pt x="439" y="340"/>
              </a:lnTo>
              <a:lnTo>
                <a:pt x="438" y="303"/>
              </a:lnTo>
              <a:lnTo>
                <a:pt x="435" y="268"/>
              </a:lnTo>
              <a:lnTo>
                <a:pt x="430" y="234"/>
              </a:lnTo>
              <a:lnTo>
                <a:pt x="423" y="202"/>
              </a:lnTo>
              <a:lnTo>
                <a:pt x="415" y="172"/>
              </a:lnTo>
              <a:lnTo>
                <a:pt x="405" y="144"/>
              </a:lnTo>
              <a:lnTo>
                <a:pt x="393" y="118"/>
              </a:lnTo>
              <a:lnTo>
                <a:pt x="380" y="95"/>
              </a:lnTo>
              <a:lnTo>
                <a:pt x="364" y="73"/>
              </a:lnTo>
              <a:lnTo>
                <a:pt x="348" y="55"/>
              </a:lnTo>
              <a:lnTo>
                <a:pt x="330" y="38"/>
              </a:lnTo>
              <a:lnTo>
                <a:pt x="312" y="25"/>
              </a:lnTo>
              <a:lnTo>
                <a:pt x="291" y="14"/>
              </a:lnTo>
              <a:lnTo>
                <a:pt x="269" y="6"/>
              </a:lnTo>
              <a:lnTo>
                <a:pt x="247" y="2"/>
              </a:lnTo>
              <a:lnTo>
                <a:pt x="224" y="0"/>
              </a:lnTo>
              <a:moveTo>
                <a:pt x="221" y="26"/>
              </a:moveTo>
              <a:lnTo>
                <a:pt x="229" y="26"/>
              </a:lnTo>
              <a:lnTo>
                <a:pt x="236" y="27"/>
              </a:lnTo>
              <a:lnTo>
                <a:pt x="243" y="28"/>
              </a:lnTo>
              <a:lnTo>
                <a:pt x="249" y="31"/>
              </a:lnTo>
              <a:lnTo>
                <a:pt x="256" y="34"/>
              </a:lnTo>
              <a:lnTo>
                <a:pt x="263" y="37"/>
              </a:lnTo>
              <a:lnTo>
                <a:pt x="269" y="41"/>
              </a:lnTo>
              <a:lnTo>
                <a:pt x="275" y="46"/>
              </a:lnTo>
              <a:lnTo>
                <a:pt x="286" y="58"/>
              </a:lnTo>
              <a:lnTo>
                <a:pt x="297" y="72"/>
              </a:lnTo>
              <a:lnTo>
                <a:pt x="306" y="88"/>
              </a:lnTo>
              <a:lnTo>
                <a:pt x="315" y="107"/>
              </a:lnTo>
              <a:lnTo>
                <a:pt x="322" y="128"/>
              </a:lnTo>
              <a:lnTo>
                <a:pt x="328" y="152"/>
              </a:lnTo>
              <a:lnTo>
                <a:pt x="333" y="178"/>
              </a:lnTo>
              <a:lnTo>
                <a:pt x="338" y="206"/>
              </a:lnTo>
              <a:lnTo>
                <a:pt x="344" y="270"/>
              </a:lnTo>
              <a:lnTo>
                <a:pt x="346" y="342"/>
              </a:lnTo>
              <a:lnTo>
                <a:pt x="344" y="415"/>
              </a:lnTo>
              <a:lnTo>
                <a:pt x="338" y="478"/>
              </a:lnTo>
              <a:lnTo>
                <a:pt x="333" y="506"/>
              </a:lnTo>
              <a:lnTo>
                <a:pt x="328" y="531"/>
              </a:lnTo>
              <a:lnTo>
                <a:pt x="322" y="554"/>
              </a:lnTo>
              <a:lnTo>
                <a:pt x="315" y="575"/>
              </a:lnTo>
              <a:lnTo>
                <a:pt x="306" y="593"/>
              </a:lnTo>
              <a:lnTo>
                <a:pt x="297" y="609"/>
              </a:lnTo>
              <a:lnTo>
                <a:pt x="286" y="623"/>
              </a:lnTo>
              <a:lnTo>
                <a:pt x="275" y="634"/>
              </a:lnTo>
              <a:lnTo>
                <a:pt x="269" y="638"/>
              </a:lnTo>
              <a:lnTo>
                <a:pt x="262" y="642"/>
              </a:lnTo>
              <a:lnTo>
                <a:pt x="256" y="646"/>
              </a:lnTo>
              <a:lnTo>
                <a:pt x="249" y="649"/>
              </a:lnTo>
              <a:lnTo>
                <a:pt x="243" y="651"/>
              </a:lnTo>
              <a:lnTo>
                <a:pt x="236" y="652"/>
              </a:lnTo>
              <a:lnTo>
                <a:pt x="228" y="653"/>
              </a:lnTo>
              <a:lnTo>
                <a:pt x="220" y="653"/>
              </a:lnTo>
              <a:lnTo>
                <a:pt x="212" y="653"/>
              </a:lnTo>
              <a:lnTo>
                <a:pt x="205" y="652"/>
              </a:lnTo>
              <a:lnTo>
                <a:pt x="197" y="651"/>
              </a:lnTo>
              <a:lnTo>
                <a:pt x="190" y="649"/>
              </a:lnTo>
              <a:lnTo>
                <a:pt x="184" y="646"/>
              </a:lnTo>
              <a:lnTo>
                <a:pt x="177" y="642"/>
              </a:lnTo>
              <a:lnTo>
                <a:pt x="171" y="638"/>
              </a:lnTo>
              <a:lnTo>
                <a:pt x="165" y="634"/>
              </a:lnTo>
              <a:lnTo>
                <a:pt x="154" y="623"/>
              </a:lnTo>
              <a:lnTo>
                <a:pt x="144" y="609"/>
              </a:lnTo>
              <a:lnTo>
                <a:pt x="134" y="593"/>
              </a:lnTo>
              <a:lnTo>
                <a:pt x="126" y="575"/>
              </a:lnTo>
              <a:lnTo>
                <a:pt x="118" y="555"/>
              </a:lnTo>
              <a:lnTo>
                <a:pt x="112" y="531"/>
              </a:lnTo>
              <a:lnTo>
                <a:pt x="106" y="506"/>
              </a:lnTo>
              <a:lnTo>
                <a:pt x="101" y="478"/>
              </a:lnTo>
              <a:lnTo>
                <a:pt x="95" y="416"/>
              </a:lnTo>
              <a:lnTo>
                <a:pt x="93" y="343"/>
              </a:lnTo>
              <a:lnTo>
                <a:pt x="95" y="270"/>
              </a:lnTo>
              <a:lnTo>
                <a:pt x="102" y="205"/>
              </a:lnTo>
              <a:lnTo>
                <a:pt x="106" y="177"/>
              </a:lnTo>
              <a:lnTo>
                <a:pt x="112" y="151"/>
              </a:lnTo>
              <a:lnTo>
                <a:pt x="118" y="127"/>
              </a:lnTo>
              <a:lnTo>
                <a:pt x="126" y="106"/>
              </a:lnTo>
              <a:lnTo>
                <a:pt x="135" y="87"/>
              </a:lnTo>
              <a:lnTo>
                <a:pt x="144" y="71"/>
              </a:lnTo>
              <a:lnTo>
                <a:pt x="155" y="57"/>
              </a:lnTo>
              <a:lnTo>
                <a:pt x="165" y="46"/>
              </a:lnTo>
              <a:lnTo>
                <a:pt x="171" y="41"/>
              </a:lnTo>
              <a:lnTo>
                <a:pt x="178" y="37"/>
              </a:lnTo>
              <a:lnTo>
                <a:pt x="184" y="33"/>
              </a:lnTo>
              <a:lnTo>
                <a:pt x="191" y="31"/>
              </a:lnTo>
              <a:lnTo>
                <a:pt x="198" y="28"/>
              </a:lnTo>
              <a:lnTo>
                <a:pt x="206" y="27"/>
              </a:lnTo>
              <a:lnTo>
                <a:pt x="213" y="26"/>
              </a:lnTo>
              <a:lnTo>
                <a:pt x="221" y="26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324</xdr:col>
      <xdr:colOff>344880</xdr:colOff>
      <xdr:row>78</xdr:row>
      <xdr:rowOff>84960</xdr:rowOff>
    </xdr:from>
    <xdr:to>
      <xdr:col>324</xdr:col>
      <xdr:colOff>383760</xdr:colOff>
      <xdr:row>78</xdr:row>
      <xdr:rowOff>124200</xdr:rowOff>
    </xdr:to>
    <xdr:sp>
      <xdr:nvSpPr>
        <xdr:cNvPr id="224" name="Freeform 1"/>
        <xdr:cNvSpPr/>
      </xdr:nvSpPr>
      <xdr:spPr>
        <a:xfrm>
          <a:off x="259577280" y="47633760"/>
          <a:ext cx="39240" cy="39600"/>
        </a:xfrm>
        <a:custGeom>
          <a:avLst/>
          <a:gdLst/>
          <a:ahLst/>
          <a:rect l="0" t="0" r="r" b="b"/>
          <a:pathLst>
            <a:path w="109" h="110">
              <a:moveTo>
                <a:pt x="53" y="0"/>
              </a:moveTo>
              <a:lnTo>
                <a:pt x="48" y="0"/>
              </a:lnTo>
              <a:lnTo>
                <a:pt x="43" y="1"/>
              </a:lnTo>
              <a:lnTo>
                <a:pt x="38" y="2"/>
              </a:lnTo>
              <a:lnTo>
                <a:pt x="33" y="4"/>
              </a:lnTo>
              <a:lnTo>
                <a:pt x="28" y="7"/>
              </a:lnTo>
              <a:lnTo>
                <a:pt x="24" y="9"/>
              </a:lnTo>
              <a:lnTo>
                <a:pt x="20" y="13"/>
              </a:lnTo>
              <a:lnTo>
                <a:pt x="16" y="16"/>
              </a:lnTo>
              <a:lnTo>
                <a:pt x="12" y="20"/>
              </a:lnTo>
              <a:lnTo>
                <a:pt x="9" y="24"/>
              </a:lnTo>
              <a:lnTo>
                <a:pt x="7" y="29"/>
              </a:lnTo>
              <a:lnTo>
                <a:pt x="4" y="34"/>
              </a:lnTo>
              <a:lnTo>
                <a:pt x="2" y="39"/>
              </a:lnTo>
              <a:lnTo>
                <a:pt x="1" y="45"/>
              </a:lnTo>
              <a:lnTo>
                <a:pt x="0" y="50"/>
              </a:lnTo>
              <a:lnTo>
                <a:pt x="0" y="56"/>
              </a:lnTo>
              <a:lnTo>
                <a:pt x="0" y="61"/>
              </a:lnTo>
              <a:lnTo>
                <a:pt x="1" y="66"/>
              </a:lnTo>
              <a:lnTo>
                <a:pt x="2" y="72"/>
              </a:lnTo>
              <a:lnTo>
                <a:pt x="4" y="76"/>
              </a:lnTo>
              <a:lnTo>
                <a:pt x="7" y="81"/>
              </a:lnTo>
              <a:lnTo>
                <a:pt x="9" y="85"/>
              </a:lnTo>
              <a:lnTo>
                <a:pt x="12" y="89"/>
              </a:lnTo>
              <a:lnTo>
                <a:pt x="16" y="93"/>
              </a:lnTo>
              <a:lnTo>
                <a:pt x="20" y="97"/>
              </a:lnTo>
              <a:lnTo>
                <a:pt x="24" y="100"/>
              </a:lnTo>
              <a:lnTo>
                <a:pt x="28" y="103"/>
              </a:lnTo>
              <a:lnTo>
                <a:pt x="33" y="105"/>
              </a:lnTo>
              <a:lnTo>
                <a:pt x="38" y="107"/>
              </a:lnTo>
              <a:lnTo>
                <a:pt x="43" y="108"/>
              </a:lnTo>
              <a:lnTo>
                <a:pt x="48" y="109"/>
              </a:lnTo>
              <a:lnTo>
                <a:pt x="52" y="109"/>
              </a:lnTo>
              <a:lnTo>
                <a:pt x="58" y="109"/>
              </a:lnTo>
              <a:lnTo>
                <a:pt x="63" y="108"/>
              </a:lnTo>
              <a:lnTo>
                <a:pt x="69" y="107"/>
              </a:lnTo>
              <a:lnTo>
                <a:pt x="74" y="105"/>
              </a:lnTo>
              <a:lnTo>
                <a:pt x="79" y="103"/>
              </a:lnTo>
              <a:lnTo>
                <a:pt x="83" y="100"/>
              </a:lnTo>
              <a:lnTo>
                <a:pt x="88" y="97"/>
              </a:lnTo>
              <a:lnTo>
                <a:pt x="92" y="94"/>
              </a:lnTo>
              <a:lnTo>
                <a:pt x="95" y="90"/>
              </a:lnTo>
              <a:lnTo>
                <a:pt x="98" y="86"/>
              </a:lnTo>
              <a:lnTo>
                <a:pt x="101" y="81"/>
              </a:lnTo>
              <a:lnTo>
                <a:pt x="104" y="77"/>
              </a:lnTo>
              <a:lnTo>
                <a:pt x="106" y="72"/>
              </a:lnTo>
              <a:lnTo>
                <a:pt x="107" y="67"/>
              </a:lnTo>
              <a:lnTo>
                <a:pt x="108" y="61"/>
              </a:lnTo>
              <a:lnTo>
                <a:pt x="108" y="56"/>
              </a:lnTo>
              <a:lnTo>
                <a:pt x="108" y="50"/>
              </a:lnTo>
              <a:lnTo>
                <a:pt x="107" y="45"/>
              </a:lnTo>
              <a:lnTo>
                <a:pt x="106" y="40"/>
              </a:lnTo>
              <a:lnTo>
                <a:pt x="104" y="34"/>
              </a:lnTo>
              <a:lnTo>
                <a:pt x="101" y="30"/>
              </a:lnTo>
              <a:lnTo>
                <a:pt x="98" y="25"/>
              </a:lnTo>
              <a:lnTo>
                <a:pt x="95" y="21"/>
              </a:lnTo>
              <a:lnTo>
                <a:pt x="92" y="17"/>
              </a:lnTo>
              <a:lnTo>
                <a:pt x="88" y="13"/>
              </a:lnTo>
              <a:lnTo>
                <a:pt x="83" y="10"/>
              </a:lnTo>
              <a:lnTo>
                <a:pt x="79" y="7"/>
              </a:lnTo>
              <a:lnTo>
                <a:pt x="74" y="4"/>
              </a:lnTo>
              <a:lnTo>
                <a:pt x="69" y="3"/>
              </a:lnTo>
              <a:lnTo>
                <a:pt x="64" y="1"/>
              </a:lnTo>
              <a:lnTo>
                <a:pt x="59" y="0"/>
              </a:lnTo>
              <a:lnTo>
                <a:pt x="53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324</xdr:col>
      <xdr:colOff>418320</xdr:colOff>
      <xdr:row>77</xdr:row>
      <xdr:rowOff>490680</xdr:rowOff>
    </xdr:from>
    <xdr:to>
      <xdr:col>324</xdr:col>
      <xdr:colOff>573480</xdr:colOff>
      <xdr:row>78</xdr:row>
      <xdr:rowOff>120240</xdr:rowOff>
    </xdr:to>
    <xdr:sp>
      <xdr:nvSpPr>
        <xdr:cNvPr id="225" name="Freeform 1"/>
        <xdr:cNvSpPr/>
      </xdr:nvSpPr>
      <xdr:spPr>
        <a:xfrm>
          <a:off x="259650720" y="47429640"/>
          <a:ext cx="155520" cy="239760"/>
        </a:xfrm>
        <a:custGeom>
          <a:avLst/>
          <a:gdLst/>
          <a:ahLst/>
          <a:rect l="0" t="0" r="r" b="b"/>
          <a:pathLst>
            <a:path w="432" h="666">
              <a:moveTo>
                <a:pt x="431" y="530"/>
              </a:moveTo>
              <a:lnTo>
                <a:pt x="420" y="525"/>
              </a:lnTo>
              <a:lnTo>
                <a:pt x="407" y="544"/>
              </a:lnTo>
              <a:lnTo>
                <a:pt x="396" y="559"/>
              </a:lnTo>
              <a:lnTo>
                <a:pt x="391" y="566"/>
              </a:lnTo>
              <a:lnTo>
                <a:pt x="386" y="571"/>
              </a:lnTo>
              <a:lnTo>
                <a:pt x="381" y="575"/>
              </a:lnTo>
              <a:lnTo>
                <a:pt x="377" y="579"/>
              </a:lnTo>
              <a:lnTo>
                <a:pt x="372" y="582"/>
              </a:lnTo>
              <a:lnTo>
                <a:pt x="367" y="584"/>
              </a:lnTo>
              <a:lnTo>
                <a:pt x="361" y="586"/>
              </a:lnTo>
              <a:lnTo>
                <a:pt x="355" y="588"/>
              </a:lnTo>
              <a:lnTo>
                <a:pt x="349" y="589"/>
              </a:lnTo>
              <a:lnTo>
                <a:pt x="343" y="590"/>
              </a:lnTo>
              <a:lnTo>
                <a:pt x="327" y="590"/>
              </a:lnTo>
              <a:lnTo>
                <a:pt x="95" y="590"/>
              </a:lnTo>
              <a:lnTo>
                <a:pt x="258" y="417"/>
              </a:lnTo>
              <a:lnTo>
                <a:pt x="288" y="384"/>
              </a:lnTo>
              <a:lnTo>
                <a:pt x="314" y="351"/>
              </a:lnTo>
              <a:lnTo>
                <a:pt x="336" y="320"/>
              </a:lnTo>
              <a:lnTo>
                <a:pt x="352" y="290"/>
              </a:lnTo>
              <a:lnTo>
                <a:pt x="359" y="275"/>
              </a:lnTo>
              <a:lnTo>
                <a:pt x="366" y="261"/>
              </a:lnTo>
              <a:lnTo>
                <a:pt x="371" y="246"/>
              </a:lnTo>
              <a:lnTo>
                <a:pt x="375" y="232"/>
              </a:lnTo>
              <a:lnTo>
                <a:pt x="378" y="217"/>
              </a:lnTo>
              <a:lnTo>
                <a:pt x="380" y="203"/>
              </a:lnTo>
              <a:lnTo>
                <a:pt x="382" y="188"/>
              </a:lnTo>
              <a:lnTo>
                <a:pt x="382" y="174"/>
              </a:lnTo>
              <a:lnTo>
                <a:pt x="381" y="156"/>
              </a:lnTo>
              <a:lnTo>
                <a:pt x="379" y="138"/>
              </a:lnTo>
              <a:lnTo>
                <a:pt x="374" y="121"/>
              </a:lnTo>
              <a:lnTo>
                <a:pt x="368" y="105"/>
              </a:lnTo>
              <a:lnTo>
                <a:pt x="361" y="90"/>
              </a:lnTo>
              <a:lnTo>
                <a:pt x="352" y="76"/>
              </a:lnTo>
              <a:lnTo>
                <a:pt x="342" y="62"/>
              </a:lnTo>
              <a:lnTo>
                <a:pt x="331" y="50"/>
              </a:lnTo>
              <a:lnTo>
                <a:pt x="318" y="39"/>
              </a:lnTo>
              <a:lnTo>
                <a:pt x="304" y="29"/>
              </a:lnTo>
              <a:lnTo>
                <a:pt x="289" y="21"/>
              </a:lnTo>
              <a:lnTo>
                <a:pt x="273" y="13"/>
              </a:lnTo>
              <a:lnTo>
                <a:pt x="257" y="8"/>
              </a:lnTo>
              <a:lnTo>
                <a:pt x="240" y="3"/>
              </a:lnTo>
              <a:lnTo>
                <a:pt x="221" y="1"/>
              </a:lnTo>
              <a:lnTo>
                <a:pt x="202" y="0"/>
              </a:lnTo>
              <a:lnTo>
                <a:pt x="182" y="1"/>
              </a:lnTo>
              <a:lnTo>
                <a:pt x="173" y="2"/>
              </a:lnTo>
              <a:lnTo>
                <a:pt x="164" y="4"/>
              </a:lnTo>
              <a:lnTo>
                <a:pt x="154" y="6"/>
              </a:lnTo>
              <a:lnTo>
                <a:pt x="144" y="9"/>
              </a:lnTo>
              <a:lnTo>
                <a:pt x="135" y="12"/>
              </a:lnTo>
              <a:lnTo>
                <a:pt x="126" y="16"/>
              </a:lnTo>
              <a:lnTo>
                <a:pt x="117" y="20"/>
              </a:lnTo>
              <a:lnTo>
                <a:pt x="108" y="24"/>
              </a:lnTo>
              <a:lnTo>
                <a:pt x="100" y="29"/>
              </a:lnTo>
              <a:lnTo>
                <a:pt x="93" y="35"/>
              </a:lnTo>
              <a:lnTo>
                <a:pt x="85" y="41"/>
              </a:lnTo>
              <a:lnTo>
                <a:pt x="77" y="47"/>
              </a:lnTo>
              <a:lnTo>
                <a:pt x="70" y="54"/>
              </a:lnTo>
              <a:lnTo>
                <a:pt x="63" y="61"/>
              </a:lnTo>
              <a:lnTo>
                <a:pt x="52" y="73"/>
              </a:lnTo>
              <a:lnTo>
                <a:pt x="42" y="86"/>
              </a:lnTo>
              <a:lnTo>
                <a:pt x="34" y="100"/>
              </a:lnTo>
              <a:lnTo>
                <a:pt x="26" y="115"/>
              </a:lnTo>
              <a:lnTo>
                <a:pt x="19" y="131"/>
              </a:lnTo>
              <a:lnTo>
                <a:pt x="12" y="150"/>
              </a:lnTo>
              <a:lnTo>
                <a:pt x="7" y="171"/>
              </a:lnTo>
              <a:lnTo>
                <a:pt x="1" y="196"/>
              </a:lnTo>
              <a:lnTo>
                <a:pt x="21" y="201"/>
              </a:lnTo>
              <a:lnTo>
                <a:pt x="35" y="167"/>
              </a:lnTo>
              <a:lnTo>
                <a:pt x="50" y="140"/>
              </a:lnTo>
              <a:lnTo>
                <a:pt x="57" y="128"/>
              </a:lnTo>
              <a:lnTo>
                <a:pt x="65" y="118"/>
              </a:lnTo>
              <a:lnTo>
                <a:pt x="73" y="109"/>
              </a:lnTo>
              <a:lnTo>
                <a:pt x="81" y="101"/>
              </a:lnTo>
              <a:lnTo>
                <a:pt x="89" y="94"/>
              </a:lnTo>
              <a:lnTo>
                <a:pt x="97" y="88"/>
              </a:lnTo>
              <a:lnTo>
                <a:pt x="107" y="83"/>
              </a:lnTo>
              <a:lnTo>
                <a:pt x="116" y="79"/>
              </a:lnTo>
              <a:lnTo>
                <a:pt x="127" y="76"/>
              </a:lnTo>
              <a:lnTo>
                <a:pt x="138" y="74"/>
              </a:lnTo>
              <a:lnTo>
                <a:pt x="150" y="73"/>
              </a:lnTo>
              <a:lnTo>
                <a:pt x="162" y="73"/>
              </a:lnTo>
              <a:lnTo>
                <a:pt x="177" y="73"/>
              </a:lnTo>
              <a:lnTo>
                <a:pt x="191" y="75"/>
              </a:lnTo>
              <a:lnTo>
                <a:pt x="205" y="78"/>
              </a:lnTo>
              <a:lnTo>
                <a:pt x="218" y="83"/>
              </a:lnTo>
              <a:lnTo>
                <a:pt x="230" y="88"/>
              </a:lnTo>
              <a:lnTo>
                <a:pt x="242" y="95"/>
              </a:lnTo>
              <a:lnTo>
                <a:pt x="252" y="102"/>
              </a:lnTo>
              <a:lnTo>
                <a:pt x="262" y="111"/>
              </a:lnTo>
              <a:lnTo>
                <a:pt x="269" y="121"/>
              </a:lnTo>
              <a:lnTo>
                <a:pt x="277" y="131"/>
              </a:lnTo>
              <a:lnTo>
                <a:pt x="283" y="143"/>
              </a:lnTo>
              <a:lnTo>
                <a:pt x="289" y="155"/>
              </a:lnTo>
              <a:lnTo>
                <a:pt x="293" y="168"/>
              </a:lnTo>
              <a:lnTo>
                <a:pt x="296" y="182"/>
              </a:lnTo>
              <a:lnTo>
                <a:pt x="298" y="196"/>
              </a:lnTo>
              <a:lnTo>
                <a:pt x="299" y="211"/>
              </a:lnTo>
              <a:lnTo>
                <a:pt x="298" y="226"/>
              </a:lnTo>
              <a:lnTo>
                <a:pt x="297" y="241"/>
              </a:lnTo>
              <a:lnTo>
                <a:pt x="294" y="256"/>
              </a:lnTo>
              <a:lnTo>
                <a:pt x="290" y="272"/>
              </a:lnTo>
              <a:lnTo>
                <a:pt x="286" y="288"/>
              </a:lnTo>
              <a:lnTo>
                <a:pt x="280" y="303"/>
              </a:lnTo>
              <a:lnTo>
                <a:pt x="266" y="336"/>
              </a:lnTo>
              <a:lnTo>
                <a:pt x="249" y="368"/>
              </a:lnTo>
              <a:lnTo>
                <a:pt x="227" y="401"/>
              </a:lnTo>
              <a:lnTo>
                <a:pt x="201" y="434"/>
              </a:lnTo>
              <a:lnTo>
                <a:pt x="173" y="467"/>
              </a:lnTo>
              <a:lnTo>
                <a:pt x="0" y="653"/>
              </a:lnTo>
              <a:lnTo>
                <a:pt x="0" y="665"/>
              </a:lnTo>
              <a:lnTo>
                <a:pt x="378" y="665"/>
              </a:lnTo>
              <a:lnTo>
                <a:pt x="431" y="53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324</xdr:col>
      <xdr:colOff>659520</xdr:colOff>
      <xdr:row>78</xdr:row>
      <xdr:rowOff>10440</xdr:rowOff>
    </xdr:from>
    <xdr:to>
      <xdr:col>324</xdr:col>
      <xdr:colOff>697680</xdr:colOff>
      <xdr:row>78</xdr:row>
      <xdr:rowOff>49680</xdr:rowOff>
    </xdr:to>
    <xdr:sp>
      <xdr:nvSpPr>
        <xdr:cNvPr id="226" name="Freeform 1"/>
        <xdr:cNvSpPr/>
      </xdr:nvSpPr>
      <xdr:spPr>
        <a:xfrm>
          <a:off x="259891920" y="47559240"/>
          <a:ext cx="38520" cy="39600"/>
        </a:xfrm>
        <a:custGeom>
          <a:avLst/>
          <a:gdLst/>
          <a:ahLst/>
          <a:rect l="0" t="0" r="r" b="b"/>
          <a:pathLst>
            <a:path w="107" h="110">
              <a:moveTo>
                <a:pt x="53" y="0"/>
              </a:moveTo>
              <a:lnTo>
                <a:pt x="47" y="0"/>
              </a:lnTo>
              <a:lnTo>
                <a:pt x="42" y="1"/>
              </a:lnTo>
              <a:lnTo>
                <a:pt x="37" y="2"/>
              </a:lnTo>
              <a:lnTo>
                <a:pt x="32" y="4"/>
              </a:lnTo>
              <a:lnTo>
                <a:pt x="27" y="7"/>
              </a:lnTo>
              <a:lnTo>
                <a:pt x="23" y="9"/>
              </a:lnTo>
              <a:lnTo>
                <a:pt x="19" y="13"/>
              </a:lnTo>
              <a:lnTo>
                <a:pt x="15" y="16"/>
              </a:lnTo>
              <a:lnTo>
                <a:pt x="12" y="20"/>
              </a:lnTo>
              <a:lnTo>
                <a:pt x="9" y="24"/>
              </a:lnTo>
              <a:lnTo>
                <a:pt x="7" y="29"/>
              </a:lnTo>
              <a:lnTo>
                <a:pt x="4" y="34"/>
              </a:lnTo>
              <a:lnTo>
                <a:pt x="2" y="39"/>
              </a:lnTo>
              <a:lnTo>
                <a:pt x="1" y="45"/>
              </a:lnTo>
              <a:lnTo>
                <a:pt x="0" y="50"/>
              </a:lnTo>
              <a:lnTo>
                <a:pt x="0" y="56"/>
              </a:lnTo>
              <a:lnTo>
                <a:pt x="0" y="61"/>
              </a:lnTo>
              <a:lnTo>
                <a:pt x="1" y="66"/>
              </a:lnTo>
              <a:lnTo>
                <a:pt x="2" y="72"/>
              </a:lnTo>
              <a:lnTo>
                <a:pt x="4" y="76"/>
              </a:lnTo>
              <a:lnTo>
                <a:pt x="7" y="81"/>
              </a:lnTo>
              <a:lnTo>
                <a:pt x="9" y="85"/>
              </a:lnTo>
              <a:lnTo>
                <a:pt x="12" y="89"/>
              </a:lnTo>
              <a:lnTo>
                <a:pt x="15" y="93"/>
              </a:lnTo>
              <a:lnTo>
                <a:pt x="18" y="97"/>
              </a:lnTo>
              <a:lnTo>
                <a:pt x="23" y="100"/>
              </a:lnTo>
              <a:lnTo>
                <a:pt x="27" y="103"/>
              </a:lnTo>
              <a:lnTo>
                <a:pt x="31" y="105"/>
              </a:lnTo>
              <a:lnTo>
                <a:pt x="36" y="107"/>
              </a:lnTo>
              <a:lnTo>
                <a:pt x="41" y="108"/>
              </a:lnTo>
              <a:lnTo>
                <a:pt x="46" y="109"/>
              </a:lnTo>
              <a:lnTo>
                <a:pt x="52" y="109"/>
              </a:lnTo>
              <a:lnTo>
                <a:pt x="57" y="109"/>
              </a:lnTo>
              <a:lnTo>
                <a:pt x="63" y="108"/>
              </a:lnTo>
              <a:lnTo>
                <a:pt x="68" y="107"/>
              </a:lnTo>
              <a:lnTo>
                <a:pt x="73" y="105"/>
              </a:lnTo>
              <a:lnTo>
                <a:pt x="78" y="103"/>
              </a:lnTo>
              <a:lnTo>
                <a:pt x="82" y="100"/>
              </a:lnTo>
              <a:lnTo>
                <a:pt x="87" y="97"/>
              </a:lnTo>
              <a:lnTo>
                <a:pt x="91" y="94"/>
              </a:lnTo>
              <a:lnTo>
                <a:pt x="94" y="90"/>
              </a:lnTo>
              <a:lnTo>
                <a:pt x="97" y="86"/>
              </a:lnTo>
              <a:lnTo>
                <a:pt x="99" y="81"/>
              </a:lnTo>
              <a:lnTo>
                <a:pt x="102" y="77"/>
              </a:lnTo>
              <a:lnTo>
                <a:pt x="103" y="72"/>
              </a:lnTo>
              <a:lnTo>
                <a:pt x="105" y="67"/>
              </a:lnTo>
              <a:lnTo>
                <a:pt x="106" y="61"/>
              </a:lnTo>
              <a:lnTo>
                <a:pt x="106" y="56"/>
              </a:lnTo>
              <a:lnTo>
                <a:pt x="106" y="50"/>
              </a:lnTo>
              <a:lnTo>
                <a:pt x="105" y="45"/>
              </a:lnTo>
              <a:lnTo>
                <a:pt x="103" y="40"/>
              </a:lnTo>
              <a:lnTo>
                <a:pt x="102" y="34"/>
              </a:lnTo>
              <a:lnTo>
                <a:pt x="99" y="30"/>
              </a:lnTo>
              <a:lnTo>
                <a:pt x="97" y="25"/>
              </a:lnTo>
              <a:lnTo>
                <a:pt x="94" y="21"/>
              </a:lnTo>
              <a:lnTo>
                <a:pt x="91" y="17"/>
              </a:lnTo>
              <a:lnTo>
                <a:pt x="87" y="13"/>
              </a:lnTo>
              <a:lnTo>
                <a:pt x="83" y="10"/>
              </a:lnTo>
              <a:lnTo>
                <a:pt x="78" y="7"/>
              </a:lnTo>
              <a:lnTo>
                <a:pt x="73" y="4"/>
              </a:lnTo>
              <a:lnTo>
                <a:pt x="68" y="3"/>
              </a:lnTo>
              <a:lnTo>
                <a:pt x="63" y="1"/>
              </a:lnTo>
              <a:lnTo>
                <a:pt x="58" y="0"/>
              </a:lnTo>
              <a:lnTo>
                <a:pt x="53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324</xdr:col>
      <xdr:colOff>783000</xdr:colOff>
      <xdr:row>77</xdr:row>
      <xdr:rowOff>450720</xdr:rowOff>
    </xdr:from>
    <xdr:to>
      <xdr:col>325</xdr:col>
      <xdr:colOff>43560</xdr:colOff>
      <xdr:row>78</xdr:row>
      <xdr:rowOff>190800</xdr:rowOff>
    </xdr:to>
    <xdr:sp>
      <xdr:nvSpPr>
        <xdr:cNvPr id="227" name="Freeform 1"/>
        <xdr:cNvSpPr/>
      </xdr:nvSpPr>
      <xdr:spPr>
        <a:xfrm>
          <a:off x="260015400" y="47389680"/>
          <a:ext cx="60840" cy="350280"/>
        </a:xfrm>
        <a:custGeom>
          <a:avLst/>
          <a:gdLst/>
          <a:ahLst/>
          <a:rect l="0" t="0" r="r" b="b"/>
          <a:pathLst>
            <a:path w="169" h="973">
              <a:moveTo>
                <a:pt x="0" y="972"/>
              </a:moveTo>
              <a:lnTo>
                <a:pt x="0" y="0"/>
              </a:lnTo>
              <a:lnTo>
                <a:pt x="168" y="0"/>
              </a:lnTo>
              <a:lnTo>
                <a:pt x="168" y="34"/>
              </a:lnTo>
              <a:lnTo>
                <a:pt x="46" y="34"/>
              </a:lnTo>
              <a:lnTo>
                <a:pt x="46" y="938"/>
              </a:lnTo>
              <a:lnTo>
                <a:pt x="168" y="938"/>
              </a:lnTo>
              <a:lnTo>
                <a:pt x="168" y="972"/>
              </a:lnTo>
              <a:lnTo>
                <a:pt x="0" y="97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325</xdr:col>
      <xdr:colOff>86400</xdr:colOff>
      <xdr:row>77</xdr:row>
      <xdr:rowOff>488520</xdr:rowOff>
    </xdr:from>
    <xdr:to>
      <xdr:col>325</xdr:col>
      <xdr:colOff>169560</xdr:colOff>
      <xdr:row>78</xdr:row>
      <xdr:rowOff>120240</xdr:rowOff>
    </xdr:to>
    <xdr:sp>
      <xdr:nvSpPr>
        <xdr:cNvPr id="228" name="Freeform 1"/>
        <xdr:cNvSpPr/>
      </xdr:nvSpPr>
      <xdr:spPr>
        <a:xfrm>
          <a:off x="260118720" y="47427480"/>
          <a:ext cx="83520" cy="241920"/>
        </a:xfrm>
        <a:custGeom>
          <a:avLst/>
          <a:gdLst/>
          <a:ahLst/>
          <a:rect l="0" t="0" r="r" b="b"/>
          <a:pathLst>
            <a:path w="232" h="672">
              <a:moveTo>
                <a:pt x="2" y="671"/>
              </a:moveTo>
              <a:lnTo>
                <a:pt x="231" y="671"/>
              </a:lnTo>
              <a:lnTo>
                <a:pt x="231" y="657"/>
              </a:lnTo>
              <a:lnTo>
                <a:pt x="211" y="655"/>
              </a:lnTo>
              <a:lnTo>
                <a:pt x="202" y="654"/>
              </a:lnTo>
              <a:lnTo>
                <a:pt x="194" y="653"/>
              </a:lnTo>
              <a:lnTo>
                <a:pt x="188" y="651"/>
              </a:lnTo>
              <a:lnTo>
                <a:pt x="182" y="648"/>
              </a:lnTo>
              <a:lnTo>
                <a:pt x="177" y="646"/>
              </a:lnTo>
              <a:lnTo>
                <a:pt x="174" y="644"/>
              </a:lnTo>
              <a:lnTo>
                <a:pt x="172" y="642"/>
              </a:lnTo>
              <a:lnTo>
                <a:pt x="170" y="640"/>
              </a:lnTo>
              <a:lnTo>
                <a:pt x="169" y="638"/>
              </a:lnTo>
              <a:lnTo>
                <a:pt x="167" y="636"/>
              </a:lnTo>
              <a:lnTo>
                <a:pt x="166" y="634"/>
              </a:lnTo>
              <a:lnTo>
                <a:pt x="163" y="628"/>
              </a:lnTo>
              <a:lnTo>
                <a:pt x="161" y="622"/>
              </a:lnTo>
              <a:lnTo>
                <a:pt x="160" y="615"/>
              </a:lnTo>
              <a:lnTo>
                <a:pt x="159" y="607"/>
              </a:lnTo>
              <a:lnTo>
                <a:pt x="158" y="589"/>
              </a:lnTo>
              <a:lnTo>
                <a:pt x="158" y="2"/>
              </a:lnTo>
              <a:lnTo>
                <a:pt x="154" y="0"/>
              </a:lnTo>
              <a:lnTo>
                <a:pt x="0" y="43"/>
              </a:lnTo>
              <a:lnTo>
                <a:pt x="0" y="59"/>
              </a:lnTo>
              <a:lnTo>
                <a:pt x="6" y="59"/>
              </a:lnTo>
              <a:lnTo>
                <a:pt x="22" y="58"/>
              </a:lnTo>
              <a:lnTo>
                <a:pt x="30" y="57"/>
              </a:lnTo>
              <a:lnTo>
                <a:pt x="36" y="57"/>
              </a:lnTo>
              <a:lnTo>
                <a:pt x="42" y="57"/>
              </a:lnTo>
              <a:lnTo>
                <a:pt x="47" y="58"/>
              </a:lnTo>
              <a:lnTo>
                <a:pt x="52" y="59"/>
              </a:lnTo>
              <a:lnTo>
                <a:pt x="55" y="60"/>
              </a:lnTo>
              <a:lnTo>
                <a:pt x="59" y="62"/>
              </a:lnTo>
              <a:lnTo>
                <a:pt x="62" y="64"/>
              </a:lnTo>
              <a:lnTo>
                <a:pt x="65" y="66"/>
              </a:lnTo>
              <a:lnTo>
                <a:pt x="68" y="70"/>
              </a:lnTo>
              <a:lnTo>
                <a:pt x="70" y="73"/>
              </a:lnTo>
              <a:lnTo>
                <a:pt x="72" y="78"/>
              </a:lnTo>
              <a:lnTo>
                <a:pt x="73" y="83"/>
              </a:lnTo>
              <a:lnTo>
                <a:pt x="75" y="88"/>
              </a:lnTo>
              <a:lnTo>
                <a:pt x="76" y="94"/>
              </a:lnTo>
              <a:lnTo>
                <a:pt x="76" y="101"/>
              </a:lnTo>
              <a:lnTo>
                <a:pt x="77" y="117"/>
              </a:lnTo>
              <a:lnTo>
                <a:pt x="77" y="586"/>
              </a:lnTo>
              <a:lnTo>
                <a:pt x="76" y="604"/>
              </a:lnTo>
              <a:lnTo>
                <a:pt x="75" y="612"/>
              </a:lnTo>
              <a:lnTo>
                <a:pt x="73" y="619"/>
              </a:lnTo>
              <a:lnTo>
                <a:pt x="71" y="625"/>
              </a:lnTo>
              <a:lnTo>
                <a:pt x="68" y="631"/>
              </a:lnTo>
              <a:lnTo>
                <a:pt x="65" y="635"/>
              </a:lnTo>
              <a:lnTo>
                <a:pt x="61" y="640"/>
              </a:lnTo>
              <a:lnTo>
                <a:pt x="57" y="643"/>
              </a:lnTo>
              <a:lnTo>
                <a:pt x="52" y="647"/>
              </a:lnTo>
              <a:lnTo>
                <a:pt x="46" y="649"/>
              </a:lnTo>
              <a:lnTo>
                <a:pt x="39" y="651"/>
              </a:lnTo>
              <a:lnTo>
                <a:pt x="31" y="653"/>
              </a:lnTo>
              <a:lnTo>
                <a:pt x="23" y="655"/>
              </a:lnTo>
              <a:lnTo>
                <a:pt x="2" y="657"/>
              </a:lnTo>
              <a:lnTo>
                <a:pt x="2" y="671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325</xdr:col>
      <xdr:colOff>197640</xdr:colOff>
      <xdr:row>78</xdr:row>
      <xdr:rowOff>90000</xdr:rowOff>
    </xdr:from>
    <xdr:to>
      <xdr:col>325</xdr:col>
      <xdr:colOff>278280</xdr:colOff>
      <xdr:row>78</xdr:row>
      <xdr:rowOff>189720</xdr:rowOff>
    </xdr:to>
    <xdr:sp>
      <xdr:nvSpPr>
        <xdr:cNvPr id="229" name="Freeform 1"/>
        <xdr:cNvSpPr/>
      </xdr:nvSpPr>
      <xdr:spPr>
        <a:xfrm>
          <a:off x="260229960" y="47638800"/>
          <a:ext cx="81000" cy="100080"/>
        </a:xfrm>
        <a:custGeom>
          <a:avLst/>
          <a:gdLst/>
          <a:ahLst/>
          <a:rect l="0" t="0" r="r" b="b"/>
          <a:pathLst>
            <a:path w="225" h="278">
              <a:moveTo>
                <a:pt x="216" y="179"/>
              </a:moveTo>
              <a:lnTo>
                <a:pt x="206" y="193"/>
              </a:lnTo>
              <a:lnTo>
                <a:pt x="196" y="205"/>
              </a:lnTo>
              <a:lnTo>
                <a:pt x="191" y="210"/>
              </a:lnTo>
              <a:lnTo>
                <a:pt x="186" y="215"/>
              </a:lnTo>
              <a:lnTo>
                <a:pt x="181" y="219"/>
              </a:lnTo>
              <a:lnTo>
                <a:pt x="177" y="222"/>
              </a:lnTo>
              <a:lnTo>
                <a:pt x="172" y="225"/>
              </a:lnTo>
              <a:lnTo>
                <a:pt x="167" y="228"/>
              </a:lnTo>
              <a:lnTo>
                <a:pt x="163" y="230"/>
              </a:lnTo>
              <a:lnTo>
                <a:pt x="157" y="232"/>
              </a:lnTo>
              <a:lnTo>
                <a:pt x="152" y="233"/>
              </a:lnTo>
              <a:lnTo>
                <a:pt x="146" y="234"/>
              </a:lnTo>
              <a:lnTo>
                <a:pt x="141" y="234"/>
              </a:lnTo>
              <a:lnTo>
                <a:pt x="134" y="235"/>
              </a:lnTo>
              <a:lnTo>
                <a:pt x="125" y="234"/>
              </a:lnTo>
              <a:lnTo>
                <a:pt x="115" y="232"/>
              </a:lnTo>
              <a:lnTo>
                <a:pt x="106" y="230"/>
              </a:lnTo>
              <a:lnTo>
                <a:pt x="98" y="226"/>
              </a:lnTo>
              <a:lnTo>
                <a:pt x="90" y="222"/>
              </a:lnTo>
              <a:lnTo>
                <a:pt x="82" y="216"/>
              </a:lnTo>
              <a:lnTo>
                <a:pt x="76" y="210"/>
              </a:lnTo>
              <a:lnTo>
                <a:pt x="70" y="202"/>
              </a:lnTo>
              <a:lnTo>
                <a:pt x="64" y="195"/>
              </a:lnTo>
              <a:lnTo>
                <a:pt x="59" y="186"/>
              </a:lnTo>
              <a:lnTo>
                <a:pt x="55" y="176"/>
              </a:lnTo>
              <a:lnTo>
                <a:pt x="52" y="166"/>
              </a:lnTo>
              <a:lnTo>
                <a:pt x="49" y="155"/>
              </a:lnTo>
              <a:lnTo>
                <a:pt x="47" y="144"/>
              </a:lnTo>
              <a:lnTo>
                <a:pt x="45" y="132"/>
              </a:lnTo>
              <a:lnTo>
                <a:pt x="45" y="120"/>
              </a:lnTo>
              <a:lnTo>
                <a:pt x="45" y="108"/>
              </a:lnTo>
              <a:lnTo>
                <a:pt x="46" y="98"/>
              </a:lnTo>
              <a:lnTo>
                <a:pt x="48" y="87"/>
              </a:lnTo>
              <a:lnTo>
                <a:pt x="51" y="78"/>
              </a:lnTo>
              <a:lnTo>
                <a:pt x="54" y="69"/>
              </a:lnTo>
              <a:lnTo>
                <a:pt x="58" y="60"/>
              </a:lnTo>
              <a:lnTo>
                <a:pt x="62" y="52"/>
              </a:lnTo>
              <a:lnTo>
                <a:pt x="67" y="45"/>
              </a:lnTo>
              <a:lnTo>
                <a:pt x="72" y="39"/>
              </a:lnTo>
              <a:lnTo>
                <a:pt x="78" y="33"/>
              </a:lnTo>
              <a:lnTo>
                <a:pt x="84" y="29"/>
              </a:lnTo>
              <a:lnTo>
                <a:pt x="91" y="25"/>
              </a:lnTo>
              <a:lnTo>
                <a:pt x="99" y="21"/>
              </a:lnTo>
              <a:lnTo>
                <a:pt x="106" y="19"/>
              </a:lnTo>
              <a:lnTo>
                <a:pt x="115" y="18"/>
              </a:lnTo>
              <a:lnTo>
                <a:pt x="123" y="17"/>
              </a:lnTo>
              <a:lnTo>
                <a:pt x="131" y="17"/>
              </a:lnTo>
              <a:lnTo>
                <a:pt x="134" y="18"/>
              </a:lnTo>
              <a:lnTo>
                <a:pt x="137" y="18"/>
              </a:lnTo>
              <a:lnTo>
                <a:pt x="140" y="19"/>
              </a:lnTo>
              <a:lnTo>
                <a:pt x="142" y="20"/>
              </a:lnTo>
              <a:lnTo>
                <a:pt x="144" y="21"/>
              </a:lnTo>
              <a:lnTo>
                <a:pt x="146" y="23"/>
              </a:lnTo>
              <a:lnTo>
                <a:pt x="148" y="25"/>
              </a:lnTo>
              <a:lnTo>
                <a:pt x="150" y="27"/>
              </a:lnTo>
              <a:lnTo>
                <a:pt x="152" y="29"/>
              </a:lnTo>
              <a:lnTo>
                <a:pt x="153" y="32"/>
              </a:lnTo>
              <a:lnTo>
                <a:pt x="154" y="34"/>
              </a:lnTo>
              <a:lnTo>
                <a:pt x="156" y="38"/>
              </a:lnTo>
              <a:lnTo>
                <a:pt x="158" y="45"/>
              </a:lnTo>
              <a:lnTo>
                <a:pt x="161" y="58"/>
              </a:lnTo>
              <a:lnTo>
                <a:pt x="162" y="61"/>
              </a:lnTo>
              <a:lnTo>
                <a:pt x="163" y="64"/>
              </a:lnTo>
              <a:lnTo>
                <a:pt x="164" y="67"/>
              </a:lnTo>
              <a:lnTo>
                <a:pt x="165" y="70"/>
              </a:lnTo>
              <a:lnTo>
                <a:pt x="166" y="72"/>
              </a:lnTo>
              <a:lnTo>
                <a:pt x="168" y="74"/>
              </a:lnTo>
              <a:lnTo>
                <a:pt x="170" y="76"/>
              </a:lnTo>
              <a:lnTo>
                <a:pt x="171" y="78"/>
              </a:lnTo>
              <a:lnTo>
                <a:pt x="173" y="80"/>
              </a:lnTo>
              <a:lnTo>
                <a:pt x="175" y="81"/>
              </a:lnTo>
              <a:lnTo>
                <a:pt x="177" y="83"/>
              </a:lnTo>
              <a:lnTo>
                <a:pt x="179" y="84"/>
              </a:lnTo>
              <a:lnTo>
                <a:pt x="181" y="84"/>
              </a:lnTo>
              <a:lnTo>
                <a:pt x="184" y="85"/>
              </a:lnTo>
              <a:lnTo>
                <a:pt x="186" y="85"/>
              </a:lnTo>
              <a:lnTo>
                <a:pt x="188" y="85"/>
              </a:lnTo>
              <a:lnTo>
                <a:pt x="191" y="85"/>
              </a:lnTo>
              <a:lnTo>
                <a:pt x="194" y="85"/>
              </a:lnTo>
              <a:lnTo>
                <a:pt x="197" y="84"/>
              </a:lnTo>
              <a:lnTo>
                <a:pt x="199" y="84"/>
              </a:lnTo>
              <a:lnTo>
                <a:pt x="201" y="82"/>
              </a:lnTo>
              <a:lnTo>
                <a:pt x="204" y="81"/>
              </a:lnTo>
              <a:lnTo>
                <a:pt x="206" y="80"/>
              </a:lnTo>
              <a:lnTo>
                <a:pt x="208" y="78"/>
              </a:lnTo>
              <a:lnTo>
                <a:pt x="210" y="76"/>
              </a:lnTo>
              <a:lnTo>
                <a:pt x="211" y="75"/>
              </a:lnTo>
              <a:lnTo>
                <a:pt x="213" y="72"/>
              </a:lnTo>
              <a:lnTo>
                <a:pt x="214" y="70"/>
              </a:lnTo>
              <a:lnTo>
                <a:pt x="215" y="68"/>
              </a:lnTo>
              <a:lnTo>
                <a:pt x="215" y="66"/>
              </a:lnTo>
              <a:lnTo>
                <a:pt x="216" y="63"/>
              </a:lnTo>
              <a:lnTo>
                <a:pt x="216" y="61"/>
              </a:lnTo>
              <a:lnTo>
                <a:pt x="215" y="55"/>
              </a:lnTo>
              <a:lnTo>
                <a:pt x="214" y="49"/>
              </a:lnTo>
              <a:lnTo>
                <a:pt x="212" y="43"/>
              </a:lnTo>
              <a:lnTo>
                <a:pt x="209" y="37"/>
              </a:lnTo>
              <a:lnTo>
                <a:pt x="205" y="32"/>
              </a:lnTo>
              <a:lnTo>
                <a:pt x="200" y="27"/>
              </a:lnTo>
              <a:lnTo>
                <a:pt x="195" y="22"/>
              </a:lnTo>
              <a:lnTo>
                <a:pt x="189" y="18"/>
              </a:lnTo>
              <a:lnTo>
                <a:pt x="183" y="14"/>
              </a:lnTo>
              <a:lnTo>
                <a:pt x="176" y="11"/>
              </a:lnTo>
              <a:lnTo>
                <a:pt x="169" y="7"/>
              </a:lnTo>
              <a:lnTo>
                <a:pt x="162" y="5"/>
              </a:lnTo>
              <a:lnTo>
                <a:pt x="153" y="3"/>
              </a:lnTo>
              <a:lnTo>
                <a:pt x="145" y="1"/>
              </a:lnTo>
              <a:lnTo>
                <a:pt x="136" y="0"/>
              </a:lnTo>
              <a:lnTo>
                <a:pt x="127" y="0"/>
              </a:lnTo>
              <a:lnTo>
                <a:pt x="122" y="0"/>
              </a:lnTo>
              <a:lnTo>
                <a:pt x="116" y="1"/>
              </a:lnTo>
              <a:lnTo>
                <a:pt x="105" y="2"/>
              </a:lnTo>
              <a:lnTo>
                <a:pt x="95" y="5"/>
              </a:lnTo>
              <a:lnTo>
                <a:pt x="84" y="9"/>
              </a:lnTo>
              <a:lnTo>
                <a:pt x="75" y="13"/>
              </a:lnTo>
              <a:lnTo>
                <a:pt x="65" y="19"/>
              </a:lnTo>
              <a:lnTo>
                <a:pt x="55" y="26"/>
              </a:lnTo>
              <a:lnTo>
                <a:pt x="46" y="33"/>
              </a:lnTo>
              <a:lnTo>
                <a:pt x="40" y="38"/>
              </a:lnTo>
              <a:lnTo>
                <a:pt x="35" y="43"/>
              </a:lnTo>
              <a:lnTo>
                <a:pt x="31" y="49"/>
              </a:lnTo>
              <a:lnTo>
                <a:pt x="26" y="55"/>
              </a:lnTo>
              <a:lnTo>
                <a:pt x="22" y="61"/>
              </a:lnTo>
              <a:lnTo>
                <a:pt x="18" y="68"/>
              </a:lnTo>
              <a:lnTo>
                <a:pt x="15" y="75"/>
              </a:lnTo>
              <a:lnTo>
                <a:pt x="12" y="82"/>
              </a:lnTo>
              <a:lnTo>
                <a:pt x="9" y="89"/>
              </a:lnTo>
              <a:lnTo>
                <a:pt x="7" y="96"/>
              </a:lnTo>
              <a:lnTo>
                <a:pt x="3" y="112"/>
              </a:lnTo>
              <a:lnTo>
                <a:pt x="1" y="129"/>
              </a:lnTo>
              <a:lnTo>
                <a:pt x="0" y="146"/>
              </a:lnTo>
              <a:lnTo>
                <a:pt x="1" y="160"/>
              </a:lnTo>
              <a:lnTo>
                <a:pt x="2" y="174"/>
              </a:lnTo>
              <a:lnTo>
                <a:pt x="5" y="186"/>
              </a:lnTo>
              <a:lnTo>
                <a:pt x="8" y="199"/>
              </a:lnTo>
              <a:lnTo>
                <a:pt x="13" y="210"/>
              </a:lnTo>
              <a:lnTo>
                <a:pt x="18" y="221"/>
              </a:lnTo>
              <a:lnTo>
                <a:pt x="24" y="231"/>
              </a:lnTo>
              <a:lnTo>
                <a:pt x="31" y="240"/>
              </a:lnTo>
              <a:lnTo>
                <a:pt x="39" y="248"/>
              </a:lnTo>
              <a:lnTo>
                <a:pt x="47" y="256"/>
              </a:lnTo>
              <a:lnTo>
                <a:pt x="57" y="262"/>
              </a:lnTo>
              <a:lnTo>
                <a:pt x="66" y="267"/>
              </a:lnTo>
              <a:lnTo>
                <a:pt x="77" y="271"/>
              </a:lnTo>
              <a:lnTo>
                <a:pt x="87" y="274"/>
              </a:lnTo>
              <a:lnTo>
                <a:pt x="98" y="276"/>
              </a:lnTo>
              <a:lnTo>
                <a:pt x="110" y="277"/>
              </a:lnTo>
              <a:lnTo>
                <a:pt x="120" y="277"/>
              </a:lnTo>
              <a:lnTo>
                <a:pt x="129" y="275"/>
              </a:lnTo>
              <a:lnTo>
                <a:pt x="138" y="273"/>
              </a:lnTo>
              <a:lnTo>
                <a:pt x="147" y="270"/>
              </a:lnTo>
              <a:lnTo>
                <a:pt x="156" y="266"/>
              </a:lnTo>
              <a:lnTo>
                <a:pt x="164" y="261"/>
              </a:lnTo>
              <a:lnTo>
                <a:pt x="172" y="256"/>
              </a:lnTo>
              <a:lnTo>
                <a:pt x="180" y="249"/>
              </a:lnTo>
              <a:lnTo>
                <a:pt x="185" y="244"/>
              </a:lnTo>
              <a:lnTo>
                <a:pt x="191" y="238"/>
              </a:lnTo>
              <a:lnTo>
                <a:pt x="196" y="232"/>
              </a:lnTo>
              <a:lnTo>
                <a:pt x="201" y="225"/>
              </a:lnTo>
              <a:lnTo>
                <a:pt x="206" y="217"/>
              </a:lnTo>
              <a:lnTo>
                <a:pt x="212" y="207"/>
              </a:lnTo>
              <a:lnTo>
                <a:pt x="224" y="184"/>
              </a:lnTo>
              <a:lnTo>
                <a:pt x="216" y="17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325</xdr:col>
      <xdr:colOff>343440</xdr:colOff>
      <xdr:row>77</xdr:row>
      <xdr:rowOff>572040</xdr:rowOff>
    </xdr:from>
    <xdr:to>
      <xdr:col>325</xdr:col>
      <xdr:colOff>545400</xdr:colOff>
      <xdr:row>78</xdr:row>
      <xdr:rowOff>70560</xdr:rowOff>
    </xdr:to>
    <xdr:sp>
      <xdr:nvSpPr>
        <xdr:cNvPr id="230" name="Freeform 1"/>
        <xdr:cNvSpPr/>
      </xdr:nvSpPr>
      <xdr:spPr>
        <a:xfrm>
          <a:off x="260375760" y="47511000"/>
          <a:ext cx="202320" cy="108720"/>
        </a:xfrm>
        <a:custGeom>
          <a:avLst/>
          <a:gdLst/>
          <a:ahLst/>
          <a:rect l="0" t="0" r="r" b="b"/>
          <a:pathLst>
            <a:path w="562" h="302">
              <a:moveTo>
                <a:pt x="0" y="301"/>
              </a:moveTo>
              <a:lnTo>
                <a:pt x="0" y="240"/>
              </a:lnTo>
              <a:lnTo>
                <a:pt x="561" y="240"/>
              </a:lnTo>
              <a:lnTo>
                <a:pt x="561" y="301"/>
              </a:lnTo>
              <a:lnTo>
                <a:pt x="0" y="301"/>
              </a:lnTo>
              <a:moveTo>
                <a:pt x="0" y="62"/>
              </a:moveTo>
              <a:lnTo>
                <a:pt x="0" y="0"/>
              </a:lnTo>
              <a:lnTo>
                <a:pt x="561" y="0"/>
              </a:lnTo>
              <a:lnTo>
                <a:pt x="561" y="62"/>
              </a:lnTo>
              <a:lnTo>
                <a:pt x="0" y="6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325</xdr:col>
      <xdr:colOff>613440</xdr:colOff>
      <xdr:row>77</xdr:row>
      <xdr:rowOff>488520</xdr:rowOff>
    </xdr:from>
    <xdr:to>
      <xdr:col>325</xdr:col>
      <xdr:colOff>696600</xdr:colOff>
      <xdr:row>78</xdr:row>
      <xdr:rowOff>120240</xdr:rowOff>
    </xdr:to>
    <xdr:sp>
      <xdr:nvSpPr>
        <xdr:cNvPr id="231" name="Freeform 1"/>
        <xdr:cNvSpPr/>
      </xdr:nvSpPr>
      <xdr:spPr>
        <a:xfrm>
          <a:off x="260645760" y="47427480"/>
          <a:ext cx="83520" cy="241920"/>
        </a:xfrm>
        <a:custGeom>
          <a:avLst/>
          <a:gdLst/>
          <a:ahLst/>
          <a:rect l="0" t="0" r="r" b="b"/>
          <a:pathLst>
            <a:path w="232" h="672">
              <a:moveTo>
                <a:pt x="2" y="671"/>
              </a:moveTo>
              <a:lnTo>
                <a:pt x="231" y="671"/>
              </a:lnTo>
              <a:lnTo>
                <a:pt x="231" y="657"/>
              </a:lnTo>
              <a:lnTo>
                <a:pt x="210" y="655"/>
              </a:lnTo>
              <a:lnTo>
                <a:pt x="201" y="654"/>
              </a:lnTo>
              <a:lnTo>
                <a:pt x="193" y="653"/>
              </a:lnTo>
              <a:lnTo>
                <a:pt x="187" y="651"/>
              </a:lnTo>
              <a:lnTo>
                <a:pt x="182" y="648"/>
              </a:lnTo>
              <a:lnTo>
                <a:pt x="177" y="646"/>
              </a:lnTo>
              <a:lnTo>
                <a:pt x="174" y="644"/>
              </a:lnTo>
              <a:lnTo>
                <a:pt x="172" y="642"/>
              </a:lnTo>
              <a:lnTo>
                <a:pt x="170" y="640"/>
              </a:lnTo>
              <a:lnTo>
                <a:pt x="169" y="638"/>
              </a:lnTo>
              <a:lnTo>
                <a:pt x="167" y="636"/>
              </a:lnTo>
              <a:lnTo>
                <a:pt x="166" y="634"/>
              </a:lnTo>
              <a:lnTo>
                <a:pt x="163" y="628"/>
              </a:lnTo>
              <a:lnTo>
                <a:pt x="161" y="622"/>
              </a:lnTo>
              <a:lnTo>
                <a:pt x="160" y="615"/>
              </a:lnTo>
              <a:lnTo>
                <a:pt x="159" y="607"/>
              </a:lnTo>
              <a:lnTo>
                <a:pt x="158" y="589"/>
              </a:lnTo>
              <a:lnTo>
                <a:pt x="158" y="2"/>
              </a:lnTo>
              <a:lnTo>
                <a:pt x="154" y="0"/>
              </a:lnTo>
              <a:lnTo>
                <a:pt x="0" y="43"/>
              </a:lnTo>
              <a:lnTo>
                <a:pt x="0" y="59"/>
              </a:lnTo>
              <a:lnTo>
                <a:pt x="6" y="59"/>
              </a:lnTo>
              <a:lnTo>
                <a:pt x="21" y="58"/>
              </a:lnTo>
              <a:lnTo>
                <a:pt x="29" y="57"/>
              </a:lnTo>
              <a:lnTo>
                <a:pt x="35" y="57"/>
              </a:lnTo>
              <a:lnTo>
                <a:pt x="41" y="57"/>
              </a:lnTo>
              <a:lnTo>
                <a:pt x="46" y="58"/>
              </a:lnTo>
              <a:lnTo>
                <a:pt x="51" y="59"/>
              </a:lnTo>
              <a:lnTo>
                <a:pt x="55" y="60"/>
              </a:lnTo>
              <a:lnTo>
                <a:pt x="59" y="62"/>
              </a:lnTo>
              <a:lnTo>
                <a:pt x="62" y="64"/>
              </a:lnTo>
              <a:lnTo>
                <a:pt x="65" y="66"/>
              </a:lnTo>
              <a:lnTo>
                <a:pt x="68" y="70"/>
              </a:lnTo>
              <a:lnTo>
                <a:pt x="70" y="73"/>
              </a:lnTo>
              <a:lnTo>
                <a:pt x="72" y="78"/>
              </a:lnTo>
              <a:lnTo>
                <a:pt x="73" y="83"/>
              </a:lnTo>
              <a:lnTo>
                <a:pt x="75" y="88"/>
              </a:lnTo>
              <a:lnTo>
                <a:pt x="76" y="94"/>
              </a:lnTo>
              <a:lnTo>
                <a:pt x="76" y="101"/>
              </a:lnTo>
              <a:lnTo>
                <a:pt x="77" y="117"/>
              </a:lnTo>
              <a:lnTo>
                <a:pt x="77" y="586"/>
              </a:lnTo>
              <a:lnTo>
                <a:pt x="76" y="604"/>
              </a:lnTo>
              <a:lnTo>
                <a:pt x="75" y="612"/>
              </a:lnTo>
              <a:lnTo>
                <a:pt x="73" y="619"/>
              </a:lnTo>
              <a:lnTo>
                <a:pt x="71" y="625"/>
              </a:lnTo>
              <a:lnTo>
                <a:pt x="68" y="631"/>
              </a:lnTo>
              <a:lnTo>
                <a:pt x="65" y="635"/>
              </a:lnTo>
              <a:lnTo>
                <a:pt x="61" y="640"/>
              </a:lnTo>
              <a:lnTo>
                <a:pt x="57" y="643"/>
              </a:lnTo>
              <a:lnTo>
                <a:pt x="51" y="647"/>
              </a:lnTo>
              <a:lnTo>
                <a:pt x="45" y="649"/>
              </a:lnTo>
              <a:lnTo>
                <a:pt x="38" y="651"/>
              </a:lnTo>
              <a:lnTo>
                <a:pt x="30" y="653"/>
              </a:lnTo>
              <a:lnTo>
                <a:pt x="22" y="655"/>
              </a:lnTo>
              <a:lnTo>
                <a:pt x="2" y="657"/>
              </a:lnTo>
              <a:lnTo>
                <a:pt x="2" y="671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325</xdr:col>
      <xdr:colOff>722520</xdr:colOff>
      <xdr:row>78</xdr:row>
      <xdr:rowOff>92160</xdr:rowOff>
    </xdr:from>
    <xdr:to>
      <xdr:col>326</xdr:col>
      <xdr:colOff>29160</xdr:colOff>
      <xdr:row>78</xdr:row>
      <xdr:rowOff>187560</xdr:rowOff>
    </xdr:to>
    <xdr:sp>
      <xdr:nvSpPr>
        <xdr:cNvPr id="232" name="Freeform 1"/>
        <xdr:cNvSpPr/>
      </xdr:nvSpPr>
      <xdr:spPr>
        <a:xfrm>
          <a:off x="260754840" y="47640960"/>
          <a:ext cx="107280" cy="95760"/>
        </a:xfrm>
        <a:custGeom>
          <a:avLst/>
          <a:gdLst/>
          <a:ahLst/>
          <a:rect l="0" t="0" r="r" b="b"/>
          <a:pathLst>
            <a:path w="298" h="266">
              <a:moveTo>
                <a:pt x="0" y="0"/>
              </a:moveTo>
              <a:lnTo>
                <a:pt x="0" y="10"/>
              </a:lnTo>
              <a:lnTo>
                <a:pt x="10" y="10"/>
              </a:lnTo>
              <a:lnTo>
                <a:pt x="20" y="11"/>
              </a:lnTo>
              <a:lnTo>
                <a:pt x="24" y="12"/>
              </a:lnTo>
              <a:lnTo>
                <a:pt x="28" y="13"/>
              </a:lnTo>
              <a:lnTo>
                <a:pt x="31" y="14"/>
              </a:lnTo>
              <a:lnTo>
                <a:pt x="32" y="15"/>
              </a:lnTo>
              <a:lnTo>
                <a:pt x="34" y="16"/>
              </a:lnTo>
              <a:lnTo>
                <a:pt x="35" y="17"/>
              </a:lnTo>
              <a:lnTo>
                <a:pt x="36" y="18"/>
              </a:lnTo>
              <a:lnTo>
                <a:pt x="37" y="19"/>
              </a:lnTo>
              <a:lnTo>
                <a:pt x="38" y="21"/>
              </a:lnTo>
              <a:lnTo>
                <a:pt x="39" y="24"/>
              </a:lnTo>
              <a:lnTo>
                <a:pt x="41" y="28"/>
              </a:lnTo>
              <a:lnTo>
                <a:pt x="42" y="33"/>
              </a:lnTo>
              <a:lnTo>
                <a:pt x="42" y="39"/>
              </a:lnTo>
              <a:lnTo>
                <a:pt x="43" y="53"/>
              </a:lnTo>
              <a:lnTo>
                <a:pt x="44" y="71"/>
              </a:lnTo>
              <a:lnTo>
                <a:pt x="44" y="194"/>
              </a:lnTo>
              <a:lnTo>
                <a:pt x="43" y="212"/>
              </a:lnTo>
              <a:lnTo>
                <a:pt x="42" y="226"/>
              </a:lnTo>
              <a:lnTo>
                <a:pt x="42" y="232"/>
              </a:lnTo>
              <a:lnTo>
                <a:pt x="41" y="236"/>
              </a:lnTo>
              <a:lnTo>
                <a:pt x="39" y="241"/>
              </a:lnTo>
              <a:lnTo>
                <a:pt x="38" y="244"/>
              </a:lnTo>
              <a:lnTo>
                <a:pt x="37" y="245"/>
              </a:lnTo>
              <a:lnTo>
                <a:pt x="36" y="247"/>
              </a:lnTo>
              <a:lnTo>
                <a:pt x="35" y="248"/>
              </a:lnTo>
              <a:lnTo>
                <a:pt x="34" y="249"/>
              </a:lnTo>
              <a:lnTo>
                <a:pt x="32" y="250"/>
              </a:lnTo>
              <a:lnTo>
                <a:pt x="31" y="251"/>
              </a:lnTo>
              <a:lnTo>
                <a:pt x="28" y="252"/>
              </a:lnTo>
              <a:lnTo>
                <a:pt x="24" y="253"/>
              </a:lnTo>
              <a:lnTo>
                <a:pt x="20" y="254"/>
              </a:lnTo>
              <a:lnTo>
                <a:pt x="10" y="255"/>
              </a:lnTo>
              <a:lnTo>
                <a:pt x="0" y="255"/>
              </a:lnTo>
              <a:lnTo>
                <a:pt x="0" y="265"/>
              </a:lnTo>
              <a:lnTo>
                <a:pt x="132" y="265"/>
              </a:lnTo>
              <a:lnTo>
                <a:pt x="132" y="255"/>
              </a:lnTo>
              <a:lnTo>
                <a:pt x="123" y="255"/>
              </a:lnTo>
              <a:lnTo>
                <a:pt x="118" y="255"/>
              </a:lnTo>
              <a:lnTo>
                <a:pt x="113" y="254"/>
              </a:lnTo>
              <a:lnTo>
                <a:pt x="109" y="254"/>
              </a:lnTo>
              <a:lnTo>
                <a:pt x="105" y="252"/>
              </a:lnTo>
              <a:lnTo>
                <a:pt x="104" y="252"/>
              </a:lnTo>
              <a:lnTo>
                <a:pt x="102" y="251"/>
              </a:lnTo>
              <a:lnTo>
                <a:pt x="101" y="250"/>
              </a:lnTo>
              <a:lnTo>
                <a:pt x="100" y="249"/>
              </a:lnTo>
              <a:lnTo>
                <a:pt x="98" y="248"/>
              </a:lnTo>
              <a:lnTo>
                <a:pt x="97" y="247"/>
              </a:lnTo>
              <a:lnTo>
                <a:pt x="96" y="245"/>
              </a:lnTo>
              <a:lnTo>
                <a:pt x="95" y="244"/>
              </a:lnTo>
              <a:lnTo>
                <a:pt x="94" y="240"/>
              </a:lnTo>
              <a:lnTo>
                <a:pt x="92" y="236"/>
              </a:lnTo>
              <a:lnTo>
                <a:pt x="91" y="231"/>
              </a:lnTo>
              <a:lnTo>
                <a:pt x="90" y="225"/>
              </a:lnTo>
              <a:lnTo>
                <a:pt x="90" y="211"/>
              </a:lnTo>
              <a:lnTo>
                <a:pt x="89" y="194"/>
              </a:lnTo>
              <a:lnTo>
                <a:pt x="89" y="23"/>
              </a:lnTo>
              <a:lnTo>
                <a:pt x="208" y="23"/>
              </a:lnTo>
              <a:lnTo>
                <a:pt x="208" y="194"/>
              </a:lnTo>
              <a:lnTo>
                <a:pt x="208" y="212"/>
              </a:lnTo>
              <a:lnTo>
                <a:pt x="207" y="226"/>
              </a:lnTo>
              <a:lnTo>
                <a:pt x="206" y="232"/>
              </a:lnTo>
              <a:lnTo>
                <a:pt x="205" y="236"/>
              </a:lnTo>
              <a:lnTo>
                <a:pt x="204" y="241"/>
              </a:lnTo>
              <a:lnTo>
                <a:pt x="202" y="244"/>
              </a:lnTo>
              <a:lnTo>
                <a:pt x="201" y="245"/>
              </a:lnTo>
              <a:lnTo>
                <a:pt x="200" y="247"/>
              </a:lnTo>
              <a:lnTo>
                <a:pt x="199" y="248"/>
              </a:lnTo>
              <a:lnTo>
                <a:pt x="198" y="249"/>
              </a:lnTo>
              <a:lnTo>
                <a:pt x="197" y="250"/>
              </a:lnTo>
              <a:lnTo>
                <a:pt x="195" y="251"/>
              </a:lnTo>
              <a:lnTo>
                <a:pt x="192" y="252"/>
              </a:lnTo>
              <a:lnTo>
                <a:pt x="189" y="253"/>
              </a:lnTo>
              <a:lnTo>
                <a:pt x="184" y="254"/>
              </a:lnTo>
              <a:lnTo>
                <a:pt x="174" y="255"/>
              </a:lnTo>
              <a:lnTo>
                <a:pt x="164" y="255"/>
              </a:lnTo>
              <a:lnTo>
                <a:pt x="164" y="265"/>
              </a:lnTo>
              <a:lnTo>
                <a:pt x="297" y="265"/>
              </a:lnTo>
              <a:lnTo>
                <a:pt x="297" y="255"/>
              </a:lnTo>
              <a:lnTo>
                <a:pt x="287" y="255"/>
              </a:lnTo>
              <a:lnTo>
                <a:pt x="282" y="255"/>
              </a:lnTo>
              <a:lnTo>
                <a:pt x="278" y="254"/>
              </a:lnTo>
              <a:lnTo>
                <a:pt x="273" y="254"/>
              </a:lnTo>
              <a:lnTo>
                <a:pt x="270" y="252"/>
              </a:lnTo>
              <a:lnTo>
                <a:pt x="268" y="252"/>
              </a:lnTo>
              <a:lnTo>
                <a:pt x="267" y="251"/>
              </a:lnTo>
              <a:lnTo>
                <a:pt x="265" y="250"/>
              </a:lnTo>
              <a:lnTo>
                <a:pt x="264" y="249"/>
              </a:lnTo>
              <a:lnTo>
                <a:pt x="263" y="248"/>
              </a:lnTo>
              <a:lnTo>
                <a:pt x="262" y="247"/>
              </a:lnTo>
              <a:lnTo>
                <a:pt x="261" y="245"/>
              </a:lnTo>
              <a:lnTo>
                <a:pt x="260" y="244"/>
              </a:lnTo>
              <a:lnTo>
                <a:pt x="258" y="240"/>
              </a:lnTo>
              <a:lnTo>
                <a:pt x="257" y="236"/>
              </a:lnTo>
              <a:lnTo>
                <a:pt x="256" y="231"/>
              </a:lnTo>
              <a:lnTo>
                <a:pt x="255" y="225"/>
              </a:lnTo>
              <a:lnTo>
                <a:pt x="254" y="211"/>
              </a:lnTo>
              <a:lnTo>
                <a:pt x="254" y="194"/>
              </a:lnTo>
              <a:lnTo>
                <a:pt x="254" y="71"/>
              </a:lnTo>
              <a:lnTo>
                <a:pt x="254" y="53"/>
              </a:lnTo>
              <a:lnTo>
                <a:pt x="255" y="39"/>
              </a:lnTo>
              <a:lnTo>
                <a:pt x="256" y="34"/>
              </a:lnTo>
              <a:lnTo>
                <a:pt x="257" y="29"/>
              </a:lnTo>
              <a:lnTo>
                <a:pt x="258" y="25"/>
              </a:lnTo>
              <a:lnTo>
                <a:pt x="260" y="21"/>
              </a:lnTo>
              <a:lnTo>
                <a:pt x="261" y="20"/>
              </a:lnTo>
              <a:lnTo>
                <a:pt x="262" y="18"/>
              </a:lnTo>
              <a:lnTo>
                <a:pt x="263" y="17"/>
              </a:lnTo>
              <a:lnTo>
                <a:pt x="264" y="16"/>
              </a:lnTo>
              <a:lnTo>
                <a:pt x="265" y="15"/>
              </a:lnTo>
              <a:lnTo>
                <a:pt x="267" y="14"/>
              </a:lnTo>
              <a:lnTo>
                <a:pt x="268" y="13"/>
              </a:lnTo>
              <a:lnTo>
                <a:pt x="270" y="12"/>
              </a:lnTo>
              <a:lnTo>
                <a:pt x="273" y="11"/>
              </a:lnTo>
              <a:lnTo>
                <a:pt x="278" y="11"/>
              </a:lnTo>
              <a:lnTo>
                <a:pt x="282" y="10"/>
              </a:lnTo>
              <a:lnTo>
                <a:pt x="287" y="10"/>
              </a:lnTo>
              <a:lnTo>
                <a:pt x="297" y="10"/>
              </a:lnTo>
              <a:lnTo>
                <a:pt x="297" y="0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326</xdr:col>
      <xdr:colOff>73440</xdr:colOff>
      <xdr:row>77</xdr:row>
      <xdr:rowOff>450720</xdr:rowOff>
    </xdr:from>
    <xdr:to>
      <xdr:col>326</xdr:col>
      <xdr:colOff>133920</xdr:colOff>
      <xdr:row>78</xdr:row>
      <xdr:rowOff>190800</xdr:rowOff>
    </xdr:to>
    <xdr:sp>
      <xdr:nvSpPr>
        <xdr:cNvPr id="233" name="Freeform 1"/>
        <xdr:cNvSpPr/>
      </xdr:nvSpPr>
      <xdr:spPr>
        <a:xfrm>
          <a:off x="260906040" y="47389680"/>
          <a:ext cx="60840" cy="350280"/>
        </a:xfrm>
        <a:custGeom>
          <a:avLst/>
          <a:gdLst/>
          <a:ahLst/>
          <a:rect l="0" t="0" r="r" b="b"/>
          <a:pathLst>
            <a:path w="169" h="973">
              <a:moveTo>
                <a:pt x="168" y="972"/>
              </a:moveTo>
              <a:lnTo>
                <a:pt x="0" y="972"/>
              </a:lnTo>
              <a:lnTo>
                <a:pt x="0" y="937"/>
              </a:lnTo>
              <a:lnTo>
                <a:pt x="122" y="937"/>
              </a:lnTo>
              <a:lnTo>
                <a:pt x="122" y="33"/>
              </a:lnTo>
              <a:lnTo>
                <a:pt x="0" y="33"/>
              </a:lnTo>
              <a:lnTo>
                <a:pt x="0" y="0"/>
              </a:lnTo>
              <a:lnTo>
                <a:pt x="168" y="0"/>
              </a:lnTo>
              <a:lnTo>
                <a:pt x="168" y="97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323</xdr:col>
      <xdr:colOff>469800</xdr:colOff>
      <xdr:row>69</xdr:row>
      <xdr:rowOff>414000</xdr:rowOff>
    </xdr:from>
    <xdr:to>
      <xdr:col>326</xdr:col>
      <xdr:colOff>39960</xdr:colOff>
      <xdr:row>70</xdr:row>
      <xdr:rowOff>316080</xdr:rowOff>
    </xdr:to>
    <xdr:sp>
      <xdr:nvSpPr>
        <xdr:cNvPr id="234" name="Freeform 1"/>
        <xdr:cNvSpPr/>
      </xdr:nvSpPr>
      <xdr:spPr>
        <a:xfrm>
          <a:off x="258901920" y="42476400"/>
          <a:ext cx="1971000" cy="511920"/>
        </a:xfrm>
        <a:custGeom>
          <a:avLst/>
          <a:gdLst/>
          <a:ahLst/>
          <a:rect l="0" t="0" r="r" b="b"/>
          <a:pathLst>
            <a:path w="5475" h="1422">
              <a:moveTo>
                <a:pt x="0" y="1421"/>
              </a:moveTo>
              <a:lnTo>
                <a:pt x="0" y="0"/>
              </a:lnTo>
              <a:lnTo>
                <a:pt x="5474" y="0"/>
              </a:lnTo>
              <a:lnTo>
                <a:pt x="5474" y="1421"/>
              </a:lnTo>
              <a:lnTo>
                <a:pt x="0" y="1421"/>
              </a:lnTo>
              <a:close/>
            </a:path>
          </a:pathLst>
        </a:custGeom>
        <a:solidFill>
          <a:srgbClr val="ffffff"/>
        </a:solidFill>
        <a:ln w="0">
          <a:solidFill>
            <a:srgbClr val="000000"/>
          </a:solidFill>
        </a:ln>
      </xdr:spPr>
    </xdr:sp>
    <xdr:clientData/>
  </xdr:twoCellAnchor>
  <xdr:twoCellAnchor editAs="absolute">
    <xdr:from>
      <xdr:col>323</xdr:col>
      <xdr:colOff>552960</xdr:colOff>
      <xdr:row>69</xdr:row>
      <xdr:rowOff>504360</xdr:rowOff>
    </xdr:from>
    <xdr:to>
      <xdr:col>323</xdr:col>
      <xdr:colOff>637200</xdr:colOff>
      <xdr:row>70</xdr:row>
      <xdr:rowOff>136440</xdr:rowOff>
    </xdr:to>
    <xdr:sp>
      <xdr:nvSpPr>
        <xdr:cNvPr id="235" name="Freeform 1"/>
        <xdr:cNvSpPr/>
      </xdr:nvSpPr>
      <xdr:spPr>
        <a:xfrm>
          <a:off x="258985080" y="42566760"/>
          <a:ext cx="84600" cy="241920"/>
        </a:xfrm>
        <a:custGeom>
          <a:avLst/>
          <a:gdLst/>
          <a:ahLst/>
          <a:rect l="0" t="0" r="r" b="b"/>
          <a:pathLst>
            <a:path w="235" h="672">
              <a:moveTo>
                <a:pt x="2" y="671"/>
              </a:moveTo>
              <a:lnTo>
                <a:pt x="234" y="671"/>
              </a:lnTo>
              <a:lnTo>
                <a:pt x="234" y="657"/>
              </a:lnTo>
              <a:lnTo>
                <a:pt x="213" y="655"/>
              </a:lnTo>
              <a:lnTo>
                <a:pt x="204" y="654"/>
              </a:lnTo>
              <a:lnTo>
                <a:pt x="196" y="653"/>
              </a:lnTo>
              <a:lnTo>
                <a:pt x="190" y="651"/>
              </a:lnTo>
              <a:lnTo>
                <a:pt x="184" y="648"/>
              </a:lnTo>
              <a:lnTo>
                <a:pt x="179" y="646"/>
              </a:lnTo>
              <a:lnTo>
                <a:pt x="176" y="644"/>
              </a:lnTo>
              <a:lnTo>
                <a:pt x="174" y="642"/>
              </a:lnTo>
              <a:lnTo>
                <a:pt x="172" y="640"/>
              </a:lnTo>
              <a:lnTo>
                <a:pt x="171" y="638"/>
              </a:lnTo>
              <a:lnTo>
                <a:pt x="169" y="636"/>
              </a:lnTo>
              <a:lnTo>
                <a:pt x="168" y="634"/>
              </a:lnTo>
              <a:lnTo>
                <a:pt x="165" y="628"/>
              </a:lnTo>
              <a:lnTo>
                <a:pt x="163" y="622"/>
              </a:lnTo>
              <a:lnTo>
                <a:pt x="162" y="615"/>
              </a:lnTo>
              <a:lnTo>
                <a:pt x="161" y="607"/>
              </a:lnTo>
              <a:lnTo>
                <a:pt x="160" y="589"/>
              </a:lnTo>
              <a:lnTo>
                <a:pt x="160" y="2"/>
              </a:lnTo>
              <a:lnTo>
                <a:pt x="156" y="0"/>
              </a:lnTo>
              <a:lnTo>
                <a:pt x="0" y="43"/>
              </a:lnTo>
              <a:lnTo>
                <a:pt x="0" y="59"/>
              </a:lnTo>
              <a:lnTo>
                <a:pt x="6" y="59"/>
              </a:lnTo>
              <a:lnTo>
                <a:pt x="22" y="58"/>
              </a:lnTo>
              <a:lnTo>
                <a:pt x="30" y="57"/>
              </a:lnTo>
              <a:lnTo>
                <a:pt x="36" y="57"/>
              </a:lnTo>
              <a:lnTo>
                <a:pt x="42" y="57"/>
              </a:lnTo>
              <a:lnTo>
                <a:pt x="47" y="58"/>
              </a:lnTo>
              <a:lnTo>
                <a:pt x="52" y="59"/>
              </a:lnTo>
              <a:lnTo>
                <a:pt x="56" y="60"/>
              </a:lnTo>
              <a:lnTo>
                <a:pt x="60" y="62"/>
              </a:lnTo>
              <a:lnTo>
                <a:pt x="63" y="64"/>
              </a:lnTo>
              <a:lnTo>
                <a:pt x="66" y="66"/>
              </a:lnTo>
              <a:lnTo>
                <a:pt x="69" y="70"/>
              </a:lnTo>
              <a:lnTo>
                <a:pt x="71" y="73"/>
              </a:lnTo>
              <a:lnTo>
                <a:pt x="73" y="78"/>
              </a:lnTo>
              <a:lnTo>
                <a:pt x="74" y="83"/>
              </a:lnTo>
              <a:lnTo>
                <a:pt x="76" y="88"/>
              </a:lnTo>
              <a:lnTo>
                <a:pt x="77" y="94"/>
              </a:lnTo>
              <a:lnTo>
                <a:pt x="77" y="101"/>
              </a:lnTo>
              <a:lnTo>
                <a:pt x="78" y="117"/>
              </a:lnTo>
              <a:lnTo>
                <a:pt x="78" y="586"/>
              </a:lnTo>
              <a:lnTo>
                <a:pt x="77" y="604"/>
              </a:lnTo>
              <a:lnTo>
                <a:pt x="76" y="612"/>
              </a:lnTo>
              <a:lnTo>
                <a:pt x="74" y="619"/>
              </a:lnTo>
              <a:lnTo>
                <a:pt x="72" y="625"/>
              </a:lnTo>
              <a:lnTo>
                <a:pt x="69" y="631"/>
              </a:lnTo>
              <a:lnTo>
                <a:pt x="66" y="635"/>
              </a:lnTo>
              <a:lnTo>
                <a:pt x="62" y="640"/>
              </a:lnTo>
              <a:lnTo>
                <a:pt x="58" y="643"/>
              </a:lnTo>
              <a:lnTo>
                <a:pt x="52" y="647"/>
              </a:lnTo>
              <a:lnTo>
                <a:pt x="46" y="649"/>
              </a:lnTo>
              <a:lnTo>
                <a:pt x="39" y="651"/>
              </a:lnTo>
              <a:lnTo>
                <a:pt x="31" y="653"/>
              </a:lnTo>
              <a:lnTo>
                <a:pt x="23" y="655"/>
              </a:lnTo>
              <a:lnTo>
                <a:pt x="2" y="657"/>
              </a:lnTo>
              <a:lnTo>
                <a:pt x="2" y="671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323</xdr:col>
      <xdr:colOff>668160</xdr:colOff>
      <xdr:row>70</xdr:row>
      <xdr:rowOff>106560</xdr:rowOff>
    </xdr:from>
    <xdr:to>
      <xdr:col>323</xdr:col>
      <xdr:colOff>747360</xdr:colOff>
      <xdr:row>70</xdr:row>
      <xdr:rowOff>205200</xdr:rowOff>
    </xdr:to>
    <xdr:sp>
      <xdr:nvSpPr>
        <xdr:cNvPr id="236" name="Freeform 1"/>
        <xdr:cNvSpPr/>
      </xdr:nvSpPr>
      <xdr:spPr>
        <a:xfrm>
          <a:off x="259100280" y="42778440"/>
          <a:ext cx="79560" cy="99000"/>
        </a:xfrm>
        <a:custGeom>
          <a:avLst/>
          <a:gdLst/>
          <a:ahLst/>
          <a:rect l="0" t="0" r="r" b="b"/>
          <a:pathLst>
            <a:path w="221" h="275">
              <a:moveTo>
                <a:pt x="210" y="163"/>
              </a:moveTo>
              <a:lnTo>
                <a:pt x="207" y="170"/>
              </a:lnTo>
              <a:lnTo>
                <a:pt x="204" y="177"/>
              </a:lnTo>
              <a:lnTo>
                <a:pt x="200" y="184"/>
              </a:lnTo>
              <a:lnTo>
                <a:pt x="196" y="190"/>
              </a:lnTo>
              <a:lnTo>
                <a:pt x="192" y="196"/>
              </a:lnTo>
              <a:lnTo>
                <a:pt x="188" y="201"/>
              </a:lnTo>
              <a:lnTo>
                <a:pt x="183" y="206"/>
              </a:lnTo>
              <a:lnTo>
                <a:pt x="178" y="210"/>
              </a:lnTo>
              <a:lnTo>
                <a:pt x="173" y="214"/>
              </a:lnTo>
              <a:lnTo>
                <a:pt x="167" y="217"/>
              </a:lnTo>
              <a:lnTo>
                <a:pt x="161" y="220"/>
              </a:lnTo>
              <a:lnTo>
                <a:pt x="155" y="222"/>
              </a:lnTo>
              <a:lnTo>
                <a:pt x="149" y="224"/>
              </a:lnTo>
              <a:lnTo>
                <a:pt x="142" y="225"/>
              </a:lnTo>
              <a:lnTo>
                <a:pt x="135" y="226"/>
              </a:lnTo>
              <a:lnTo>
                <a:pt x="128" y="226"/>
              </a:lnTo>
              <a:lnTo>
                <a:pt x="119" y="226"/>
              </a:lnTo>
              <a:lnTo>
                <a:pt x="111" y="224"/>
              </a:lnTo>
              <a:lnTo>
                <a:pt x="103" y="222"/>
              </a:lnTo>
              <a:lnTo>
                <a:pt x="95" y="219"/>
              </a:lnTo>
              <a:lnTo>
                <a:pt x="88" y="215"/>
              </a:lnTo>
              <a:lnTo>
                <a:pt x="82" y="210"/>
              </a:lnTo>
              <a:lnTo>
                <a:pt x="76" y="204"/>
              </a:lnTo>
              <a:lnTo>
                <a:pt x="70" y="198"/>
              </a:lnTo>
              <a:lnTo>
                <a:pt x="65" y="191"/>
              </a:lnTo>
              <a:lnTo>
                <a:pt x="61" y="183"/>
              </a:lnTo>
              <a:lnTo>
                <a:pt x="57" y="174"/>
              </a:lnTo>
              <a:lnTo>
                <a:pt x="54" y="165"/>
              </a:lnTo>
              <a:lnTo>
                <a:pt x="52" y="155"/>
              </a:lnTo>
              <a:lnTo>
                <a:pt x="50" y="144"/>
              </a:lnTo>
              <a:lnTo>
                <a:pt x="49" y="133"/>
              </a:lnTo>
              <a:lnTo>
                <a:pt x="48" y="121"/>
              </a:lnTo>
              <a:lnTo>
                <a:pt x="49" y="110"/>
              </a:lnTo>
              <a:lnTo>
                <a:pt x="50" y="100"/>
              </a:lnTo>
              <a:lnTo>
                <a:pt x="51" y="90"/>
              </a:lnTo>
              <a:lnTo>
                <a:pt x="53" y="80"/>
              </a:lnTo>
              <a:lnTo>
                <a:pt x="56" y="71"/>
              </a:lnTo>
              <a:lnTo>
                <a:pt x="59" y="63"/>
              </a:lnTo>
              <a:lnTo>
                <a:pt x="63" y="56"/>
              </a:lnTo>
              <a:lnTo>
                <a:pt x="67" y="49"/>
              </a:lnTo>
              <a:lnTo>
                <a:pt x="71" y="43"/>
              </a:lnTo>
              <a:lnTo>
                <a:pt x="76" y="37"/>
              </a:lnTo>
              <a:lnTo>
                <a:pt x="82" y="33"/>
              </a:lnTo>
              <a:lnTo>
                <a:pt x="88" y="29"/>
              </a:lnTo>
              <a:lnTo>
                <a:pt x="94" y="26"/>
              </a:lnTo>
              <a:lnTo>
                <a:pt x="101" y="24"/>
              </a:lnTo>
              <a:lnTo>
                <a:pt x="108" y="22"/>
              </a:lnTo>
              <a:lnTo>
                <a:pt x="115" y="22"/>
              </a:lnTo>
              <a:lnTo>
                <a:pt x="119" y="22"/>
              </a:lnTo>
              <a:lnTo>
                <a:pt x="123" y="22"/>
              </a:lnTo>
              <a:lnTo>
                <a:pt x="126" y="23"/>
              </a:lnTo>
              <a:lnTo>
                <a:pt x="129" y="24"/>
              </a:lnTo>
              <a:lnTo>
                <a:pt x="132" y="25"/>
              </a:lnTo>
              <a:lnTo>
                <a:pt x="135" y="26"/>
              </a:lnTo>
              <a:lnTo>
                <a:pt x="138" y="28"/>
              </a:lnTo>
              <a:lnTo>
                <a:pt x="140" y="30"/>
              </a:lnTo>
              <a:lnTo>
                <a:pt x="142" y="32"/>
              </a:lnTo>
              <a:lnTo>
                <a:pt x="144" y="34"/>
              </a:lnTo>
              <a:lnTo>
                <a:pt x="145" y="37"/>
              </a:lnTo>
              <a:lnTo>
                <a:pt x="147" y="40"/>
              </a:lnTo>
              <a:lnTo>
                <a:pt x="148" y="44"/>
              </a:lnTo>
              <a:lnTo>
                <a:pt x="149" y="47"/>
              </a:lnTo>
              <a:lnTo>
                <a:pt x="150" y="52"/>
              </a:lnTo>
              <a:lnTo>
                <a:pt x="151" y="56"/>
              </a:lnTo>
              <a:lnTo>
                <a:pt x="151" y="60"/>
              </a:lnTo>
              <a:lnTo>
                <a:pt x="152" y="63"/>
              </a:lnTo>
              <a:lnTo>
                <a:pt x="153" y="66"/>
              </a:lnTo>
              <a:lnTo>
                <a:pt x="154" y="69"/>
              </a:lnTo>
              <a:lnTo>
                <a:pt x="156" y="72"/>
              </a:lnTo>
              <a:lnTo>
                <a:pt x="157" y="74"/>
              </a:lnTo>
              <a:lnTo>
                <a:pt x="159" y="77"/>
              </a:lnTo>
              <a:lnTo>
                <a:pt x="161" y="79"/>
              </a:lnTo>
              <a:lnTo>
                <a:pt x="163" y="80"/>
              </a:lnTo>
              <a:lnTo>
                <a:pt x="165" y="82"/>
              </a:lnTo>
              <a:lnTo>
                <a:pt x="167" y="83"/>
              </a:lnTo>
              <a:lnTo>
                <a:pt x="170" y="84"/>
              </a:lnTo>
              <a:lnTo>
                <a:pt x="173" y="85"/>
              </a:lnTo>
              <a:lnTo>
                <a:pt x="176" y="86"/>
              </a:lnTo>
              <a:lnTo>
                <a:pt x="179" y="86"/>
              </a:lnTo>
              <a:lnTo>
                <a:pt x="182" y="86"/>
              </a:lnTo>
              <a:lnTo>
                <a:pt x="185" y="86"/>
              </a:lnTo>
              <a:lnTo>
                <a:pt x="188" y="86"/>
              </a:lnTo>
              <a:lnTo>
                <a:pt x="191" y="85"/>
              </a:lnTo>
              <a:lnTo>
                <a:pt x="193" y="84"/>
              </a:lnTo>
              <a:lnTo>
                <a:pt x="196" y="83"/>
              </a:lnTo>
              <a:lnTo>
                <a:pt x="198" y="82"/>
              </a:lnTo>
              <a:lnTo>
                <a:pt x="200" y="81"/>
              </a:lnTo>
              <a:lnTo>
                <a:pt x="202" y="79"/>
              </a:lnTo>
              <a:lnTo>
                <a:pt x="204" y="77"/>
              </a:lnTo>
              <a:lnTo>
                <a:pt x="206" y="75"/>
              </a:lnTo>
              <a:lnTo>
                <a:pt x="207" y="73"/>
              </a:lnTo>
              <a:lnTo>
                <a:pt x="208" y="71"/>
              </a:lnTo>
              <a:lnTo>
                <a:pt x="209" y="69"/>
              </a:lnTo>
              <a:lnTo>
                <a:pt x="210" y="66"/>
              </a:lnTo>
              <a:lnTo>
                <a:pt x="210" y="64"/>
              </a:lnTo>
              <a:lnTo>
                <a:pt x="210" y="61"/>
              </a:lnTo>
              <a:lnTo>
                <a:pt x="210" y="55"/>
              </a:lnTo>
              <a:lnTo>
                <a:pt x="208" y="49"/>
              </a:lnTo>
              <a:lnTo>
                <a:pt x="206" y="43"/>
              </a:lnTo>
              <a:lnTo>
                <a:pt x="203" y="37"/>
              </a:lnTo>
              <a:lnTo>
                <a:pt x="200" y="32"/>
              </a:lnTo>
              <a:lnTo>
                <a:pt x="195" y="27"/>
              </a:lnTo>
              <a:lnTo>
                <a:pt x="190" y="22"/>
              </a:lnTo>
              <a:lnTo>
                <a:pt x="184" y="18"/>
              </a:lnTo>
              <a:lnTo>
                <a:pt x="178" y="14"/>
              </a:lnTo>
              <a:lnTo>
                <a:pt x="171" y="10"/>
              </a:lnTo>
              <a:lnTo>
                <a:pt x="164" y="7"/>
              </a:lnTo>
              <a:lnTo>
                <a:pt x="157" y="5"/>
              </a:lnTo>
              <a:lnTo>
                <a:pt x="148" y="3"/>
              </a:lnTo>
              <a:lnTo>
                <a:pt x="140" y="1"/>
              </a:lnTo>
              <a:lnTo>
                <a:pt x="132" y="0"/>
              </a:lnTo>
              <a:lnTo>
                <a:pt x="123" y="0"/>
              </a:lnTo>
              <a:lnTo>
                <a:pt x="109" y="1"/>
              </a:lnTo>
              <a:lnTo>
                <a:pt x="97" y="3"/>
              </a:lnTo>
              <a:lnTo>
                <a:pt x="85" y="6"/>
              </a:lnTo>
              <a:lnTo>
                <a:pt x="73" y="10"/>
              </a:lnTo>
              <a:lnTo>
                <a:pt x="62" y="16"/>
              </a:lnTo>
              <a:lnTo>
                <a:pt x="52" y="23"/>
              </a:lnTo>
              <a:lnTo>
                <a:pt x="43" y="30"/>
              </a:lnTo>
              <a:lnTo>
                <a:pt x="34" y="39"/>
              </a:lnTo>
              <a:lnTo>
                <a:pt x="27" y="49"/>
              </a:lnTo>
              <a:lnTo>
                <a:pt x="20" y="59"/>
              </a:lnTo>
              <a:lnTo>
                <a:pt x="14" y="71"/>
              </a:lnTo>
              <a:lnTo>
                <a:pt x="9" y="83"/>
              </a:lnTo>
              <a:lnTo>
                <a:pt x="5" y="96"/>
              </a:lnTo>
              <a:lnTo>
                <a:pt x="2" y="110"/>
              </a:lnTo>
              <a:lnTo>
                <a:pt x="1" y="124"/>
              </a:lnTo>
              <a:lnTo>
                <a:pt x="0" y="139"/>
              </a:lnTo>
              <a:lnTo>
                <a:pt x="0" y="153"/>
              </a:lnTo>
              <a:lnTo>
                <a:pt x="2" y="166"/>
              </a:lnTo>
              <a:lnTo>
                <a:pt x="4" y="178"/>
              </a:lnTo>
              <a:lnTo>
                <a:pt x="7" y="190"/>
              </a:lnTo>
              <a:lnTo>
                <a:pt x="11" y="201"/>
              </a:lnTo>
              <a:lnTo>
                <a:pt x="16" y="212"/>
              </a:lnTo>
              <a:lnTo>
                <a:pt x="22" y="222"/>
              </a:lnTo>
              <a:lnTo>
                <a:pt x="28" y="231"/>
              </a:lnTo>
              <a:lnTo>
                <a:pt x="32" y="236"/>
              </a:lnTo>
              <a:lnTo>
                <a:pt x="36" y="240"/>
              </a:lnTo>
              <a:lnTo>
                <a:pt x="41" y="245"/>
              </a:lnTo>
              <a:lnTo>
                <a:pt x="45" y="249"/>
              </a:lnTo>
              <a:lnTo>
                <a:pt x="50" y="253"/>
              </a:lnTo>
              <a:lnTo>
                <a:pt x="55" y="256"/>
              </a:lnTo>
              <a:lnTo>
                <a:pt x="60" y="259"/>
              </a:lnTo>
              <a:lnTo>
                <a:pt x="66" y="262"/>
              </a:lnTo>
              <a:lnTo>
                <a:pt x="71" y="265"/>
              </a:lnTo>
              <a:lnTo>
                <a:pt x="77" y="267"/>
              </a:lnTo>
              <a:lnTo>
                <a:pt x="83" y="269"/>
              </a:lnTo>
              <a:lnTo>
                <a:pt x="88" y="271"/>
              </a:lnTo>
              <a:lnTo>
                <a:pt x="94" y="272"/>
              </a:lnTo>
              <a:lnTo>
                <a:pt x="100" y="273"/>
              </a:lnTo>
              <a:lnTo>
                <a:pt x="106" y="274"/>
              </a:lnTo>
              <a:lnTo>
                <a:pt x="112" y="274"/>
              </a:lnTo>
              <a:lnTo>
                <a:pt x="121" y="274"/>
              </a:lnTo>
              <a:lnTo>
                <a:pt x="130" y="272"/>
              </a:lnTo>
              <a:lnTo>
                <a:pt x="138" y="270"/>
              </a:lnTo>
              <a:lnTo>
                <a:pt x="147" y="267"/>
              </a:lnTo>
              <a:lnTo>
                <a:pt x="155" y="263"/>
              </a:lnTo>
              <a:lnTo>
                <a:pt x="162" y="259"/>
              </a:lnTo>
              <a:lnTo>
                <a:pt x="170" y="253"/>
              </a:lnTo>
              <a:lnTo>
                <a:pt x="177" y="247"/>
              </a:lnTo>
              <a:lnTo>
                <a:pt x="183" y="240"/>
              </a:lnTo>
              <a:lnTo>
                <a:pt x="189" y="232"/>
              </a:lnTo>
              <a:lnTo>
                <a:pt x="195" y="223"/>
              </a:lnTo>
              <a:lnTo>
                <a:pt x="201" y="214"/>
              </a:lnTo>
              <a:lnTo>
                <a:pt x="206" y="203"/>
              </a:lnTo>
              <a:lnTo>
                <a:pt x="211" y="192"/>
              </a:lnTo>
              <a:lnTo>
                <a:pt x="220" y="168"/>
              </a:lnTo>
              <a:lnTo>
                <a:pt x="210" y="163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323</xdr:col>
      <xdr:colOff>755280</xdr:colOff>
      <xdr:row>70</xdr:row>
      <xdr:rowOff>105120</xdr:rowOff>
    </xdr:from>
    <xdr:to>
      <xdr:col>324</xdr:col>
      <xdr:colOff>51840</xdr:colOff>
      <xdr:row>70</xdr:row>
      <xdr:rowOff>237600</xdr:rowOff>
    </xdr:to>
    <xdr:sp>
      <xdr:nvSpPr>
        <xdr:cNvPr id="237" name="Freeform 1"/>
        <xdr:cNvSpPr/>
      </xdr:nvSpPr>
      <xdr:spPr>
        <a:xfrm>
          <a:off x="259187400" y="42777000"/>
          <a:ext cx="97200" cy="132840"/>
        </a:xfrm>
        <a:custGeom>
          <a:avLst/>
          <a:gdLst/>
          <a:ahLst/>
          <a:rect l="0" t="0" r="r" b="b"/>
          <a:pathLst>
            <a:path w="270" h="369">
              <a:moveTo>
                <a:pt x="91" y="259"/>
              </a:moveTo>
              <a:lnTo>
                <a:pt x="99" y="264"/>
              </a:lnTo>
              <a:lnTo>
                <a:pt x="107" y="268"/>
              </a:lnTo>
              <a:lnTo>
                <a:pt x="114" y="271"/>
              </a:lnTo>
              <a:lnTo>
                <a:pt x="120" y="274"/>
              </a:lnTo>
              <a:lnTo>
                <a:pt x="127" y="276"/>
              </a:lnTo>
              <a:lnTo>
                <a:pt x="133" y="277"/>
              </a:lnTo>
              <a:lnTo>
                <a:pt x="140" y="278"/>
              </a:lnTo>
              <a:lnTo>
                <a:pt x="147" y="278"/>
              </a:lnTo>
              <a:lnTo>
                <a:pt x="159" y="277"/>
              </a:lnTo>
              <a:lnTo>
                <a:pt x="171" y="275"/>
              </a:lnTo>
              <a:lnTo>
                <a:pt x="182" y="271"/>
              </a:lnTo>
              <a:lnTo>
                <a:pt x="193" y="266"/>
              </a:lnTo>
              <a:lnTo>
                <a:pt x="204" y="260"/>
              </a:lnTo>
              <a:lnTo>
                <a:pt x="214" y="253"/>
              </a:lnTo>
              <a:lnTo>
                <a:pt x="223" y="245"/>
              </a:lnTo>
              <a:lnTo>
                <a:pt x="232" y="235"/>
              </a:lnTo>
              <a:lnTo>
                <a:pt x="240" y="225"/>
              </a:lnTo>
              <a:lnTo>
                <a:pt x="247" y="214"/>
              </a:lnTo>
              <a:lnTo>
                <a:pt x="254" y="203"/>
              </a:lnTo>
              <a:lnTo>
                <a:pt x="259" y="190"/>
              </a:lnTo>
              <a:lnTo>
                <a:pt x="263" y="177"/>
              </a:lnTo>
              <a:lnTo>
                <a:pt x="266" y="164"/>
              </a:lnTo>
              <a:lnTo>
                <a:pt x="268" y="150"/>
              </a:lnTo>
              <a:lnTo>
                <a:pt x="269" y="135"/>
              </a:lnTo>
              <a:lnTo>
                <a:pt x="268" y="122"/>
              </a:lnTo>
              <a:lnTo>
                <a:pt x="267" y="109"/>
              </a:lnTo>
              <a:lnTo>
                <a:pt x="264" y="97"/>
              </a:lnTo>
              <a:lnTo>
                <a:pt x="261" y="85"/>
              </a:lnTo>
              <a:lnTo>
                <a:pt x="257" y="73"/>
              </a:lnTo>
              <a:lnTo>
                <a:pt x="252" y="62"/>
              </a:lnTo>
              <a:lnTo>
                <a:pt x="246" y="52"/>
              </a:lnTo>
              <a:lnTo>
                <a:pt x="240" y="43"/>
              </a:lnTo>
              <a:lnTo>
                <a:pt x="233" y="34"/>
              </a:lnTo>
              <a:lnTo>
                <a:pt x="226" y="26"/>
              </a:lnTo>
              <a:lnTo>
                <a:pt x="218" y="20"/>
              </a:lnTo>
              <a:lnTo>
                <a:pt x="210" y="14"/>
              </a:lnTo>
              <a:lnTo>
                <a:pt x="201" y="10"/>
              </a:lnTo>
              <a:lnTo>
                <a:pt x="192" y="6"/>
              </a:lnTo>
              <a:lnTo>
                <a:pt x="183" y="4"/>
              </a:lnTo>
              <a:lnTo>
                <a:pt x="173" y="4"/>
              </a:lnTo>
              <a:lnTo>
                <a:pt x="167" y="4"/>
              </a:lnTo>
              <a:lnTo>
                <a:pt x="162" y="4"/>
              </a:lnTo>
              <a:lnTo>
                <a:pt x="157" y="5"/>
              </a:lnTo>
              <a:lnTo>
                <a:pt x="152" y="6"/>
              </a:lnTo>
              <a:lnTo>
                <a:pt x="147" y="8"/>
              </a:lnTo>
              <a:lnTo>
                <a:pt x="143" y="10"/>
              </a:lnTo>
              <a:lnTo>
                <a:pt x="138" y="12"/>
              </a:lnTo>
              <a:lnTo>
                <a:pt x="133" y="15"/>
              </a:lnTo>
              <a:lnTo>
                <a:pt x="128" y="18"/>
              </a:lnTo>
              <a:lnTo>
                <a:pt x="123" y="22"/>
              </a:lnTo>
              <a:lnTo>
                <a:pt x="113" y="31"/>
              </a:lnTo>
              <a:lnTo>
                <a:pt x="103" y="42"/>
              </a:lnTo>
              <a:lnTo>
                <a:pt x="91" y="56"/>
              </a:lnTo>
              <a:lnTo>
                <a:pt x="91" y="0"/>
              </a:lnTo>
              <a:lnTo>
                <a:pt x="2" y="40"/>
              </a:lnTo>
              <a:lnTo>
                <a:pt x="5" y="48"/>
              </a:lnTo>
              <a:lnTo>
                <a:pt x="11" y="47"/>
              </a:lnTo>
              <a:lnTo>
                <a:pt x="13" y="46"/>
              </a:lnTo>
              <a:lnTo>
                <a:pt x="14" y="45"/>
              </a:lnTo>
              <a:lnTo>
                <a:pt x="15" y="45"/>
              </a:lnTo>
              <a:lnTo>
                <a:pt x="17" y="45"/>
              </a:lnTo>
              <a:lnTo>
                <a:pt x="18" y="45"/>
              </a:lnTo>
              <a:lnTo>
                <a:pt x="20" y="44"/>
              </a:lnTo>
              <a:lnTo>
                <a:pt x="21" y="44"/>
              </a:lnTo>
              <a:lnTo>
                <a:pt x="22" y="44"/>
              </a:lnTo>
              <a:lnTo>
                <a:pt x="25" y="44"/>
              </a:lnTo>
              <a:lnTo>
                <a:pt x="28" y="45"/>
              </a:lnTo>
              <a:lnTo>
                <a:pt x="31" y="45"/>
              </a:lnTo>
              <a:lnTo>
                <a:pt x="33" y="46"/>
              </a:lnTo>
              <a:lnTo>
                <a:pt x="35" y="48"/>
              </a:lnTo>
              <a:lnTo>
                <a:pt x="37" y="49"/>
              </a:lnTo>
              <a:lnTo>
                <a:pt x="38" y="51"/>
              </a:lnTo>
              <a:lnTo>
                <a:pt x="40" y="53"/>
              </a:lnTo>
              <a:lnTo>
                <a:pt x="41" y="56"/>
              </a:lnTo>
              <a:lnTo>
                <a:pt x="42" y="59"/>
              </a:lnTo>
              <a:lnTo>
                <a:pt x="43" y="62"/>
              </a:lnTo>
              <a:lnTo>
                <a:pt x="44" y="66"/>
              </a:lnTo>
              <a:lnTo>
                <a:pt x="45" y="74"/>
              </a:lnTo>
              <a:lnTo>
                <a:pt x="45" y="85"/>
              </a:lnTo>
              <a:lnTo>
                <a:pt x="45" y="296"/>
              </a:lnTo>
              <a:lnTo>
                <a:pt x="43" y="319"/>
              </a:lnTo>
              <a:lnTo>
                <a:pt x="43" y="328"/>
              </a:lnTo>
              <a:lnTo>
                <a:pt x="42" y="334"/>
              </a:lnTo>
              <a:lnTo>
                <a:pt x="42" y="335"/>
              </a:lnTo>
              <a:lnTo>
                <a:pt x="42" y="337"/>
              </a:lnTo>
              <a:lnTo>
                <a:pt x="41" y="339"/>
              </a:lnTo>
              <a:lnTo>
                <a:pt x="40" y="342"/>
              </a:lnTo>
              <a:lnTo>
                <a:pt x="39" y="344"/>
              </a:lnTo>
              <a:lnTo>
                <a:pt x="38" y="346"/>
              </a:lnTo>
              <a:lnTo>
                <a:pt x="37" y="348"/>
              </a:lnTo>
              <a:lnTo>
                <a:pt x="35" y="350"/>
              </a:lnTo>
              <a:lnTo>
                <a:pt x="34" y="351"/>
              </a:lnTo>
              <a:lnTo>
                <a:pt x="32" y="352"/>
              </a:lnTo>
              <a:lnTo>
                <a:pt x="31" y="353"/>
              </a:lnTo>
              <a:lnTo>
                <a:pt x="29" y="354"/>
              </a:lnTo>
              <a:lnTo>
                <a:pt x="27" y="355"/>
              </a:lnTo>
              <a:lnTo>
                <a:pt x="25" y="356"/>
              </a:lnTo>
              <a:lnTo>
                <a:pt x="22" y="357"/>
              </a:lnTo>
              <a:lnTo>
                <a:pt x="20" y="357"/>
              </a:lnTo>
              <a:lnTo>
                <a:pt x="17" y="357"/>
              </a:lnTo>
              <a:lnTo>
                <a:pt x="11" y="358"/>
              </a:lnTo>
              <a:lnTo>
                <a:pt x="0" y="358"/>
              </a:lnTo>
              <a:lnTo>
                <a:pt x="0" y="368"/>
              </a:lnTo>
              <a:lnTo>
                <a:pt x="133" y="368"/>
              </a:lnTo>
              <a:lnTo>
                <a:pt x="133" y="358"/>
              </a:lnTo>
              <a:lnTo>
                <a:pt x="126" y="358"/>
              </a:lnTo>
              <a:lnTo>
                <a:pt x="120" y="357"/>
              </a:lnTo>
              <a:lnTo>
                <a:pt x="116" y="357"/>
              </a:lnTo>
              <a:lnTo>
                <a:pt x="112" y="356"/>
              </a:lnTo>
              <a:lnTo>
                <a:pt x="108" y="355"/>
              </a:lnTo>
              <a:lnTo>
                <a:pt x="105" y="354"/>
              </a:lnTo>
              <a:lnTo>
                <a:pt x="104" y="353"/>
              </a:lnTo>
              <a:lnTo>
                <a:pt x="102" y="352"/>
              </a:lnTo>
              <a:lnTo>
                <a:pt x="101" y="350"/>
              </a:lnTo>
              <a:lnTo>
                <a:pt x="100" y="349"/>
              </a:lnTo>
              <a:lnTo>
                <a:pt x="99" y="348"/>
              </a:lnTo>
              <a:lnTo>
                <a:pt x="98" y="346"/>
              </a:lnTo>
              <a:lnTo>
                <a:pt x="96" y="343"/>
              </a:lnTo>
              <a:lnTo>
                <a:pt x="95" y="338"/>
              </a:lnTo>
              <a:lnTo>
                <a:pt x="94" y="333"/>
              </a:lnTo>
              <a:lnTo>
                <a:pt x="93" y="328"/>
              </a:lnTo>
              <a:lnTo>
                <a:pt x="92" y="314"/>
              </a:lnTo>
              <a:lnTo>
                <a:pt x="91" y="296"/>
              </a:lnTo>
              <a:lnTo>
                <a:pt x="91" y="259"/>
              </a:lnTo>
              <a:moveTo>
                <a:pt x="91" y="84"/>
              </a:moveTo>
              <a:lnTo>
                <a:pt x="100" y="73"/>
              </a:lnTo>
              <a:lnTo>
                <a:pt x="107" y="65"/>
              </a:lnTo>
              <a:lnTo>
                <a:pt x="114" y="58"/>
              </a:lnTo>
              <a:lnTo>
                <a:pt x="117" y="56"/>
              </a:lnTo>
              <a:lnTo>
                <a:pt x="120" y="53"/>
              </a:lnTo>
              <a:lnTo>
                <a:pt x="124" y="51"/>
              </a:lnTo>
              <a:lnTo>
                <a:pt x="127" y="50"/>
              </a:lnTo>
              <a:lnTo>
                <a:pt x="130" y="49"/>
              </a:lnTo>
              <a:lnTo>
                <a:pt x="133" y="48"/>
              </a:lnTo>
              <a:lnTo>
                <a:pt x="136" y="47"/>
              </a:lnTo>
              <a:lnTo>
                <a:pt x="140" y="47"/>
              </a:lnTo>
              <a:lnTo>
                <a:pt x="147" y="46"/>
              </a:lnTo>
              <a:lnTo>
                <a:pt x="155" y="47"/>
              </a:lnTo>
              <a:lnTo>
                <a:pt x="162" y="48"/>
              </a:lnTo>
              <a:lnTo>
                <a:pt x="169" y="51"/>
              </a:lnTo>
              <a:lnTo>
                <a:pt x="175" y="54"/>
              </a:lnTo>
              <a:lnTo>
                <a:pt x="182" y="58"/>
              </a:lnTo>
              <a:lnTo>
                <a:pt x="187" y="63"/>
              </a:lnTo>
              <a:lnTo>
                <a:pt x="192" y="69"/>
              </a:lnTo>
              <a:lnTo>
                <a:pt x="197" y="75"/>
              </a:lnTo>
              <a:lnTo>
                <a:pt x="201" y="83"/>
              </a:lnTo>
              <a:lnTo>
                <a:pt x="205" y="91"/>
              </a:lnTo>
              <a:lnTo>
                <a:pt x="208" y="99"/>
              </a:lnTo>
              <a:lnTo>
                <a:pt x="211" y="109"/>
              </a:lnTo>
              <a:lnTo>
                <a:pt x="213" y="119"/>
              </a:lnTo>
              <a:lnTo>
                <a:pt x="215" y="130"/>
              </a:lnTo>
              <a:lnTo>
                <a:pt x="216" y="141"/>
              </a:lnTo>
              <a:lnTo>
                <a:pt x="216" y="153"/>
              </a:lnTo>
              <a:lnTo>
                <a:pt x="216" y="164"/>
              </a:lnTo>
              <a:lnTo>
                <a:pt x="215" y="175"/>
              </a:lnTo>
              <a:lnTo>
                <a:pt x="213" y="185"/>
              </a:lnTo>
              <a:lnTo>
                <a:pt x="211" y="195"/>
              </a:lnTo>
              <a:lnTo>
                <a:pt x="208" y="204"/>
              </a:lnTo>
              <a:lnTo>
                <a:pt x="205" y="213"/>
              </a:lnTo>
              <a:lnTo>
                <a:pt x="201" y="221"/>
              </a:lnTo>
              <a:lnTo>
                <a:pt x="197" y="228"/>
              </a:lnTo>
              <a:lnTo>
                <a:pt x="192" y="234"/>
              </a:lnTo>
              <a:lnTo>
                <a:pt x="186" y="240"/>
              </a:lnTo>
              <a:lnTo>
                <a:pt x="181" y="245"/>
              </a:lnTo>
              <a:lnTo>
                <a:pt x="174" y="249"/>
              </a:lnTo>
              <a:lnTo>
                <a:pt x="168" y="253"/>
              </a:lnTo>
              <a:lnTo>
                <a:pt x="161" y="255"/>
              </a:lnTo>
              <a:lnTo>
                <a:pt x="154" y="257"/>
              </a:lnTo>
              <a:lnTo>
                <a:pt x="146" y="257"/>
              </a:lnTo>
              <a:lnTo>
                <a:pt x="143" y="257"/>
              </a:lnTo>
              <a:lnTo>
                <a:pt x="139" y="257"/>
              </a:lnTo>
              <a:lnTo>
                <a:pt x="136" y="256"/>
              </a:lnTo>
              <a:lnTo>
                <a:pt x="133" y="256"/>
              </a:lnTo>
              <a:lnTo>
                <a:pt x="129" y="255"/>
              </a:lnTo>
              <a:lnTo>
                <a:pt x="126" y="254"/>
              </a:lnTo>
              <a:lnTo>
                <a:pt x="123" y="252"/>
              </a:lnTo>
              <a:lnTo>
                <a:pt x="120" y="251"/>
              </a:lnTo>
              <a:lnTo>
                <a:pt x="117" y="249"/>
              </a:lnTo>
              <a:lnTo>
                <a:pt x="115" y="248"/>
              </a:lnTo>
              <a:lnTo>
                <a:pt x="112" y="246"/>
              </a:lnTo>
              <a:lnTo>
                <a:pt x="109" y="244"/>
              </a:lnTo>
              <a:lnTo>
                <a:pt x="107" y="242"/>
              </a:lnTo>
              <a:lnTo>
                <a:pt x="105" y="240"/>
              </a:lnTo>
              <a:lnTo>
                <a:pt x="103" y="237"/>
              </a:lnTo>
              <a:lnTo>
                <a:pt x="101" y="235"/>
              </a:lnTo>
              <a:lnTo>
                <a:pt x="100" y="232"/>
              </a:lnTo>
              <a:lnTo>
                <a:pt x="98" y="230"/>
              </a:lnTo>
              <a:lnTo>
                <a:pt x="97" y="228"/>
              </a:lnTo>
              <a:lnTo>
                <a:pt x="96" y="226"/>
              </a:lnTo>
              <a:lnTo>
                <a:pt x="95" y="223"/>
              </a:lnTo>
              <a:lnTo>
                <a:pt x="94" y="220"/>
              </a:lnTo>
              <a:lnTo>
                <a:pt x="93" y="215"/>
              </a:lnTo>
              <a:lnTo>
                <a:pt x="92" y="208"/>
              </a:lnTo>
              <a:lnTo>
                <a:pt x="92" y="200"/>
              </a:lnTo>
              <a:lnTo>
                <a:pt x="91" y="181"/>
              </a:lnTo>
              <a:lnTo>
                <a:pt x="91" y="8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324</xdr:col>
      <xdr:colOff>117360</xdr:colOff>
      <xdr:row>69</xdr:row>
      <xdr:rowOff>587880</xdr:rowOff>
    </xdr:from>
    <xdr:to>
      <xdr:col>324</xdr:col>
      <xdr:colOff>321840</xdr:colOff>
      <xdr:row>70</xdr:row>
      <xdr:rowOff>86760</xdr:rowOff>
    </xdr:to>
    <xdr:sp>
      <xdr:nvSpPr>
        <xdr:cNvPr id="238" name="Freeform 1"/>
        <xdr:cNvSpPr/>
      </xdr:nvSpPr>
      <xdr:spPr>
        <a:xfrm>
          <a:off x="259349760" y="42650280"/>
          <a:ext cx="204840" cy="108720"/>
        </a:xfrm>
        <a:custGeom>
          <a:avLst/>
          <a:gdLst/>
          <a:ahLst/>
          <a:rect l="0" t="0" r="r" b="b"/>
          <a:pathLst>
            <a:path w="569" h="302">
              <a:moveTo>
                <a:pt x="0" y="301"/>
              </a:moveTo>
              <a:lnTo>
                <a:pt x="0" y="240"/>
              </a:lnTo>
              <a:lnTo>
                <a:pt x="568" y="240"/>
              </a:lnTo>
              <a:lnTo>
                <a:pt x="568" y="301"/>
              </a:lnTo>
              <a:lnTo>
                <a:pt x="0" y="301"/>
              </a:lnTo>
              <a:moveTo>
                <a:pt x="0" y="62"/>
              </a:moveTo>
              <a:lnTo>
                <a:pt x="0" y="0"/>
              </a:lnTo>
              <a:lnTo>
                <a:pt x="568" y="0"/>
              </a:lnTo>
              <a:lnTo>
                <a:pt x="568" y="62"/>
              </a:lnTo>
              <a:lnTo>
                <a:pt x="0" y="6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324</xdr:col>
      <xdr:colOff>394200</xdr:colOff>
      <xdr:row>69</xdr:row>
      <xdr:rowOff>506520</xdr:rowOff>
    </xdr:from>
    <xdr:to>
      <xdr:col>324</xdr:col>
      <xdr:colOff>551520</xdr:colOff>
      <xdr:row>70</xdr:row>
      <xdr:rowOff>136440</xdr:rowOff>
    </xdr:to>
    <xdr:sp>
      <xdr:nvSpPr>
        <xdr:cNvPr id="239" name="Freeform 1"/>
        <xdr:cNvSpPr/>
      </xdr:nvSpPr>
      <xdr:spPr>
        <a:xfrm>
          <a:off x="259626600" y="42568920"/>
          <a:ext cx="157680" cy="239760"/>
        </a:xfrm>
        <a:custGeom>
          <a:avLst/>
          <a:gdLst/>
          <a:ahLst/>
          <a:rect l="0" t="0" r="r" b="b"/>
          <a:pathLst>
            <a:path w="438" h="666">
              <a:moveTo>
                <a:pt x="437" y="530"/>
              </a:moveTo>
              <a:lnTo>
                <a:pt x="425" y="525"/>
              </a:lnTo>
              <a:lnTo>
                <a:pt x="412" y="544"/>
              </a:lnTo>
              <a:lnTo>
                <a:pt x="401" y="559"/>
              </a:lnTo>
              <a:lnTo>
                <a:pt x="396" y="566"/>
              </a:lnTo>
              <a:lnTo>
                <a:pt x="391" y="571"/>
              </a:lnTo>
              <a:lnTo>
                <a:pt x="386" y="575"/>
              </a:lnTo>
              <a:lnTo>
                <a:pt x="382" y="579"/>
              </a:lnTo>
              <a:lnTo>
                <a:pt x="377" y="582"/>
              </a:lnTo>
              <a:lnTo>
                <a:pt x="372" y="584"/>
              </a:lnTo>
              <a:lnTo>
                <a:pt x="366" y="586"/>
              </a:lnTo>
              <a:lnTo>
                <a:pt x="360" y="588"/>
              </a:lnTo>
              <a:lnTo>
                <a:pt x="354" y="589"/>
              </a:lnTo>
              <a:lnTo>
                <a:pt x="347" y="590"/>
              </a:lnTo>
              <a:lnTo>
                <a:pt x="331" y="590"/>
              </a:lnTo>
              <a:lnTo>
                <a:pt x="96" y="590"/>
              </a:lnTo>
              <a:lnTo>
                <a:pt x="261" y="417"/>
              </a:lnTo>
              <a:lnTo>
                <a:pt x="292" y="384"/>
              </a:lnTo>
              <a:lnTo>
                <a:pt x="318" y="351"/>
              </a:lnTo>
              <a:lnTo>
                <a:pt x="340" y="320"/>
              </a:lnTo>
              <a:lnTo>
                <a:pt x="357" y="290"/>
              </a:lnTo>
              <a:lnTo>
                <a:pt x="364" y="275"/>
              </a:lnTo>
              <a:lnTo>
                <a:pt x="371" y="261"/>
              </a:lnTo>
              <a:lnTo>
                <a:pt x="376" y="246"/>
              </a:lnTo>
              <a:lnTo>
                <a:pt x="380" y="232"/>
              </a:lnTo>
              <a:lnTo>
                <a:pt x="383" y="217"/>
              </a:lnTo>
              <a:lnTo>
                <a:pt x="385" y="203"/>
              </a:lnTo>
              <a:lnTo>
                <a:pt x="387" y="188"/>
              </a:lnTo>
              <a:lnTo>
                <a:pt x="387" y="174"/>
              </a:lnTo>
              <a:lnTo>
                <a:pt x="386" y="156"/>
              </a:lnTo>
              <a:lnTo>
                <a:pt x="384" y="138"/>
              </a:lnTo>
              <a:lnTo>
                <a:pt x="379" y="121"/>
              </a:lnTo>
              <a:lnTo>
                <a:pt x="373" y="105"/>
              </a:lnTo>
              <a:lnTo>
                <a:pt x="366" y="90"/>
              </a:lnTo>
              <a:lnTo>
                <a:pt x="357" y="76"/>
              </a:lnTo>
              <a:lnTo>
                <a:pt x="346" y="62"/>
              </a:lnTo>
              <a:lnTo>
                <a:pt x="335" y="50"/>
              </a:lnTo>
              <a:lnTo>
                <a:pt x="322" y="39"/>
              </a:lnTo>
              <a:lnTo>
                <a:pt x="308" y="29"/>
              </a:lnTo>
              <a:lnTo>
                <a:pt x="293" y="21"/>
              </a:lnTo>
              <a:lnTo>
                <a:pt x="277" y="13"/>
              </a:lnTo>
              <a:lnTo>
                <a:pt x="260" y="8"/>
              </a:lnTo>
              <a:lnTo>
                <a:pt x="243" y="3"/>
              </a:lnTo>
              <a:lnTo>
                <a:pt x="224" y="1"/>
              </a:lnTo>
              <a:lnTo>
                <a:pt x="205" y="0"/>
              </a:lnTo>
              <a:lnTo>
                <a:pt x="185" y="1"/>
              </a:lnTo>
              <a:lnTo>
                <a:pt x="175" y="2"/>
              </a:lnTo>
              <a:lnTo>
                <a:pt x="166" y="4"/>
              </a:lnTo>
              <a:lnTo>
                <a:pt x="156" y="6"/>
              </a:lnTo>
              <a:lnTo>
                <a:pt x="146" y="9"/>
              </a:lnTo>
              <a:lnTo>
                <a:pt x="137" y="12"/>
              </a:lnTo>
              <a:lnTo>
                <a:pt x="128" y="16"/>
              </a:lnTo>
              <a:lnTo>
                <a:pt x="119" y="20"/>
              </a:lnTo>
              <a:lnTo>
                <a:pt x="110" y="24"/>
              </a:lnTo>
              <a:lnTo>
                <a:pt x="102" y="29"/>
              </a:lnTo>
              <a:lnTo>
                <a:pt x="94" y="35"/>
              </a:lnTo>
              <a:lnTo>
                <a:pt x="86" y="41"/>
              </a:lnTo>
              <a:lnTo>
                <a:pt x="78" y="47"/>
              </a:lnTo>
              <a:lnTo>
                <a:pt x="71" y="54"/>
              </a:lnTo>
              <a:lnTo>
                <a:pt x="64" y="61"/>
              </a:lnTo>
              <a:lnTo>
                <a:pt x="53" y="73"/>
              </a:lnTo>
              <a:lnTo>
                <a:pt x="43" y="86"/>
              </a:lnTo>
              <a:lnTo>
                <a:pt x="35" y="100"/>
              </a:lnTo>
              <a:lnTo>
                <a:pt x="27" y="115"/>
              </a:lnTo>
              <a:lnTo>
                <a:pt x="20" y="131"/>
              </a:lnTo>
              <a:lnTo>
                <a:pt x="13" y="150"/>
              </a:lnTo>
              <a:lnTo>
                <a:pt x="7" y="171"/>
              </a:lnTo>
              <a:lnTo>
                <a:pt x="1" y="196"/>
              </a:lnTo>
              <a:lnTo>
                <a:pt x="22" y="201"/>
              </a:lnTo>
              <a:lnTo>
                <a:pt x="36" y="167"/>
              </a:lnTo>
              <a:lnTo>
                <a:pt x="51" y="140"/>
              </a:lnTo>
              <a:lnTo>
                <a:pt x="58" y="128"/>
              </a:lnTo>
              <a:lnTo>
                <a:pt x="66" y="118"/>
              </a:lnTo>
              <a:lnTo>
                <a:pt x="74" y="109"/>
              </a:lnTo>
              <a:lnTo>
                <a:pt x="82" y="101"/>
              </a:lnTo>
              <a:lnTo>
                <a:pt x="90" y="94"/>
              </a:lnTo>
              <a:lnTo>
                <a:pt x="99" y="88"/>
              </a:lnTo>
              <a:lnTo>
                <a:pt x="109" y="83"/>
              </a:lnTo>
              <a:lnTo>
                <a:pt x="118" y="79"/>
              </a:lnTo>
              <a:lnTo>
                <a:pt x="129" y="76"/>
              </a:lnTo>
              <a:lnTo>
                <a:pt x="140" y="74"/>
              </a:lnTo>
              <a:lnTo>
                <a:pt x="152" y="73"/>
              </a:lnTo>
              <a:lnTo>
                <a:pt x="164" y="73"/>
              </a:lnTo>
              <a:lnTo>
                <a:pt x="179" y="73"/>
              </a:lnTo>
              <a:lnTo>
                <a:pt x="194" y="75"/>
              </a:lnTo>
              <a:lnTo>
                <a:pt x="208" y="78"/>
              </a:lnTo>
              <a:lnTo>
                <a:pt x="221" y="83"/>
              </a:lnTo>
              <a:lnTo>
                <a:pt x="233" y="88"/>
              </a:lnTo>
              <a:lnTo>
                <a:pt x="245" y="95"/>
              </a:lnTo>
              <a:lnTo>
                <a:pt x="255" y="102"/>
              </a:lnTo>
              <a:lnTo>
                <a:pt x="265" y="111"/>
              </a:lnTo>
              <a:lnTo>
                <a:pt x="273" y="121"/>
              </a:lnTo>
              <a:lnTo>
                <a:pt x="281" y="131"/>
              </a:lnTo>
              <a:lnTo>
                <a:pt x="287" y="143"/>
              </a:lnTo>
              <a:lnTo>
                <a:pt x="293" y="155"/>
              </a:lnTo>
              <a:lnTo>
                <a:pt x="297" y="168"/>
              </a:lnTo>
              <a:lnTo>
                <a:pt x="300" y="182"/>
              </a:lnTo>
              <a:lnTo>
                <a:pt x="302" y="196"/>
              </a:lnTo>
              <a:lnTo>
                <a:pt x="303" y="211"/>
              </a:lnTo>
              <a:lnTo>
                <a:pt x="302" y="226"/>
              </a:lnTo>
              <a:lnTo>
                <a:pt x="301" y="241"/>
              </a:lnTo>
              <a:lnTo>
                <a:pt x="298" y="256"/>
              </a:lnTo>
              <a:lnTo>
                <a:pt x="294" y="272"/>
              </a:lnTo>
              <a:lnTo>
                <a:pt x="290" y="288"/>
              </a:lnTo>
              <a:lnTo>
                <a:pt x="284" y="303"/>
              </a:lnTo>
              <a:lnTo>
                <a:pt x="270" y="336"/>
              </a:lnTo>
              <a:lnTo>
                <a:pt x="252" y="368"/>
              </a:lnTo>
              <a:lnTo>
                <a:pt x="230" y="401"/>
              </a:lnTo>
              <a:lnTo>
                <a:pt x="204" y="434"/>
              </a:lnTo>
              <a:lnTo>
                <a:pt x="175" y="467"/>
              </a:lnTo>
              <a:lnTo>
                <a:pt x="0" y="653"/>
              </a:lnTo>
              <a:lnTo>
                <a:pt x="0" y="665"/>
              </a:lnTo>
              <a:lnTo>
                <a:pt x="383" y="665"/>
              </a:lnTo>
              <a:lnTo>
                <a:pt x="437" y="53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324</xdr:col>
      <xdr:colOff>628920</xdr:colOff>
      <xdr:row>69</xdr:row>
      <xdr:rowOff>504360</xdr:rowOff>
    </xdr:from>
    <xdr:to>
      <xdr:col>324</xdr:col>
      <xdr:colOff>713160</xdr:colOff>
      <xdr:row>70</xdr:row>
      <xdr:rowOff>136440</xdr:rowOff>
    </xdr:to>
    <xdr:sp>
      <xdr:nvSpPr>
        <xdr:cNvPr id="240" name="Freeform 1"/>
        <xdr:cNvSpPr/>
      </xdr:nvSpPr>
      <xdr:spPr>
        <a:xfrm>
          <a:off x="259861320" y="42566760"/>
          <a:ext cx="84600" cy="241920"/>
        </a:xfrm>
        <a:custGeom>
          <a:avLst/>
          <a:gdLst/>
          <a:ahLst/>
          <a:rect l="0" t="0" r="r" b="b"/>
          <a:pathLst>
            <a:path w="235" h="672">
              <a:moveTo>
                <a:pt x="2" y="671"/>
              </a:moveTo>
              <a:lnTo>
                <a:pt x="234" y="671"/>
              </a:lnTo>
              <a:lnTo>
                <a:pt x="234" y="657"/>
              </a:lnTo>
              <a:lnTo>
                <a:pt x="213" y="655"/>
              </a:lnTo>
              <a:lnTo>
                <a:pt x="204" y="654"/>
              </a:lnTo>
              <a:lnTo>
                <a:pt x="196" y="653"/>
              </a:lnTo>
              <a:lnTo>
                <a:pt x="190" y="651"/>
              </a:lnTo>
              <a:lnTo>
                <a:pt x="184" y="648"/>
              </a:lnTo>
              <a:lnTo>
                <a:pt x="179" y="646"/>
              </a:lnTo>
              <a:lnTo>
                <a:pt x="176" y="644"/>
              </a:lnTo>
              <a:lnTo>
                <a:pt x="174" y="642"/>
              </a:lnTo>
              <a:lnTo>
                <a:pt x="172" y="640"/>
              </a:lnTo>
              <a:lnTo>
                <a:pt x="171" y="638"/>
              </a:lnTo>
              <a:lnTo>
                <a:pt x="169" y="636"/>
              </a:lnTo>
              <a:lnTo>
                <a:pt x="168" y="634"/>
              </a:lnTo>
              <a:lnTo>
                <a:pt x="165" y="628"/>
              </a:lnTo>
              <a:lnTo>
                <a:pt x="163" y="622"/>
              </a:lnTo>
              <a:lnTo>
                <a:pt x="162" y="615"/>
              </a:lnTo>
              <a:lnTo>
                <a:pt x="161" y="607"/>
              </a:lnTo>
              <a:lnTo>
                <a:pt x="160" y="589"/>
              </a:lnTo>
              <a:lnTo>
                <a:pt x="160" y="2"/>
              </a:lnTo>
              <a:lnTo>
                <a:pt x="156" y="0"/>
              </a:lnTo>
              <a:lnTo>
                <a:pt x="0" y="43"/>
              </a:lnTo>
              <a:lnTo>
                <a:pt x="0" y="59"/>
              </a:lnTo>
              <a:lnTo>
                <a:pt x="6" y="59"/>
              </a:lnTo>
              <a:lnTo>
                <a:pt x="22" y="58"/>
              </a:lnTo>
              <a:lnTo>
                <a:pt x="30" y="57"/>
              </a:lnTo>
              <a:lnTo>
                <a:pt x="36" y="57"/>
              </a:lnTo>
              <a:lnTo>
                <a:pt x="42" y="57"/>
              </a:lnTo>
              <a:lnTo>
                <a:pt x="47" y="58"/>
              </a:lnTo>
              <a:lnTo>
                <a:pt x="52" y="59"/>
              </a:lnTo>
              <a:lnTo>
                <a:pt x="56" y="60"/>
              </a:lnTo>
              <a:lnTo>
                <a:pt x="60" y="62"/>
              </a:lnTo>
              <a:lnTo>
                <a:pt x="63" y="64"/>
              </a:lnTo>
              <a:lnTo>
                <a:pt x="66" y="66"/>
              </a:lnTo>
              <a:lnTo>
                <a:pt x="69" y="70"/>
              </a:lnTo>
              <a:lnTo>
                <a:pt x="71" y="73"/>
              </a:lnTo>
              <a:lnTo>
                <a:pt x="73" y="78"/>
              </a:lnTo>
              <a:lnTo>
                <a:pt x="74" y="83"/>
              </a:lnTo>
              <a:lnTo>
                <a:pt x="76" y="88"/>
              </a:lnTo>
              <a:lnTo>
                <a:pt x="77" y="94"/>
              </a:lnTo>
              <a:lnTo>
                <a:pt x="77" y="101"/>
              </a:lnTo>
              <a:lnTo>
                <a:pt x="78" y="117"/>
              </a:lnTo>
              <a:lnTo>
                <a:pt x="78" y="586"/>
              </a:lnTo>
              <a:lnTo>
                <a:pt x="77" y="604"/>
              </a:lnTo>
              <a:lnTo>
                <a:pt x="76" y="612"/>
              </a:lnTo>
              <a:lnTo>
                <a:pt x="74" y="619"/>
              </a:lnTo>
              <a:lnTo>
                <a:pt x="72" y="625"/>
              </a:lnTo>
              <a:lnTo>
                <a:pt x="69" y="631"/>
              </a:lnTo>
              <a:lnTo>
                <a:pt x="66" y="635"/>
              </a:lnTo>
              <a:lnTo>
                <a:pt x="62" y="640"/>
              </a:lnTo>
              <a:lnTo>
                <a:pt x="58" y="643"/>
              </a:lnTo>
              <a:lnTo>
                <a:pt x="52" y="647"/>
              </a:lnTo>
              <a:lnTo>
                <a:pt x="46" y="649"/>
              </a:lnTo>
              <a:lnTo>
                <a:pt x="39" y="651"/>
              </a:lnTo>
              <a:lnTo>
                <a:pt x="31" y="653"/>
              </a:lnTo>
              <a:lnTo>
                <a:pt x="23" y="655"/>
              </a:lnTo>
              <a:lnTo>
                <a:pt x="2" y="657"/>
              </a:lnTo>
              <a:lnTo>
                <a:pt x="2" y="671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324</xdr:col>
      <xdr:colOff>738720</xdr:colOff>
      <xdr:row>70</xdr:row>
      <xdr:rowOff>108360</xdr:rowOff>
    </xdr:from>
    <xdr:to>
      <xdr:col>325</xdr:col>
      <xdr:colOff>46800</xdr:colOff>
      <xdr:row>70</xdr:row>
      <xdr:rowOff>203760</xdr:rowOff>
    </xdr:to>
    <xdr:sp>
      <xdr:nvSpPr>
        <xdr:cNvPr id="241" name="Freeform 1"/>
        <xdr:cNvSpPr/>
      </xdr:nvSpPr>
      <xdr:spPr>
        <a:xfrm>
          <a:off x="259971120" y="42780240"/>
          <a:ext cx="108360" cy="95760"/>
        </a:xfrm>
        <a:custGeom>
          <a:avLst/>
          <a:gdLst/>
          <a:ahLst/>
          <a:rect l="0" t="0" r="r" b="b"/>
          <a:pathLst>
            <a:path w="301" h="266">
              <a:moveTo>
                <a:pt x="0" y="0"/>
              </a:moveTo>
              <a:lnTo>
                <a:pt x="0" y="10"/>
              </a:lnTo>
              <a:lnTo>
                <a:pt x="10" y="10"/>
              </a:lnTo>
              <a:lnTo>
                <a:pt x="20" y="11"/>
              </a:lnTo>
              <a:lnTo>
                <a:pt x="24" y="12"/>
              </a:lnTo>
              <a:lnTo>
                <a:pt x="28" y="13"/>
              </a:lnTo>
              <a:lnTo>
                <a:pt x="31" y="14"/>
              </a:lnTo>
              <a:lnTo>
                <a:pt x="32" y="15"/>
              </a:lnTo>
              <a:lnTo>
                <a:pt x="34" y="16"/>
              </a:lnTo>
              <a:lnTo>
                <a:pt x="35" y="17"/>
              </a:lnTo>
              <a:lnTo>
                <a:pt x="36" y="18"/>
              </a:lnTo>
              <a:lnTo>
                <a:pt x="37" y="19"/>
              </a:lnTo>
              <a:lnTo>
                <a:pt x="38" y="21"/>
              </a:lnTo>
              <a:lnTo>
                <a:pt x="39" y="24"/>
              </a:lnTo>
              <a:lnTo>
                <a:pt x="41" y="28"/>
              </a:lnTo>
              <a:lnTo>
                <a:pt x="42" y="33"/>
              </a:lnTo>
              <a:lnTo>
                <a:pt x="42" y="39"/>
              </a:lnTo>
              <a:lnTo>
                <a:pt x="43" y="53"/>
              </a:lnTo>
              <a:lnTo>
                <a:pt x="44" y="71"/>
              </a:lnTo>
              <a:lnTo>
                <a:pt x="44" y="194"/>
              </a:lnTo>
              <a:lnTo>
                <a:pt x="43" y="212"/>
              </a:lnTo>
              <a:lnTo>
                <a:pt x="42" y="226"/>
              </a:lnTo>
              <a:lnTo>
                <a:pt x="42" y="232"/>
              </a:lnTo>
              <a:lnTo>
                <a:pt x="41" y="236"/>
              </a:lnTo>
              <a:lnTo>
                <a:pt x="39" y="241"/>
              </a:lnTo>
              <a:lnTo>
                <a:pt x="38" y="244"/>
              </a:lnTo>
              <a:lnTo>
                <a:pt x="37" y="245"/>
              </a:lnTo>
              <a:lnTo>
                <a:pt x="36" y="247"/>
              </a:lnTo>
              <a:lnTo>
                <a:pt x="35" y="248"/>
              </a:lnTo>
              <a:lnTo>
                <a:pt x="34" y="249"/>
              </a:lnTo>
              <a:lnTo>
                <a:pt x="32" y="250"/>
              </a:lnTo>
              <a:lnTo>
                <a:pt x="31" y="251"/>
              </a:lnTo>
              <a:lnTo>
                <a:pt x="28" y="252"/>
              </a:lnTo>
              <a:lnTo>
                <a:pt x="24" y="253"/>
              </a:lnTo>
              <a:lnTo>
                <a:pt x="20" y="254"/>
              </a:lnTo>
              <a:lnTo>
                <a:pt x="10" y="255"/>
              </a:lnTo>
              <a:lnTo>
                <a:pt x="0" y="255"/>
              </a:lnTo>
              <a:lnTo>
                <a:pt x="0" y="265"/>
              </a:lnTo>
              <a:lnTo>
                <a:pt x="133" y="265"/>
              </a:lnTo>
              <a:lnTo>
                <a:pt x="133" y="255"/>
              </a:lnTo>
              <a:lnTo>
                <a:pt x="124" y="255"/>
              </a:lnTo>
              <a:lnTo>
                <a:pt x="119" y="255"/>
              </a:lnTo>
              <a:lnTo>
                <a:pt x="114" y="254"/>
              </a:lnTo>
              <a:lnTo>
                <a:pt x="110" y="254"/>
              </a:lnTo>
              <a:lnTo>
                <a:pt x="106" y="252"/>
              </a:lnTo>
              <a:lnTo>
                <a:pt x="105" y="252"/>
              </a:lnTo>
              <a:lnTo>
                <a:pt x="103" y="251"/>
              </a:lnTo>
              <a:lnTo>
                <a:pt x="102" y="250"/>
              </a:lnTo>
              <a:lnTo>
                <a:pt x="101" y="249"/>
              </a:lnTo>
              <a:lnTo>
                <a:pt x="99" y="248"/>
              </a:lnTo>
              <a:lnTo>
                <a:pt x="98" y="247"/>
              </a:lnTo>
              <a:lnTo>
                <a:pt x="97" y="245"/>
              </a:lnTo>
              <a:lnTo>
                <a:pt x="96" y="244"/>
              </a:lnTo>
              <a:lnTo>
                <a:pt x="95" y="240"/>
              </a:lnTo>
              <a:lnTo>
                <a:pt x="93" y="236"/>
              </a:lnTo>
              <a:lnTo>
                <a:pt x="92" y="231"/>
              </a:lnTo>
              <a:lnTo>
                <a:pt x="91" y="225"/>
              </a:lnTo>
              <a:lnTo>
                <a:pt x="91" y="211"/>
              </a:lnTo>
              <a:lnTo>
                <a:pt x="90" y="194"/>
              </a:lnTo>
              <a:lnTo>
                <a:pt x="90" y="23"/>
              </a:lnTo>
              <a:lnTo>
                <a:pt x="210" y="23"/>
              </a:lnTo>
              <a:lnTo>
                <a:pt x="210" y="194"/>
              </a:lnTo>
              <a:lnTo>
                <a:pt x="210" y="212"/>
              </a:lnTo>
              <a:lnTo>
                <a:pt x="209" y="226"/>
              </a:lnTo>
              <a:lnTo>
                <a:pt x="208" y="232"/>
              </a:lnTo>
              <a:lnTo>
                <a:pt x="207" y="236"/>
              </a:lnTo>
              <a:lnTo>
                <a:pt x="206" y="241"/>
              </a:lnTo>
              <a:lnTo>
                <a:pt x="204" y="244"/>
              </a:lnTo>
              <a:lnTo>
                <a:pt x="203" y="245"/>
              </a:lnTo>
              <a:lnTo>
                <a:pt x="202" y="247"/>
              </a:lnTo>
              <a:lnTo>
                <a:pt x="201" y="248"/>
              </a:lnTo>
              <a:lnTo>
                <a:pt x="200" y="249"/>
              </a:lnTo>
              <a:lnTo>
                <a:pt x="199" y="250"/>
              </a:lnTo>
              <a:lnTo>
                <a:pt x="197" y="251"/>
              </a:lnTo>
              <a:lnTo>
                <a:pt x="194" y="252"/>
              </a:lnTo>
              <a:lnTo>
                <a:pt x="191" y="253"/>
              </a:lnTo>
              <a:lnTo>
                <a:pt x="186" y="254"/>
              </a:lnTo>
              <a:lnTo>
                <a:pt x="176" y="255"/>
              </a:lnTo>
              <a:lnTo>
                <a:pt x="166" y="255"/>
              </a:lnTo>
              <a:lnTo>
                <a:pt x="166" y="265"/>
              </a:lnTo>
              <a:lnTo>
                <a:pt x="300" y="265"/>
              </a:lnTo>
              <a:lnTo>
                <a:pt x="300" y="255"/>
              </a:lnTo>
              <a:lnTo>
                <a:pt x="290" y="255"/>
              </a:lnTo>
              <a:lnTo>
                <a:pt x="285" y="255"/>
              </a:lnTo>
              <a:lnTo>
                <a:pt x="281" y="254"/>
              </a:lnTo>
              <a:lnTo>
                <a:pt x="276" y="254"/>
              </a:lnTo>
              <a:lnTo>
                <a:pt x="273" y="252"/>
              </a:lnTo>
              <a:lnTo>
                <a:pt x="271" y="252"/>
              </a:lnTo>
              <a:lnTo>
                <a:pt x="270" y="251"/>
              </a:lnTo>
              <a:lnTo>
                <a:pt x="268" y="250"/>
              </a:lnTo>
              <a:lnTo>
                <a:pt x="267" y="249"/>
              </a:lnTo>
              <a:lnTo>
                <a:pt x="266" y="248"/>
              </a:lnTo>
              <a:lnTo>
                <a:pt x="265" y="247"/>
              </a:lnTo>
              <a:lnTo>
                <a:pt x="264" y="245"/>
              </a:lnTo>
              <a:lnTo>
                <a:pt x="263" y="244"/>
              </a:lnTo>
              <a:lnTo>
                <a:pt x="261" y="240"/>
              </a:lnTo>
              <a:lnTo>
                <a:pt x="260" y="236"/>
              </a:lnTo>
              <a:lnTo>
                <a:pt x="259" y="231"/>
              </a:lnTo>
              <a:lnTo>
                <a:pt x="258" y="225"/>
              </a:lnTo>
              <a:lnTo>
                <a:pt x="257" y="211"/>
              </a:lnTo>
              <a:lnTo>
                <a:pt x="257" y="194"/>
              </a:lnTo>
              <a:lnTo>
                <a:pt x="257" y="71"/>
              </a:lnTo>
              <a:lnTo>
                <a:pt x="257" y="53"/>
              </a:lnTo>
              <a:lnTo>
                <a:pt x="258" y="39"/>
              </a:lnTo>
              <a:lnTo>
                <a:pt x="259" y="34"/>
              </a:lnTo>
              <a:lnTo>
                <a:pt x="260" y="29"/>
              </a:lnTo>
              <a:lnTo>
                <a:pt x="261" y="25"/>
              </a:lnTo>
              <a:lnTo>
                <a:pt x="263" y="21"/>
              </a:lnTo>
              <a:lnTo>
                <a:pt x="264" y="20"/>
              </a:lnTo>
              <a:lnTo>
                <a:pt x="265" y="18"/>
              </a:lnTo>
              <a:lnTo>
                <a:pt x="266" y="17"/>
              </a:lnTo>
              <a:lnTo>
                <a:pt x="267" y="16"/>
              </a:lnTo>
              <a:lnTo>
                <a:pt x="268" y="15"/>
              </a:lnTo>
              <a:lnTo>
                <a:pt x="270" y="14"/>
              </a:lnTo>
              <a:lnTo>
                <a:pt x="271" y="13"/>
              </a:lnTo>
              <a:lnTo>
                <a:pt x="273" y="12"/>
              </a:lnTo>
              <a:lnTo>
                <a:pt x="276" y="11"/>
              </a:lnTo>
              <a:lnTo>
                <a:pt x="281" y="11"/>
              </a:lnTo>
              <a:lnTo>
                <a:pt x="285" y="10"/>
              </a:lnTo>
              <a:lnTo>
                <a:pt x="290" y="10"/>
              </a:lnTo>
              <a:lnTo>
                <a:pt x="300" y="10"/>
              </a:lnTo>
              <a:lnTo>
                <a:pt x="300" y="0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325</xdr:col>
      <xdr:colOff>108360</xdr:colOff>
      <xdr:row>69</xdr:row>
      <xdr:rowOff>559800</xdr:rowOff>
    </xdr:from>
    <xdr:to>
      <xdr:col>325</xdr:col>
      <xdr:colOff>275400</xdr:colOff>
      <xdr:row>70</xdr:row>
      <xdr:rowOff>117720</xdr:rowOff>
    </xdr:to>
    <xdr:sp>
      <xdr:nvSpPr>
        <xdr:cNvPr id="242" name="Freeform 1"/>
        <xdr:cNvSpPr/>
      </xdr:nvSpPr>
      <xdr:spPr>
        <a:xfrm>
          <a:off x="260140680" y="42622200"/>
          <a:ext cx="167400" cy="167760"/>
        </a:xfrm>
        <a:custGeom>
          <a:avLst/>
          <a:gdLst/>
          <a:ahLst/>
          <a:rect l="0" t="0" r="r" b="b"/>
          <a:pathLst>
            <a:path w="465" h="466">
              <a:moveTo>
                <a:pt x="191" y="465"/>
              </a:moveTo>
              <a:lnTo>
                <a:pt x="191" y="272"/>
              </a:lnTo>
              <a:lnTo>
                <a:pt x="0" y="272"/>
              </a:lnTo>
              <a:lnTo>
                <a:pt x="0" y="192"/>
              </a:lnTo>
              <a:lnTo>
                <a:pt x="191" y="192"/>
              </a:lnTo>
              <a:lnTo>
                <a:pt x="191" y="0"/>
              </a:lnTo>
              <a:lnTo>
                <a:pt x="272" y="0"/>
              </a:lnTo>
              <a:lnTo>
                <a:pt x="272" y="192"/>
              </a:lnTo>
              <a:lnTo>
                <a:pt x="464" y="192"/>
              </a:lnTo>
              <a:lnTo>
                <a:pt x="464" y="272"/>
              </a:lnTo>
              <a:lnTo>
                <a:pt x="272" y="272"/>
              </a:lnTo>
              <a:lnTo>
                <a:pt x="272" y="465"/>
              </a:lnTo>
              <a:lnTo>
                <a:pt x="191" y="465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325</xdr:col>
      <xdr:colOff>336960</xdr:colOff>
      <xdr:row>69</xdr:row>
      <xdr:rowOff>506520</xdr:rowOff>
    </xdr:from>
    <xdr:to>
      <xdr:col>325</xdr:col>
      <xdr:colOff>494280</xdr:colOff>
      <xdr:row>70</xdr:row>
      <xdr:rowOff>136440</xdr:rowOff>
    </xdr:to>
    <xdr:sp>
      <xdr:nvSpPr>
        <xdr:cNvPr id="243" name="Freeform 1"/>
        <xdr:cNvSpPr/>
      </xdr:nvSpPr>
      <xdr:spPr>
        <a:xfrm>
          <a:off x="260369280" y="42568920"/>
          <a:ext cx="157680" cy="239760"/>
        </a:xfrm>
        <a:custGeom>
          <a:avLst/>
          <a:gdLst/>
          <a:ahLst/>
          <a:rect l="0" t="0" r="r" b="b"/>
          <a:pathLst>
            <a:path w="438" h="666">
              <a:moveTo>
                <a:pt x="437" y="530"/>
              </a:moveTo>
              <a:lnTo>
                <a:pt x="425" y="525"/>
              </a:lnTo>
              <a:lnTo>
                <a:pt x="412" y="544"/>
              </a:lnTo>
              <a:lnTo>
                <a:pt x="401" y="559"/>
              </a:lnTo>
              <a:lnTo>
                <a:pt x="396" y="566"/>
              </a:lnTo>
              <a:lnTo>
                <a:pt x="391" y="571"/>
              </a:lnTo>
              <a:lnTo>
                <a:pt x="386" y="575"/>
              </a:lnTo>
              <a:lnTo>
                <a:pt x="382" y="579"/>
              </a:lnTo>
              <a:lnTo>
                <a:pt x="377" y="582"/>
              </a:lnTo>
              <a:lnTo>
                <a:pt x="372" y="584"/>
              </a:lnTo>
              <a:lnTo>
                <a:pt x="366" y="586"/>
              </a:lnTo>
              <a:lnTo>
                <a:pt x="360" y="588"/>
              </a:lnTo>
              <a:lnTo>
                <a:pt x="354" y="589"/>
              </a:lnTo>
              <a:lnTo>
                <a:pt x="347" y="590"/>
              </a:lnTo>
              <a:lnTo>
                <a:pt x="331" y="590"/>
              </a:lnTo>
              <a:lnTo>
                <a:pt x="96" y="590"/>
              </a:lnTo>
              <a:lnTo>
                <a:pt x="261" y="417"/>
              </a:lnTo>
              <a:lnTo>
                <a:pt x="292" y="384"/>
              </a:lnTo>
              <a:lnTo>
                <a:pt x="318" y="351"/>
              </a:lnTo>
              <a:lnTo>
                <a:pt x="340" y="320"/>
              </a:lnTo>
              <a:lnTo>
                <a:pt x="357" y="290"/>
              </a:lnTo>
              <a:lnTo>
                <a:pt x="364" y="275"/>
              </a:lnTo>
              <a:lnTo>
                <a:pt x="371" y="261"/>
              </a:lnTo>
              <a:lnTo>
                <a:pt x="376" y="246"/>
              </a:lnTo>
              <a:lnTo>
                <a:pt x="380" y="232"/>
              </a:lnTo>
              <a:lnTo>
                <a:pt x="383" y="217"/>
              </a:lnTo>
              <a:lnTo>
                <a:pt x="385" y="203"/>
              </a:lnTo>
              <a:lnTo>
                <a:pt x="387" y="188"/>
              </a:lnTo>
              <a:lnTo>
                <a:pt x="387" y="174"/>
              </a:lnTo>
              <a:lnTo>
                <a:pt x="386" y="156"/>
              </a:lnTo>
              <a:lnTo>
                <a:pt x="384" y="138"/>
              </a:lnTo>
              <a:lnTo>
                <a:pt x="379" y="121"/>
              </a:lnTo>
              <a:lnTo>
                <a:pt x="373" y="105"/>
              </a:lnTo>
              <a:lnTo>
                <a:pt x="366" y="90"/>
              </a:lnTo>
              <a:lnTo>
                <a:pt x="357" y="76"/>
              </a:lnTo>
              <a:lnTo>
                <a:pt x="346" y="62"/>
              </a:lnTo>
              <a:lnTo>
                <a:pt x="335" y="50"/>
              </a:lnTo>
              <a:lnTo>
                <a:pt x="322" y="39"/>
              </a:lnTo>
              <a:lnTo>
                <a:pt x="308" y="29"/>
              </a:lnTo>
              <a:lnTo>
                <a:pt x="293" y="21"/>
              </a:lnTo>
              <a:lnTo>
                <a:pt x="277" y="13"/>
              </a:lnTo>
              <a:lnTo>
                <a:pt x="260" y="8"/>
              </a:lnTo>
              <a:lnTo>
                <a:pt x="243" y="3"/>
              </a:lnTo>
              <a:lnTo>
                <a:pt x="224" y="1"/>
              </a:lnTo>
              <a:lnTo>
                <a:pt x="205" y="0"/>
              </a:lnTo>
              <a:lnTo>
                <a:pt x="185" y="1"/>
              </a:lnTo>
              <a:lnTo>
                <a:pt x="175" y="2"/>
              </a:lnTo>
              <a:lnTo>
                <a:pt x="166" y="4"/>
              </a:lnTo>
              <a:lnTo>
                <a:pt x="156" y="6"/>
              </a:lnTo>
              <a:lnTo>
                <a:pt x="146" y="9"/>
              </a:lnTo>
              <a:lnTo>
                <a:pt x="137" y="12"/>
              </a:lnTo>
              <a:lnTo>
                <a:pt x="128" y="16"/>
              </a:lnTo>
              <a:lnTo>
                <a:pt x="119" y="20"/>
              </a:lnTo>
              <a:lnTo>
                <a:pt x="110" y="24"/>
              </a:lnTo>
              <a:lnTo>
                <a:pt x="102" y="29"/>
              </a:lnTo>
              <a:lnTo>
                <a:pt x="94" y="35"/>
              </a:lnTo>
              <a:lnTo>
                <a:pt x="86" y="41"/>
              </a:lnTo>
              <a:lnTo>
                <a:pt x="78" y="47"/>
              </a:lnTo>
              <a:lnTo>
                <a:pt x="71" y="54"/>
              </a:lnTo>
              <a:lnTo>
                <a:pt x="64" y="61"/>
              </a:lnTo>
              <a:lnTo>
                <a:pt x="53" y="73"/>
              </a:lnTo>
              <a:lnTo>
                <a:pt x="43" y="86"/>
              </a:lnTo>
              <a:lnTo>
                <a:pt x="35" y="100"/>
              </a:lnTo>
              <a:lnTo>
                <a:pt x="27" y="115"/>
              </a:lnTo>
              <a:lnTo>
                <a:pt x="20" y="131"/>
              </a:lnTo>
              <a:lnTo>
                <a:pt x="13" y="150"/>
              </a:lnTo>
              <a:lnTo>
                <a:pt x="7" y="171"/>
              </a:lnTo>
              <a:lnTo>
                <a:pt x="1" y="196"/>
              </a:lnTo>
              <a:lnTo>
                <a:pt x="22" y="201"/>
              </a:lnTo>
              <a:lnTo>
                <a:pt x="36" y="167"/>
              </a:lnTo>
              <a:lnTo>
                <a:pt x="51" y="140"/>
              </a:lnTo>
              <a:lnTo>
                <a:pt x="58" y="128"/>
              </a:lnTo>
              <a:lnTo>
                <a:pt x="66" y="118"/>
              </a:lnTo>
              <a:lnTo>
                <a:pt x="74" y="109"/>
              </a:lnTo>
              <a:lnTo>
                <a:pt x="82" y="101"/>
              </a:lnTo>
              <a:lnTo>
                <a:pt x="90" y="94"/>
              </a:lnTo>
              <a:lnTo>
                <a:pt x="99" y="88"/>
              </a:lnTo>
              <a:lnTo>
                <a:pt x="109" y="83"/>
              </a:lnTo>
              <a:lnTo>
                <a:pt x="118" y="79"/>
              </a:lnTo>
              <a:lnTo>
                <a:pt x="129" y="76"/>
              </a:lnTo>
              <a:lnTo>
                <a:pt x="140" y="74"/>
              </a:lnTo>
              <a:lnTo>
                <a:pt x="152" y="73"/>
              </a:lnTo>
              <a:lnTo>
                <a:pt x="164" y="73"/>
              </a:lnTo>
              <a:lnTo>
                <a:pt x="179" y="73"/>
              </a:lnTo>
              <a:lnTo>
                <a:pt x="194" y="75"/>
              </a:lnTo>
              <a:lnTo>
                <a:pt x="208" y="78"/>
              </a:lnTo>
              <a:lnTo>
                <a:pt x="221" y="83"/>
              </a:lnTo>
              <a:lnTo>
                <a:pt x="233" y="88"/>
              </a:lnTo>
              <a:lnTo>
                <a:pt x="245" y="95"/>
              </a:lnTo>
              <a:lnTo>
                <a:pt x="255" y="102"/>
              </a:lnTo>
              <a:lnTo>
                <a:pt x="265" y="111"/>
              </a:lnTo>
              <a:lnTo>
                <a:pt x="273" y="121"/>
              </a:lnTo>
              <a:lnTo>
                <a:pt x="281" y="131"/>
              </a:lnTo>
              <a:lnTo>
                <a:pt x="287" y="143"/>
              </a:lnTo>
              <a:lnTo>
                <a:pt x="293" y="155"/>
              </a:lnTo>
              <a:lnTo>
                <a:pt x="297" y="168"/>
              </a:lnTo>
              <a:lnTo>
                <a:pt x="300" y="182"/>
              </a:lnTo>
              <a:lnTo>
                <a:pt x="302" y="196"/>
              </a:lnTo>
              <a:lnTo>
                <a:pt x="303" y="211"/>
              </a:lnTo>
              <a:lnTo>
                <a:pt x="302" y="226"/>
              </a:lnTo>
              <a:lnTo>
                <a:pt x="301" y="241"/>
              </a:lnTo>
              <a:lnTo>
                <a:pt x="298" y="256"/>
              </a:lnTo>
              <a:lnTo>
                <a:pt x="294" y="272"/>
              </a:lnTo>
              <a:lnTo>
                <a:pt x="290" y="288"/>
              </a:lnTo>
              <a:lnTo>
                <a:pt x="284" y="303"/>
              </a:lnTo>
              <a:lnTo>
                <a:pt x="270" y="336"/>
              </a:lnTo>
              <a:lnTo>
                <a:pt x="252" y="368"/>
              </a:lnTo>
              <a:lnTo>
                <a:pt x="230" y="401"/>
              </a:lnTo>
              <a:lnTo>
                <a:pt x="204" y="434"/>
              </a:lnTo>
              <a:lnTo>
                <a:pt x="175" y="467"/>
              </a:lnTo>
              <a:lnTo>
                <a:pt x="0" y="653"/>
              </a:lnTo>
              <a:lnTo>
                <a:pt x="0" y="665"/>
              </a:lnTo>
              <a:lnTo>
                <a:pt x="383" y="665"/>
              </a:lnTo>
              <a:lnTo>
                <a:pt x="437" y="53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325</xdr:col>
      <xdr:colOff>571680</xdr:colOff>
      <xdr:row>69</xdr:row>
      <xdr:rowOff>504360</xdr:rowOff>
    </xdr:from>
    <xdr:to>
      <xdr:col>325</xdr:col>
      <xdr:colOff>655920</xdr:colOff>
      <xdr:row>70</xdr:row>
      <xdr:rowOff>136440</xdr:rowOff>
    </xdr:to>
    <xdr:sp>
      <xdr:nvSpPr>
        <xdr:cNvPr id="244" name="Freeform 1"/>
        <xdr:cNvSpPr/>
      </xdr:nvSpPr>
      <xdr:spPr>
        <a:xfrm>
          <a:off x="260604000" y="42566760"/>
          <a:ext cx="84600" cy="241920"/>
        </a:xfrm>
        <a:custGeom>
          <a:avLst/>
          <a:gdLst/>
          <a:ahLst/>
          <a:rect l="0" t="0" r="r" b="b"/>
          <a:pathLst>
            <a:path w="235" h="672">
              <a:moveTo>
                <a:pt x="2" y="671"/>
              </a:moveTo>
              <a:lnTo>
                <a:pt x="234" y="671"/>
              </a:lnTo>
              <a:lnTo>
                <a:pt x="234" y="657"/>
              </a:lnTo>
              <a:lnTo>
                <a:pt x="213" y="655"/>
              </a:lnTo>
              <a:lnTo>
                <a:pt x="204" y="654"/>
              </a:lnTo>
              <a:lnTo>
                <a:pt x="196" y="653"/>
              </a:lnTo>
              <a:lnTo>
                <a:pt x="190" y="651"/>
              </a:lnTo>
              <a:lnTo>
                <a:pt x="184" y="648"/>
              </a:lnTo>
              <a:lnTo>
                <a:pt x="179" y="646"/>
              </a:lnTo>
              <a:lnTo>
                <a:pt x="176" y="644"/>
              </a:lnTo>
              <a:lnTo>
                <a:pt x="174" y="642"/>
              </a:lnTo>
              <a:lnTo>
                <a:pt x="172" y="640"/>
              </a:lnTo>
              <a:lnTo>
                <a:pt x="171" y="638"/>
              </a:lnTo>
              <a:lnTo>
                <a:pt x="169" y="636"/>
              </a:lnTo>
              <a:lnTo>
                <a:pt x="168" y="634"/>
              </a:lnTo>
              <a:lnTo>
                <a:pt x="165" y="628"/>
              </a:lnTo>
              <a:lnTo>
                <a:pt x="163" y="622"/>
              </a:lnTo>
              <a:lnTo>
                <a:pt x="162" y="615"/>
              </a:lnTo>
              <a:lnTo>
                <a:pt x="161" y="607"/>
              </a:lnTo>
              <a:lnTo>
                <a:pt x="160" y="589"/>
              </a:lnTo>
              <a:lnTo>
                <a:pt x="160" y="2"/>
              </a:lnTo>
              <a:lnTo>
                <a:pt x="156" y="0"/>
              </a:lnTo>
              <a:lnTo>
                <a:pt x="0" y="43"/>
              </a:lnTo>
              <a:lnTo>
                <a:pt x="0" y="59"/>
              </a:lnTo>
              <a:lnTo>
                <a:pt x="6" y="59"/>
              </a:lnTo>
              <a:lnTo>
                <a:pt x="22" y="58"/>
              </a:lnTo>
              <a:lnTo>
                <a:pt x="30" y="57"/>
              </a:lnTo>
              <a:lnTo>
                <a:pt x="36" y="57"/>
              </a:lnTo>
              <a:lnTo>
                <a:pt x="42" y="57"/>
              </a:lnTo>
              <a:lnTo>
                <a:pt x="47" y="58"/>
              </a:lnTo>
              <a:lnTo>
                <a:pt x="52" y="59"/>
              </a:lnTo>
              <a:lnTo>
                <a:pt x="56" y="60"/>
              </a:lnTo>
              <a:lnTo>
                <a:pt x="60" y="62"/>
              </a:lnTo>
              <a:lnTo>
                <a:pt x="63" y="64"/>
              </a:lnTo>
              <a:lnTo>
                <a:pt x="66" y="66"/>
              </a:lnTo>
              <a:lnTo>
                <a:pt x="69" y="70"/>
              </a:lnTo>
              <a:lnTo>
                <a:pt x="71" y="73"/>
              </a:lnTo>
              <a:lnTo>
                <a:pt x="73" y="78"/>
              </a:lnTo>
              <a:lnTo>
                <a:pt x="74" y="83"/>
              </a:lnTo>
              <a:lnTo>
                <a:pt x="76" y="88"/>
              </a:lnTo>
              <a:lnTo>
                <a:pt x="77" y="94"/>
              </a:lnTo>
              <a:lnTo>
                <a:pt x="77" y="101"/>
              </a:lnTo>
              <a:lnTo>
                <a:pt x="78" y="117"/>
              </a:lnTo>
              <a:lnTo>
                <a:pt x="78" y="586"/>
              </a:lnTo>
              <a:lnTo>
                <a:pt x="77" y="604"/>
              </a:lnTo>
              <a:lnTo>
                <a:pt x="76" y="612"/>
              </a:lnTo>
              <a:lnTo>
                <a:pt x="74" y="619"/>
              </a:lnTo>
              <a:lnTo>
                <a:pt x="72" y="625"/>
              </a:lnTo>
              <a:lnTo>
                <a:pt x="69" y="631"/>
              </a:lnTo>
              <a:lnTo>
                <a:pt x="66" y="635"/>
              </a:lnTo>
              <a:lnTo>
                <a:pt x="62" y="640"/>
              </a:lnTo>
              <a:lnTo>
                <a:pt x="58" y="643"/>
              </a:lnTo>
              <a:lnTo>
                <a:pt x="52" y="647"/>
              </a:lnTo>
              <a:lnTo>
                <a:pt x="46" y="649"/>
              </a:lnTo>
              <a:lnTo>
                <a:pt x="39" y="651"/>
              </a:lnTo>
              <a:lnTo>
                <a:pt x="31" y="653"/>
              </a:lnTo>
              <a:lnTo>
                <a:pt x="23" y="655"/>
              </a:lnTo>
              <a:lnTo>
                <a:pt x="2" y="657"/>
              </a:lnTo>
              <a:lnTo>
                <a:pt x="2" y="671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325</xdr:col>
      <xdr:colOff>686160</xdr:colOff>
      <xdr:row>70</xdr:row>
      <xdr:rowOff>108360</xdr:rowOff>
    </xdr:from>
    <xdr:to>
      <xdr:col>325</xdr:col>
      <xdr:colOff>787680</xdr:colOff>
      <xdr:row>70</xdr:row>
      <xdr:rowOff>205920</xdr:rowOff>
    </xdr:to>
    <xdr:sp>
      <xdr:nvSpPr>
        <xdr:cNvPr id="245" name="Freeform 1"/>
        <xdr:cNvSpPr/>
      </xdr:nvSpPr>
      <xdr:spPr>
        <a:xfrm>
          <a:off x="260718480" y="42780240"/>
          <a:ext cx="101880" cy="97920"/>
        </a:xfrm>
        <a:custGeom>
          <a:avLst/>
          <a:gdLst/>
          <a:ahLst/>
          <a:rect l="0" t="0" r="r" b="b"/>
          <a:pathLst>
            <a:path w="283" h="272">
              <a:moveTo>
                <a:pt x="47" y="0"/>
              </a:moveTo>
              <a:lnTo>
                <a:pt x="47" y="10"/>
              </a:lnTo>
              <a:lnTo>
                <a:pt x="54" y="10"/>
              </a:lnTo>
              <a:lnTo>
                <a:pt x="60" y="10"/>
              </a:lnTo>
              <a:lnTo>
                <a:pt x="65" y="11"/>
              </a:lnTo>
              <a:lnTo>
                <a:pt x="70" y="11"/>
              </a:lnTo>
              <a:lnTo>
                <a:pt x="74" y="13"/>
              </a:lnTo>
              <a:lnTo>
                <a:pt x="78" y="14"/>
              </a:lnTo>
              <a:lnTo>
                <a:pt x="80" y="15"/>
              </a:lnTo>
              <a:lnTo>
                <a:pt x="81" y="16"/>
              </a:lnTo>
              <a:lnTo>
                <a:pt x="83" y="18"/>
              </a:lnTo>
              <a:lnTo>
                <a:pt x="84" y="19"/>
              </a:lnTo>
              <a:lnTo>
                <a:pt x="85" y="21"/>
              </a:lnTo>
              <a:lnTo>
                <a:pt x="87" y="22"/>
              </a:lnTo>
              <a:lnTo>
                <a:pt x="89" y="26"/>
              </a:lnTo>
              <a:lnTo>
                <a:pt x="90" y="31"/>
              </a:lnTo>
              <a:lnTo>
                <a:pt x="92" y="36"/>
              </a:lnTo>
              <a:lnTo>
                <a:pt x="93" y="42"/>
              </a:lnTo>
              <a:lnTo>
                <a:pt x="94" y="56"/>
              </a:lnTo>
              <a:lnTo>
                <a:pt x="94" y="73"/>
              </a:lnTo>
              <a:lnTo>
                <a:pt x="94" y="109"/>
              </a:lnTo>
              <a:lnTo>
                <a:pt x="92" y="141"/>
              </a:lnTo>
              <a:lnTo>
                <a:pt x="89" y="168"/>
              </a:lnTo>
              <a:lnTo>
                <a:pt x="85" y="190"/>
              </a:lnTo>
              <a:lnTo>
                <a:pt x="83" y="200"/>
              </a:lnTo>
              <a:lnTo>
                <a:pt x="80" y="208"/>
              </a:lnTo>
              <a:lnTo>
                <a:pt x="77" y="215"/>
              </a:lnTo>
              <a:lnTo>
                <a:pt x="74" y="220"/>
              </a:lnTo>
              <a:lnTo>
                <a:pt x="72" y="223"/>
              </a:lnTo>
              <a:lnTo>
                <a:pt x="71" y="225"/>
              </a:lnTo>
              <a:lnTo>
                <a:pt x="69" y="226"/>
              </a:lnTo>
              <a:lnTo>
                <a:pt x="67" y="228"/>
              </a:lnTo>
              <a:lnTo>
                <a:pt x="65" y="229"/>
              </a:lnTo>
              <a:lnTo>
                <a:pt x="63" y="230"/>
              </a:lnTo>
              <a:lnTo>
                <a:pt x="61" y="230"/>
              </a:lnTo>
              <a:lnTo>
                <a:pt x="58" y="230"/>
              </a:lnTo>
              <a:lnTo>
                <a:pt x="58" y="230"/>
              </a:lnTo>
              <a:lnTo>
                <a:pt x="57" y="230"/>
              </a:lnTo>
              <a:lnTo>
                <a:pt x="55" y="230"/>
              </a:lnTo>
              <a:lnTo>
                <a:pt x="54" y="230"/>
              </a:lnTo>
              <a:lnTo>
                <a:pt x="52" y="229"/>
              </a:lnTo>
              <a:lnTo>
                <a:pt x="50" y="228"/>
              </a:lnTo>
              <a:lnTo>
                <a:pt x="48" y="227"/>
              </a:lnTo>
              <a:lnTo>
                <a:pt x="44" y="225"/>
              </a:lnTo>
              <a:lnTo>
                <a:pt x="41" y="224"/>
              </a:lnTo>
              <a:lnTo>
                <a:pt x="38" y="222"/>
              </a:lnTo>
              <a:lnTo>
                <a:pt x="36" y="221"/>
              </a:lnTo>
              <a:lnTo>
                <a:pt x="34" y="221"/>
              </a:lnTo>
              <a:lnTo>
                <a:pt x="31" y="220"/>
              </a:lnTo>
              <a:lnTo>
                <a:pt x="29" y="219"/>
              </a:lnTo>
              <a:lnTo>
                <a:pt x="27" y="219"/>
              </a:lnTo>
              <a:lnTo>
                <a:pt x="25" y="219"/>
              </a:lnTo>
              <a:lnTo>
                <a:pt x="23" y="219"/>
              </a:lnTo>
              <a:lnTo>
                <a:pt x="20" y="220"/>
              </a:lnTo>
              <a:lnTo>
                <a:pt x="18" y="220"/>
              </a:lnTo>
              <a:lnTo>
                <a:pt x="15" y="221"/>
              </a:lnTo>
              <a:lnTo>
                <a:pt x="13" y="222"/>
              </a:lnTo>
              <a:lnTo>
                <a:pt x="11" y="223"/>
              </a:lnTo>
              <a:lnTo>
                <a:pt x="9" y="225"/>
              </a:lnTo>
              <a:lnTo>
                <a:pt x="7" y="226"/>
              </a:lnTo>
              <a:lnTo>
                <a:pt x="6" y="228"/>
              </a:lnTo>
              <a:lnTo>
                <a:pt x="4" y="230"/>
              </a:lnTo>
              <a:lnTo>
                <a:pt x="3" y="232"/>
              </a:lnTo>
              <a:lnTo>
                <a:pt x="2" y="234"/>
              </a:lnTo>
              <a:lnTo>
                <a:pt x="1" y="236"/>
              </a:lnTo>
              <a:lnTo>
                <a:pt x="1" y="239"/>
              </a:lnTo>
              <a:lnTo>
                <a:pt x="0" y="241"/>
              </a:lnTo>
              <a:lnTo>
                <a:pt x="0" y="243"/>
              </a:lnTo>
              <a:lnTo>
                <a:pt x="0" y="246"/>
              </a:lnTo>
              <a:lnTo>
                <a:pt x="1" y="249"/>
              </a:lnTo>
              <a:lnTo>
                <a:pt x="1" y="252"/>
              </a:lnTo>
              <a:lnTo>
                <a:pt x="3" y="255"/>
              </a:lnTo>
              <a:lnTo>
                <a:pt x="4" y="257"/>
              </a:lnTo>
              <a:lnTo>
                <a:pt x="6" y="260"/>
              </a:lnTo>
              <a:lnTo>
                <a:pt x="8" y="262"/>
              </a:lnTo>
              <a:lnTo>
                <a:pt x="10" y="264"/>
              </a:lnTo>
              <a:lnTo>
                <a:pt x="12" y="265"/>
              </a:lnTo>
              <a:lnTo>
                <a:pt x="15" y="267"/>
              </a:lnTo>
              <a:lnTo>
                <a:pt x="18" y="268"/>
              </a:lnTo>
              <a:lnTo>
                <a:pt x="21" y="269"/>
              </a:lnTo>
              <a:lnTo>
                <a:pt x="25" y="270"/>
              </a:lnTo>
              <a:lnTo>
                <a:pt x="29" y="271"/>
              </a:lnTo>
              <a:lnTo>
                <a:pt x="32" y="271"/>
              </a:lnTo>
              <a:lnTo>
                <a:pt x="37" y="271"/>
              </a:lnTo>
              <a:lnTo>
                <a:pt x="47" y="270"/>
              </a:lnTo>
              <a:lnTo>
                <a:pt x="56" y="268"/>
              </a:lnTo>
              <a:lnTo>
                <a:pt x="60" y="267"/>
              </a:lnTo>
              <a:lnTo>
                <a:pt x="64" y="265"/>
              </a:lnTo>
              <a:lnTo>
                <a:pt x="68" y="263"/>
              </a:lnTo>
              <a:lnTo>
                <a:pt x="72" y="260"/>
              </a:lnTo>
              <a:lnTo>
                <a:pt x="76" y="257"/>
              </a:lnTo>
              <a:lnTo>
                <a:pt x="79" y="254"/>
              </a:lnTo>
              <a:lnTo>
                <a:pt x="85" y="246"/>
              </a:lnTo>
              <a:lnTo>
                <a:pt x="91" y="237"/>
              </a:lnTo>
              <a:lnTo>
                <a:pt x="96" y="226"/>
              </a:lnTo>
              <a:lnTo>
                <a:pt x="100" y="214"/>
              </a:lnTo>
              <a:lnTo>
                <a:pt x="104" y="200"/>
              </a:lnTo>
              <a:lnTo>
                <a:pt x="107" y="184"/>
              </a:lnTo>
              <a:lnTo>
                <a:pt x="110" y="167"/>
              </a:lnTo>
              <a:lnTo>
                <a:pt x="113" y="127"/>
              </a:lnTo>
              <a:lnTo>
                <a:pt x="114" y="79"/>
              </a:lnTo>
              <a:lnTo>
                <a:pt x="113" y="23"/>
              </a:lnTo>
              <a:lnTo>
                <a:pt x="192" y="23"/>
              </a:lnTo>
              <a:lnTo>
                <a:pt x="192" y="193"/>
              </a:lnTo>
              <a:lnTo>
                <a:pt x="192" y="211"/>
              </a:lnTo>
              <a:lnTo>
                <a:pt x="191" y="225"/>
              </a:lnTo>
              <a:lnTo>
                <a:pt x="190" y="231"/>
              </a:lnTo>
              <a:lnTo>
                <a:pt x="189" y="236"/>
              </a:lnTo>
              <a:lnTo>
                <a:pt x="188" y="240"/>
              </a:lnTo>
              <a:lnTo>
                <a:pt x="187" y="244"/>
              </a:lnTo>
              <a:lnTo>
                <a:pt x="186" y="245"/>
              </a:lnTo>
              <a:lnTo>
                <a:pt x="185" y="246"/>
              </a:lnTo>
              <a:lnTo>
                <a:pt x="184" y="248"/>
              </a:lnTo>
              <a:lnTo>
                <a:pt x="182" y="249"/>
              </a:lnTo>
              <a:lnTo>
                <a:pt x="181" y="250"/>
              </a:lnTo>
              <a:lnTo>
                <a:pt x="180" y="250"/>
              </a:lnTo>
              <a:lnTo>
                <a:pt x="177" y="252"/>
              </a:lnTo>
              <a:lnTo>
                <a:pt x="173" y="253"/>
              </a:lnTo>
              <a:lnTo>
                <a:pt x="169" y="254"/>
              </a:lnTo>
              <a:lnTo>
                <a:pt x="159" y="254"/>
              </a:lnTo>
              <a:lnTo>
                <a:pt x="149" y="254"/>
              </a:lnTo>
              <a:lnTo>
                <a:pt x="149" y="265"/>
              </a:lnTo>
              <a:lnTo>
                <a:pt x="282" y="265"/>
              </a:lnTo>
              <a:lnTo>
                <a:pt x="282" y="255"/>
              </a:lnTo>
              <a:lnTo>
                <a:pt x="273" y="255"/>
              </a:lnTo>
              <a:lnTo>
                <a:pt x="267" y="255"/>
              </a:lnTo>
              <a:lnTo>
                <a:pt x="263" y="254"/>
              </a:lnTo>
              <a:lnTo>
                <a:pt x="259" y="254"/>
              </a:lnTo>
              <a:lnTo>
                <a:pt x="255" y="252"/>
              </a:lnTo>
              <a:lnTo>
                <a:pt x="253" y="252"/>
              </a:lnTo>
              <a:lnTo>
                <a:pt x="252" y="251"/>
              </a:lnTo>
              <a:lnTo>
                <a:pt x="251" y="250"/>
              </a:lnTo>
              <a:lnTo>
                <a:pt x="249" y="249"/>
              </a:lnTo>
              <a:lnTo>
                <a:pt x="248" y="248"/>
              </a:lnTo>
              <a:lnTo>
                <a:pt x="247" y="247"/>
              </a:lnTo>
              <a:lnTo>
                <a:pt x="246" y="245"/>
              </a:lnTo>
              <a:lnTo>
                <a:pt x="245" y="244"/>
              </a:lnTo>
              <a:lnTo>
                <a:pt x="243" y="240"/>
              </a:lnTo>
              <a:lnTo>
                <a:pt x="242" y="236"/>
              </a:lnTo>
              <a:lnTo>
                <a:pt x="241" y="231"/>
              </a:lnTo>
              <a:lnTo>
                <a:pt x="240" y="225"/>
              </a:lnTo>
              <a:lnTo>
                <a:pt x="239" y="211"/>
              </a:lnTo>
              <a:lnTo>
                <a:pt x="239" y="194"/>
              </a:lnTo>
              <a:lnTo>
                <a:pt x="239" y="71"/>
              </a:lnTo>
              <a:lnTo>
                <a:pt x="239" y="53"/>
              </a:lnTo>
              <a:lnTo>
                <a:pt x="240" y="39"/>
              </a:lnTo>
              <a:lnTo>
                <a:pt x="241" y="34"/>
              </a:lnTo>
              <a:lnTo>
                <a:pt x="242" y="29"/>
              </a:lnTo>
              <a:lnTo>
                <a:pt x="243" y="25"/>
              </a:lnTo>
              <a:lnTo>
                <a:pt x="245" y="21"/>
              </a:lnTo>
              <a:lnTo>
                <a:pt x="246" y="20"/>
              </a:lnTo>
              <a:lnTo>
                <a:pt x="247" y="18"/>
              </a:lnTo>
              <a:lnTo>
                <a:pt x="248" y="17"/>
              </a:lnTo>
              <a:lnTo>
                <a:pt x="249" y="16"/>
              </a:lnTo>
              <a:lnTo>
                <a:pt x="251" y="15"/>
              </a:lnTo>
              <a:lnTo>
                <a:pt x="252" y="14"/>
              </a:lnTo>
              <a:lnTo>
                <a:pt x="253" y="13"/>
              </a:lnTo>
              <a:lnTo>
                <a:pt x="255" y="12"/>
              </a:lnTo>
              <a:lnTo>
                <a:pt x="259" y="11"/>
              </a:lnTo>
              <a:lnTo>
                <a:pt x="263" y="11"/>
              </a:lnTo>
              <a:lnTo>
                <a:pt x="267" y="10"/>
              </a:lnTo>
              <a:lnTo>
                <a:pt x="273" y="10"/>
              </a:lnTo>
              <a:lnTo>
                <a:pt x="282" y="10"/>
              </a:lnTo>
              <a:lnTo>
                <a:pt x="282" y="0"/>
              </a:lnTo>
              <a:lnTo>
                <a:pt x="47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323</xdr:col>
      <xdr:colOff>312120</xdr:colOff>
      <xdr:row>73</xdr:row>
      <xdr:rowOff>451080</xdr:rowOff>
    </xdr:from>
    <xdr:to>
      <xdr:col>325</xdr:col>
      <xdr:colOff>415080</xdr:colOff>
      <xdr:row>74</xdr:row>
      <xdr:rowOff>353160</xdr:rowOff>
    </xdr:to>
    <xdr:sp>
      <xdr:nvSpPr>
        <xdr:cNvPr id="246" name="Freeform 1"/>
        <xdr:cNvSpPr/>
      </xdr:nvSpPr>
      <xdr:spPr>
        <a:xfrm>
          <a:off x="258744240" y="44951760"/>
          <a:ext cx="1703520" cy="511920"/>
        </a:xfrm>
        <a:custGeom>
          <a:avLst/>
          <a:gdLst/>
          <a:ahLst/>
          <a:rect l="0" t="0" r="r" b="b"/>
          <a:pathLst>
            <a:path w="4732" h="1422">
              <a:moveTo>
                <a:pt x="0" y="1421"/>
              </a:moveTo>
              <a:lnTo>
                <a:pt x="0" y="0"/>
              </a:lnTo>
              <a:lnTo>
                <a:pt x="4731" y="0"/>
              </a:lnTo>
              <a:lnTo>
                <a:pt x="4731" y="1421"/>
              </a:lnTo>
              <a:lnTo>
                <a:pt x="0" y="1421"/>
              </a:lnTo>
              <a:close/>
            </a:path>
          </a:pathLst>
        </a:custGeom>
        <a:solidFill>
          <a:srgbClr val="ffffff"/>
        </a:solidFill>
        <a:ln w="0">
          <a:solidFill>
            <a:srgbClr val="000000"/>
          </a:solidFill>
        </a:ln>
      </xdr:spPr>
    </xdr:sp>
    <xdr:clientData/>
  </xdr:twoCellAnchor>
  <xdr:twoCellAnchor editAs="absolute">
    <xdr:from>
      <xdr:col>323</xdr:col>
      <xdr:colOff>395280</xdr:colOff>
      <xdr:row>73</xdr:row>
      <xdr:rowOff>541440</xdr:rowOff>
    </xdr:from>
    <xdr:to>
      <xdr:col>323</xdr:col>
      <xdr:colOff>479520</xdr:colOff>
      <xdr:row>74</xdr:row>
      <xdr:rowOff>173520</xdr:rowOff>
    </xdr:to>
    <xdr:sp>
      <xdr:nvSpPr>
        <xdr:cNvPr id="247" name="Freeform 1"/>
        <xdr:cNvSpPr/>
      </xdr:nvSpPr>
      <xdr:spPr>
        <a:xfrm>
          <a:off x="258827400" y="45042120"/>
          <a:ext cx="84600" cy="241920"/>
        </a:xfrm>
        <a:custGeom>
          <a:avLst/>
          <a:gdLst/>
          <a:ahLst/>
          <a:rect l="0" t="0" r="r" b="b"/>
          <a:pathLst>
            <a:path w="235" h="672">
              <a:moveTo>
                <a:pt x="2" y="671"/>
              </a:moveTo>
              <a:lnTo>
                <a:pt x="234" y="671"/>
              </a:lnTo>
              <a:lnTo>
                <a:pt x="234" y="657"/>
              </a:lnTo>
              <a:lnTo>
                <a:pt x="213" y="655"/>
              </a:lnTo>
              <a:lnTo>
                <a:pt x="204" y="654"/>
              </a:lnTo>
              <a:lnTo>
                <a:pt x="196" y="653"/>
              </a:lnTo>
              <a:lnTo>
                <a:pt x="190" y="651"/>
              </a:lnTo>
              <a:lnTo>
                <a:pt x="184" y="648"/>
              </a:lnTo>
              <a:lnTo>
                <a:pt x="179" y="646"/>
              </a:lnTo>
              <a:lnTo>
                <a:pt x="176" y="644"/>
              </a:lnTo>
              <a:lnTo>
                <a:pt x="174" y="642"/>
              </a:lnTo>
              <a:lnTo>
                <a:pt x="172" y="640"/>
              </a:lnTo>
              <a:lnTo>
                <a:pt x="171" y="638"/>
              </a:lnTo>
              <a:lnTo>
                <a:pt x="169" y="636"/>
              </a:lnTo>
              <a:lnTo>
                <a:pt x="168" y="634"/>
              </a:lnTo>
              <a:lnTo>
                <a:pt x="165" y="628"/>
              </a:lnTo>
              <a:lnTo>
                <a:pt x="163" y="622"/>
              </a:lnTo>
              <a:lnTo>
                <a:pt x="162" y="615"/>
              </a:lnTo>
              <a:lnTo>
                <a:pt x="161" y="607"/>
              </a:lnTo>
              <a:lnTo>
                <a:pt x="160" y="589"/>
              </a:lnTo>
              <a:lnTo>
                <a:pt x="160" y="2"/>
              </a:lnTo>
              <a:lnTo>
                <a:pt x="156" y="0"/>
              </a:lnTo>
              <a:lnTo>
                <a:pt x="0" y="43"/>
              </a:lnTo>
              <a:lnTo>
                <a:pt x="0" y="59"/>
              </a:lnTo>
              <a:lnTo>
                <a:pt x="6" y="59"/>
              </a:lnTo>
              <a:lnTo>
                <a:pt x="22" y="58"/>
              </a:lnTo>
              <a:lnTo>
                <a:pt x="30" y="57"/>
              </a:lnTo>
              <a:lnTo>
                <a:pt x="36" y="57"/>
              </a:lnTo>
              <a:lnTo>
                <a:pt x="42" y="57"/>
              </a:lnTo>
              <a:lnTo>
                <a:pt x="47" y="58"/>
              </a:lnTo>
              <a:lnTo>
                <a:pt x="52" y="59"/>
              </a:lnTo>
              <a:lnTo>
                <a:pt x="56" y="60"/>
              </a:lnTo>
              <a:lnTo>
                <a:pt x="60" y="62"/>
              </a:lnTo>
              <a:lnTo>
                <a:pt x="63" y="64"/>
              </a:lnTo>
              <a:lnTo>
                <a:pt x="66" y="66"/>
              </a:lnTo>
              <a:lnTo>
                <a:pt x="69" y="70"/>
              </a:lnTo>
              <a:lnTo>
                <a:pt x="71" y="73"/>
              </a:lnTo>
              <a:lnTo>
                <a:pt x="73" y="78"/>
              </a:lnTo>
              <a:lnTo>
                <a:pt x="74" y="83"/>
              </a:lnTo>
              <a:lnTo>
                <a:pt x="76" y="88"/>
              </a:lnTo>
              <a:lnTo>
                <a:pt x="77" y="94"/>
              </a:lnTo>
              <a:lnTo>
                <a:pt x="77" y="101"/>
              </a:lnTo>
              <a:lnTo>
                <a:pt x="78" y="117"/>
              </a:lnTo>
              <a:lnTo>
                <a:pt x="78" y="586"/>
              </a:lnTo>
              <a:lnTo>
                <a:pt x="77" y="604"/>
              </a:lnTo>
              <a:lnTo>
                <a:pt x="76" y="612"/>
              </a:lnTo>
              <a:lnTo>
                <a:pt x="74" y="619"/>
              </a:lnTo>
              <a:lnTo>
                <a:pt x="72" y="625"/>
              </a:lnTo>
              <a:lnTo>
                <a:pt x="69" y="631"/>
              </a:lnTo>
              <a:lnTo>
                <a:pt x="66" y="635"/>
              </a:lnTo>
              <a:lnTo>
                <a:pt x="62" y="640"/>
              </a:lnTo>
              <a:lnTo>
                <a:pt x="58" y="643"/>
              </a:lnTo>
              <a:lnTo>
                <a:pt x="52" y="647"/>
              </a:lnTo>
              <a:lnTo>
                <a:pt x="46" y="649"/>
              </a:lnTo>
              <a:lnTo>
                <a:pt x="39" y="651"/>
              </a:lnTo>
              <a:lnTo>
                <a:pt x="31" y="653"/>
              </a:lnTo>
              <a:lnTo>
                <a:pt x="23" y="655"/>
              </a:lnTo>
              <a:lnTo>
                <a:pt x="2" y="657"/>
              </a:lnTo>
              <a:lnTo>
                <a:pt x="2" y="671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323</xdr:col>
      <xdr:colOff>508320</xdr:colOff>
      <xdr:row>74</xdr:row>
      <xdr:rowOff>99000</xdr:rowOff>
    </xdr:from>
    <xdr:to>
      <xdr:col>323</xdr:col>
      <xdr:colOff>632520</xdr:colOff>
      <xdr:row>74</xdr:row>
      <xdr:rowOff>274680</xdr:rowOff>
    </xdr:to>
    <xdr:sp>
      <xdr:nvSpPr>
        <xdr:cNvPr id="248" name="Freeform 1"/>
        <xdr:cNvSpPr/>
      </xdr:nvSpPr>
      <xdr:spPr>
        <a:xfrm>
          <a:off x="258940440" y="45209160"/>
          <a:ext cx="124560" cy="176040"/>
        </a:xfrm>
        <a:custGeom>
          <a:avLst/>
          <a:gdLst/>
          <a:ahLst/>
          <a:rect l="0" t="0" r="r" b="b"/>
          <a:pathLst>
            <a:path w="346" h="489">
              <a:moveTo>
                <a:pt x="238" y="488"/>
              </a:moveTo>
              <a:lnTo>
                <a:pt x="238" y="478"/>
              </a:lnTo>
              <a:lnTo>
                <a:pt x="230" y="478"/>
              </a:lnTo>
              <a:lnTo>
                <a:pt x="225" y="478"/>
              </a:lnTo>
              <a:lnTo>
                <a:pt x="220" y="478"/>
              </a:lnTo>
              <a:lnTo>
                <a:pt x="216" y="477"/>
              </a:lnTo>
              <a:lnTo>
                <a:pt x="213" y="476"/>
              </a:lnTo>
              <a:lnTo>
                <a:pt x="210" y="474"/>
              </a:lnTo>
              <a:lnTo>
                <a:pt x="208" y="473"/>
              </a:lnTo>
              <a:lnTo>
                <a:pt x="207" y="472"/>
              </a:lnTo>
              <a:lnTo>
                <a:pt x="206" y="471"/>
              </a:lnTo>
              <a:lnTo>
                <a:pt x="204" y="470"/>
              </a:lnTo>
              <a:lnTo>
                <a:pt x="203" y="468"/>
              </a:lnTo>
              <a:lnTo>
                <a:pt x="202" y="467"/>
              </a:lnTo>
              <a:lnTo>
                <a:pt x="201" y="463"/>
              </a:lnTo>
              <a:lnTo>
                <a:pt x="199" y="459"/>
              </a:lnTo>
              <a:lnTo>
                <a:pt x="198" y="454"/>
              </a:lnTo>
              <a:lnTo>
                <a:pt x="197" y="448"/>
              </a:lnTo>
              <a:lnTo>
                <a:pt x="196" y="434"/>
              </a:lnTo>
              <a:lnTo>
                <a:pt x="196" y="417"/>
              </a:lnTo>
              <a:lnTo>
                <a:pt x="196" y="390"/>
              </a:lnTo>
              <a:lnTo>
                <a:pt x="209" y="394"/>
              </a:lnTo>
              <a:lnTo>
                <a:pt x="220" y="396"/>
              </a:lnTo>
              <a:lnTo>
                <a:pt x="225" y="397"/>
              </a:lnTo>
              <a:lnTo>
                <a:pt x="229" y="398"/>
              </a:lnTo>
              <a:lnTo>
                <a:pt x="234" y="398"/>
              </a:lnTo>
              <a:lnTo>
                <a:pt x="238" y="398"/>
              </a:lnTo>
              <a:lnTo>
                <a:pt x="248" y="397"/>
              </a:lnTo>
              <a:lnTo>
                <a:pt x="259" y="395"/>
              </a:lnTo>
              <a:lnTo>
                <a:pt x="269" y="392"/>
              </a:lnTo>
              <a:lnTo>
                <a:pt x="279" y="387"/>
              </a:lnTo>
              <a:lnTo>
                <a:pt x="288" y="381"/>
              </a:lnTo>
              <a:lnTo>
                <a:pt x="297" y="373"/>
              </a:lnTo>
              <a:lnTo>
                <a:pt x="305" y="365"/>
              </a:lnTo>
              <a:lnTo>
                <a:pt x="313" y="356"/>
              </a:lnTo>
              <a:lnTo>
                <a:pt x="320" y="346"/>
              </a:lnTo>
              <a:lnTo>
                <a:pt x="326" y="335"/>
              </a:lnTo>
              <a:lnTo>
                <a:pt x="332" y="324"/>
              </a:lnTo>
              <a:lnTo>
                <a:pt x="336" y="311"/>
              </a:lnTo>
              <a:lnTo>
                <a:pt x="340" y="298"/>
              </a:lnTo>
              <a:lnTo>
                <a:pt x="343" y="285"/>
              </a:lnTo>
              <a:lnTo>
                <a:pt x="345" y="271"/>
              </a:lnTo>
              <a:lnTo>
                <a:pt x="345" y="257"/>
              </a:lnTo>
              <a:lnTo>
                <a:pt x="345" y="243"/>
              </a:lnTo>
              <a:lnTo>
                <a:pt x="343" y="230"/>
              </a:lnTo>
              <a:lnTo>
                <a:pt x="341" y="217"/>
              </a:lnTo>
              <a:lnTo>
                <a:pt x="337" y="205"/>
              </a:lnTo>
              <a:lnTo>
                <a:pt x="333" y="193"/>
              </a:lnTo>
              <a:lnTo>
                <a:pt x="328" y="182"/>
              </a:lnTo>
              <a:lnTo>
                <a:pt x="323" y="172"/>
              </a:lnTo>
              <a:lnTo>
                <a:pt x="316" y="163"/>
              </a:lnTo>
              <a:lnTo>
                <a:pt x="309" y="155"/>
              </a:lnTo>
              <a:lnTo>
                <a:pt x="301" y="148"/>
              </a:lnTo>
              <a:lnTo>
                <a:pt x="293" y="141"/>
              </a:lnTo>
              <a:lnTo>
                <a:pt x="284" y="136"/>
              </a:lnTo>
              <a:lnTo>
                <a:pt x="274" y="132"/>
              </a:lnTo>
              <a:lnTo>
                <a:pt x="264" y="129"/>
              </a:lnTo>
              <a:lnTo>
                <a:pt x="254" y="127"/>
              </a:lnTo>
              <a:lnTo>
                <a:pt x="243" y="126"/>
              </a:lnTo>
              <a:lnTo>
                <a:pt x="239" y="126"/>
              </a:lnTo>
              <a:lnTo>
                <a:pt x="234" y="126"/>
              </a:lnTo>
              <a:lnTo>
                <a:pt x="225" y="127"/>
              </a:lnTo>
              <a:lnTo>
                <a:pt x="213" y="129"/>
              </a:lnTo>
              <a:lnTo>
                <a:pt x="196" y="132"/>
              </a:lnTo>
              <a:lnTo>
                <a:pt x="196" y="0"/>
              </a:lnTo>
              <a:lnTo>
                <a:pt x="171" y="12"/>
              </a:lnTo>
              <a:lnTo>
                <a:pt x="152" y="21"/>
              </a:lnTo>
              <a:lnTo>
                <a:pt x="133" y="30"/>
              </a:lnTo>
              <a:lnTo>
                <a:pt x="107" y="40"/>
              </a:lnTo>
              <a:lnTo>
                <a:pt x="110" y="49"/>
              </a:lnTo>
              <a:lnTo>
                <a:pt x="113" y="48"/>
              </a:lnTo>
              <a:lnTo>
                <a:pt x="116" y="47"/>
              </a:lnTo>
              <a:lnTo>
                <a:pt x="119" y="46"/>
              </a:lnTo>
              <a:lnTo>
                <a:pt x="121" y="46"/>
              </a:lnTo>
              <a:lnTo>
                <a:pt x="123" y="45"/>
              </a:lnTo>
              <a:lnTo>
                <a:pt x="125" y="45"/>
              </a:lnTo>
              <a:lnTo>
                <a:pt x="127" y="45"/>
              </a:lnTo>
              <a:lnTo>
                <a:pt x="129" y="45"/>
              </a:lnTo>
              <a:lnTo>
                <a:pt x="130" y="45"/>
              </a:lnTo>
              <a:lnTo>
                <a:pt x="131" y="45"/>
              </a:lnTo>
              <a:lnTo>
                <a:pt x="134" y="45"/>
              </a:lnTo>
              <a:lnTo>
                <a:pt x="136" y="46"/>
              </a:lnTo>
              <a:lnTo>
                <a:pt x="138" y="47"/>
              </a:lnTo>
              <a:lnTo>
                <a:pt x="140" y="48"/>
              </a:lnTo>
              <a:lnTo>
                <a:pt x="141" y="48"/>
              </a:lnTo>
              <a:lnTo>
                <a:pt x="142" y="49"/>
              </a:lnTo>
              <a:lnTo>
                <a:pt x="143" y="50"/>
              </a:lnTo>
              <a:lnTo>
                <a:pt x="144" y="50"/>
              </a:lnTo>
              <a:lnTo>
                <a:pt x="144" y="51"/>
              </a:lnTo>
              <a:lnTo>
                <a:pt x="145" y="51"/>
              </a:lnTo>
              <a:lnTo>
                <a:pt x="146" y="54"/>
              </a:lnTo>
              <a:lnTo>
                <a:pt x="147" y="55"/>
              </a:lnTo>
              <a:lnTo>
                <a:pt x="148" y="56"/>
              </a:lnTo>
              <a:lnTo>
                <a:pt x="148" y="58"/>
              </a:lnTo>
              <a:lnTo>
                <a:pt x="149" y="59"/>
              </a:lnTo>
              <a:lnTo>
                <a:pt x="149" y="60"/>
              </a:lnTo>
              <a:lnTo>
                <a:pt x="149" y="62"/>
              </a:lnTo>
              <a:lnTo>
                <a:pt x="150" y="66"/>
              </a:lnTo>
              <a:lnTo>
                <a:pt x="150" y="71"/>
              </a:lnTo>
              <a:lnTo>
                <a:pt x="150" y="85"/>
              </a:lnTo>
              <a:lnTo>
                <a:pt x="150" y="135"/>
              </a:lnTo>
              <a:lnTo>
                <a:pt x="132" y="130"/>
              </a:lnTo>
              <a:lnTo>
                <a:pt x="119" y="128"/>
              </a:lnTo>
              <a:lnTo>
                <a:pt x="115" y="127"/>
              </a:lnTo>
              <a:lnTo>
                <a:pt x="110" y="126"/>
              </a:lnTo>
              <a:lnTo>
                <a:pt x="106" y="126"/>
              </a:lnTo>
              <a:lnTo>
                <a:pt x="102" y="126"/>
              </a:lnTo>
              <a:lnTo>
                <a:pt x="92" y="127"/>
              </a:lnTo>
              <a:lnTo>
                <a:pt x="82" y="129"/>
              </a:lnTo>
              <a:lnTo>
                <a:pt x="73" y="133"/>
              </a:lnTo>
              <a:lnTo>
                <a:pt x="63" y="137"/>
              </a:lnTo>
              <a:lnTo>
                <a:pt x="54" y="143"/>
              </a:lnTo>
              <a:lnTo>
                <a:pt x="46" y="151"/>
              </a:lnTo>
              <a:lnTo>
                <a:pt x="38" y="159"/>
              </a:lnTo>
              <a:lnTo>
                <a:pt x="31" y="168"/>
              </a:lnTo>
              <a:lnTo>
                <a:pt x="24" y="178"/>
              </a:lnTo>
              <a:lnTo>
                <a:pt x="18" y="188"/>
              </a:lnTo>
              <a:lnTo>
                <a:pt x="13" y="200"/>
              </a:lnTo>
              <a:lnTo>
                <a:pt x="8" y="212"/>
              </a:lnTo>
              <a:lnTo>
                <a:pt x="5" y="224"/>
              </a:lnTo>
              <a:lnTo>
                <a:pt x="2" y="237"/>
              </a:lnTo>
              <a:lnTo>
                <a:pt x="1" y="251"/>
              </a:lnTo>
              <a:lnTo>
                <a:pt x="0" y="264"/>
              </a:lnTo>
              <a:lnTo>
                <a:pt x="1" y="278"/>
              </a:lnTo>
              <a:lnTo>
                <a:pt x="2" y="291"/>
              </a:lnTo>
              <a:lnTo>
                <a:pt x="5" y="304"/>
              </a:lnTo>
              <a:lnTo>
                <a:pt x="8" y="317"/>
              </a:lnTo>
              <a:lnTo>
                <a:pt x="13" y="328"/>
              </a:lnTo>
              <a:lnTo>
                <a:pt x="18" y="339"/>
              </a:lnTo>
              <a:lnTo>
                <a:pt x="24" y="350"/>
              </a:lnTo>
              <a:lnTo>
                <a:pt x="30" y="359"/>
              </a:lnTo>
              <a:lnTo>
                <a:pt x="38" y="368"/>
              </a:lnTo>
              <a:lnTo>
                <a:pt x="46" y="375"/>
              </a:lnTo>
              <a:lnTo>
                <a:pt x="55" y="382"/>
              </a:lnTo>
              <a:lnTo>
                <a:pt x="64" y="388"/>
              </a:lnTo>
              <a:lnTo>
                <a:pt x="74" y="392"/>
              </a:lnTo>
              <a:lnTo>
                <a:pt x="84" y="395"/>
              </a:lnTo>
              <a:lnTo>
                <a:pt x="94" y="397"/>
              </a:lnTo>
              <a:lnTo>
                <a:pt x="105" y="398"/>
              </a:lnTo>
              <a:lnTo>
                <a:pt x="109" y="398"/>
              </a:lnTo>
              <a:lnTo>
                <a:pt x="114" y="398"/>
              </a:lnTo>
              <a:lnTo>
                <a:pt x="119" y="397"/>
              </a:lnTo>
              <a:lnTo>
                <a:pt x="125" y="396"/>
              </a:lnTo>
              <a:lnTo>
                <a:pt x="137" y="394"/>
              </a:lnTo>
              <a:lnTo>
                <a:pt x="150" y="391"/>
              </a:lnTo>
              <a:lnTo>
                <a:pt x="150" y="417"/>
              </a:lnTo>
              <a:lnTo>
                <a:pt x="149" y="439"/>
              </a:lnTo>
              <a:lnTo>
                <a:pt x="148" y="449"/>
              </a:lnTo>
              <a:lnTo>
                <a:pt x="148" y="454"/>
              </a:lnTo>
              <a:lnTo>
                <a:pt x="147" y="456"/>
              </a:lnTo>
              <a:lnTo>
                <a:pt x="147" y="457"/>
              </a:lnTo>
              <a:lnTo>
                <a:pt x="147" y="459"/>
              </a:lnTo>
              <a:lnTo>
                <a:pt x="146" y="460"/>
              </a:lnTo>
              <a:lnTo>
                <a:pt x="145" y="462"/>
              </a:lnTo>
              <a:lnTo>
                <a:pt x="144" y="465"/>
              </a:lnTo>
              <a:lnTo>
                <a:pt x="143" y="467"/>
              </a:lnTo>
              <a:lnTo>
                <a:pt x="142" y="469"/>
              </a:lnTo>
              <a:lnTo>
                <a:pt x="141" y="470"/>
              </a:lnTo>
              <a:lnTo>
                <a:pt x="139" y="472"/>
              </a:lnTo>
              <a:lnTo>
                <a:pt x="138" y="473"/>
              </a:lnTo>
              <a:lnTo>
                <a:pt x="136" y="474"/>
              </a:lnTo>
              <a:lnTo>
                <a:pt x="134" y="475"/>
              </a:lnTo>
              <a:lnTo>
                <a:pt x="132" y="476"/>
              </a:lnTo>
              <a:lnTo>
                <a:pt x="130" y="477"/>
              </a:lnTo>
              <a:lnTo>
                <a:pt x="127" y="477"/>
              </a:lnTo>
              <a:lnTo>
                <a:pt x="125" y="478"/>
              </a:lnTo>
              <a:lnTo>
                <a:pt x="122" y="478"/>
              </a:lnTo>
              <a:lnTo>
                <a:pt x="116" y="478"/>
              </a:lnTo>
              <a:lnTo>
                <a:pt x="105" y="478"/>
              </a:lnTo>
              <a:lnTo>
                <a:pt x="105" y="488"/>
              </a:lnTo>
              <a:lnTo>
                <a:pt x="238" y="488"/>
              </a:lnTo>
              <a:moveTo>
                <a:pt x="196" y="157"/>
              </a:moveTo>
              <a:lnTo>
                <a:pt x="200" y="154"/>
              </a:lnTo>
              <a:lnTo>
                <a:pt x="205" y="151"/>
              </a:lnTo>
              <a:lnTo>
                <a:pt x="208" y="149"/>
              </a:lnTo>
              <a:lnTo>
                <a:pt x="212" y="148"/>
              </a:lnTo>
              <a:lnTo>
                <a:pt x="216" y="147"/>
              </a:lnTo>
              <a:lnTo>
                <a:pt x="219" y="146"/>
              </a:lnTo>
              <a:lnTo>
                <a:pt x="223" y="146"/>
              </a:lnTo>
              <a:lnTo>
                <a:pt x="227" y="145"/>
              </a:lnTo>
              <a:lnTo>
                <a:pt x="235" y="146"/>
              </a:lnTo>
              <a:lnTo>
                <a:pt x="238" y="147"/>
              </a:lnTo>
              <a:lnTo>
                <a:pt x="242" y="148"/>
              </a:lnTo>
              <a:lnTo>
                <a:pt x="248" y="151"/>
              </a:lnTo>
              <a:lnTo>
                <a:pt x="255" y="155"/>
              </a:lnTo>
              <a:lnTo>
                <a:pt x="261" y="160"/>
              </a:lnTo>
              <a:lnTo>
                <a:pt x="266" y="165"/>
              </a:lnTo>
              <a:lnTo>
                <a:pt x="271" y="172"/>
              </a:lnTo>
              <a:lnTo>
                <a:pt x="275" y="180"/>
              </a:lnTo>
              <a:lnTo>
                <a:pt x="280" y="189"/>
              </a:lnTo>
              <a:lnTo>
                <a:pt x="283" y="199"/>
              </a:lnTo>
              <a:lnTo>
                <a:pt x="286" y="210"/>
              </a:lnTo>
              <a:lnTo>
                <a:pt x="289" y="221"/>
              </a:lnTo>
              <a:lnTo>
                <a:pt x="291" y="234"/>
              </a:lnTo>
              <a:lnTo>
                <a:pt x="292" y="247"/>
              </a:lnTo>
              <a:lnTo>
                <a:pt x="293" y="275"/>
              </a:lnTo>
              <a:lnTo>
                <a:pt x="292" y="298"/>
              </a:lnTo>
              <a:lnTo>
                <a:pt x="291" y="308"/>
              </a:lnTo>
              <a:lnTo>
                <a:pt x="289" y="318"/>
              </a:lnTo>
              <a:lnTo>
                <a:pt x="287" y="327"/>
              </a:lnTo>
              <a:lnTo>
                <a:pt x="285" y="336"/>
              </a:lnTo>
              <a:lnTo>
                <a:pt x="282" y="343"/>
              </a:lnTo>
              <a:lnTo>
                <a:pt x="278" y="350"/>
              </a:lnTo>
              <a:lnTo>
                <a:pt x="275" y="356"/>
              </a:lnTo>
              <a:lnTo>
                <a:pt x="270" y="362"/>
              </a:lnTo>
              <a:lnTo>
                <a:pt x="266" y="367"/>
              </a:lnTo>
              <a:lnTo>
                <a:pt x="261" y="370"/>
              </a:lnTo>
              <a:lnTo>
                <a:pt x="256" y="373"/>
              </a:lnTo>
              <a:lnTo>
                <a:pt x="250" y="376"/>
              </a:lnTo>
              <a:lnTo>
                <a:pt x="244" y="377"/>
              </a:lnTo>
              <a:lnTo>
                <a:pt x="238" y="377"/>
              </a:lnTo>
              <a:lnTo>
                <a:pt x="233" y="377"/>
              </a:lnTo>
              <a:lnTo>
                <a:pt x="230" y="377"/>
              </a:lnTo>
              <a:lnTo>
                <a:pt x="228" y="377"/>
              </a:lnTo>
              <a:lnTo>
                <a:pt x="225" y="376"/>
              </a:lnTo>
              <a:lnTo>
                <a:pt x="223" y="375"/>
              </a:lnTo>
              <a:lnTo>
                <a:pt x="221" y="375"/>
              </a:lnTo>
              <a:lnTo>
                <a:pt x="218" y="374"/>
              </a:lnTo>
              <a:lnTo>
                <a:pt x="213" y="371"/>
              </a:lnTo>
              <a:lnTo>
                <a:pt x="208" y="368"/>
              </a:lnTo>
              <a:lnTo>
                <a:pt x="202" y="364"/>
              </a:lnTo>
              <a:lnTo>
                <a:pt x="196" y="360"/>
              </a:lnTo>
              <a:lnTo>
                <a:pt x="196" y="157"/>
              </a:lnTo>
              <a:moveTo>
                <a:pt x="150" y="367"/>
              </a:moveTo>
              <a:lnTo>
                <a:pt x="145" y="369"/>
              </a:lnTo>
              <a:lnTo>
                <a:pt x="141" y="372"/>
              </a:lnTo>
              <a:lnTo>
                <a:pt x="137" y="373"/>
              </a:lnTo>
              <a:lnTo>
                <a:pt x="133" y="375"/>
              </a:lnTo>
              <a:lnTo>
                <a:pt x="129" y="376"/>
              </a:lnTo>
              <a:lnTo>
                <a:pt x="126" y="377"/>
              </a:lnTo>
              <a:lnTo>
                <a:pt x="122" y="377"/>
              </a:lnTo>
              <a:lnTo>
                <a:pt x="117" y="377"/>
              </a:lnTo>
              <a:lnTo>
                <a:pt x="110" y="377"/>
              </a:lnTo>
              <a:lnTo>
                <a:pt x="103" y="375"/>
              </a:lnTo>
              <a:lnTo>
                <a:pt x="97" y="373"/>
              </a:lnTo>
              <a:lnTo>
                <a:pt x="90" y="369"/>
              </a:lnTo>
              <a:lnTo>
                <a:pt x="85" y="364"/>
              </a:lnTo>
              <a:lnTo>
                <a:pt x="79" y="359"/>
              </a:lnTo>
              <a:lnTo>
                <a:pt x="74" y="352"/>
              </a:lnTo>
              <a:lnTo>
                <a:pt x="70" y="345"/>
              </a:lnTo>
              <a:lnTo>
                <a:pt x="66" y="336"/>
              </a:lnTo>
              <a:lnTo>
                <a:pt x="62" y="327"/>
              </a:lnTo>
              <a:lnTo>
                <a:pt x="59" y="317"/>
              </a:lnTo>
              <a:lnTo>
                <a:pt x="57" y="307"/>
              </a:lnTo>
              <a:lnTo>
                <a:pt x="55" y="295"/>
              </a:lnTo>
              <a:lnTo>
                <a:pt x="53" y="283"/>
              </a:lnTo>
              <a:lnTo>
                <a:pt x="52" y="257"/>
              </a:lnTo>
              <a:lnTo>
                <a:pt x="53" y="232"/>
              </a:lnTo>
              <a:lnTo>
                <a:pt x="56" y="209"/>
              </a:lnTo>
              <a:lnTo>
                <a:pt x="58" y="199"/>
              </a:lnTo>
              <a:lnTo>
                <a:pt x="60" y="190"/>
              </a:lnTo>
              <a:lnTo>
                <a:pt x="63" y="182"/>
              </a:lnTo>
              <a:lnTo>
                <a:pt x="66" y="174"/>
              </a:lnTo>
              <a:lnTo>
                <a:pt x="70" y="167"/>
              </a:lnTo>
              <a:lnTo>
                <a:pt x="74" y="161"/>
              </a:lnTo>
              <a:lnTo>
                <a:pt x="79" y="156"/>
              </a:lnTo>
              <a:lnTo>
                <a:pt x="84" y="152"/>
              </a:lnTo>
              <a:lnTo>
                <a:pt x="89" y="149"/>
              </a:lnTo>
              <a:lnTo>
                <a:pt x="95" y="147"/>
              </a:lnTo>
              <a:lnTo>
                <a:pt x="101" y="145"/>
              </a:lnTo>
              <a:lnTo>
                <a:pt x="108" y="145"/>
              </a:lnTo>
              <a:lnTo>
                <a:pt x="113" y="145"/>
              </a:lnTo>
              <a:lnTo>
                <a:pt x="116" y="145"/>
              </a:lnTo>
              <a:lnTo>
                <a:pt x="118" y="146"/>
              </a:lnTo>
              <a:lnTo>
                <a:pt x="121" y="146"/>
              </a:lnTo>
              <a:lnTo>
                <a:pt x="123" y="147"/>
              </a:lnTo>
              <a:lnTo>
                <a:pt x="126" y="148"/>
              </a:lnTo>
              <a:lnTo>
                <a:pt x="128" y="149"/>
              </a:lnTo>
              <a:lnTo>
                <a:pt x="133" y="152"/>
              </a:lnTo>
              <a:lnTo>
                <a:pt x="138" y="155"/>
              </a:lnTo>
              <a:lnTo>
                <a:pt x="144" y="160"/>
              </a:lnTo>
              <a:lnTo>
                <a:pt x="150" y="165"/>
              </a:lnTo>
              <a:lnTo>
                <a:pt x="150" y="367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323</xdr:col>
      <xdr:colOff>702720</xdr:colOff>
      <xdr:row>74</xdr:row>
      <xdr:rowOff>15480</xdr:rowOff>
    </xdr:from>
    <xdr:to>
      <xdr:col>324</xdr:col>
      <xdr:colOff>106920</xdr:colOff>
      <xdr:row>74</xdr:row>
      <xdr:rowOff>123840</xdr:rowOff>
    </xdr:to>
    <xdr:sp>
      <xdr:nvSpPr>
        <xdr:cNvPr id="249" name="Freeform 1"/>
        <xdr:cNvSpPr/>
      </xdr:nvSpPr>
      <xdr:spPr>
        <a:xfrm>
          <a:off x="259134840" y="45125640"/>
          <a:ext cx="204840" cy="108720"/>
        </a:xfrm>
        <a:custGeom>
          <a:avLst/>
          <a:gdLst/>
          <a:ahLst/>
          <a:rect l="0" t="0" r="r" b="b"/>
          <a:pathLst>
            <a:path w="569" h="302">
              <a:moveTo>
                <a:pt x="0" y="301"/>
              </a:moveTo>
              <a:lnTo>
                <a:pt x="0" y="240"/>
              </a:lnTo>
              <a:lnTo>
                <a:pt x="568" y="240"/>
              </a:lnTo>
              <a:lnTo>
                <a:pt x="568" y="301"/>
              </a:lnTo>
              <a:lnTo>
                <a:pt x="0" y="301"/>
              </a:lnTo>
              <a:moveTo>
                <a:pt x="0" y="62"/>
              </a:moveTo>
              <a:lnTo>
                <a:pt x="0" y="0"/>
              </a:lnTo>
              <a:lnTo>
                <a:pt x="568" y="0"/>
              </a:lnTo>
              <a:lnTo>
                <a:pt x="568" y="62"/>
              </a:lnTo>
              <a:lnTo>
                <a:pt x="0" y="6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324</xdr:col>
      <xdr:colOff>176040</xdr:colOff>
      <xdr:row>73</xdr:row>
      <xdr:rowOff>541440</xdr:rowOff>
    </xdr:from>
    <xdr:to>
      <xdr:col>324</xdr:col>
      <xdr:colOff>260280</xdr:colOff>
      <xdr:row>74</xdr:row>
      <xdr:rowOff>173520</xdr:rowOff>
    </xdr:to>
    <xdr:sp>
      <xdr:nvSpPr>
        <xdr:cNvPr id="250" name="Freeform 1"/>
        <xdr:cNvSpPr/>
      </xdr:nvSpPr>
      <xdr:spPr>
        <a:xfrm>
          <a:off x="259408440" y="45042120"/>
          <a:ext cx="84600" cy="241920"/>
        </a:xfrm>
        <a:custGeom>
          <a:avLst/>
          <a:gdLst/>
          <a:ahLst/>
          <a:rect l="0" t="0" r="r" b="b"/>
          <a:pathLst>
            <a:path w="235" h="672">
              <a:moveTo>
                <a:pt x="2" y="671"/>
              </a:moveTo>
              <a:lnTo>
                <a:pt x="234" y="671"/>
              </a:lnTo>
              <a:lnTo>
                <a:pt x="234" y="657"/>
              </a:lnTo>
              <a:lnTo>
                <a:pt x="213" y="655"/>
              </a:lnTo>
              <a:lnTo>
                <a:pt x="204" y="654"/>
              </a:lnTo>
              <a:lnTo>
                <a:pt x="196" y="653"/>
              </a:lnTo>
              <a:lnTo>
                <a:pt x="190" y="651"/>
              </a:lnTo>
              <a:lnTo>
                <a:pt x="184" y="648"/>
              </a:lnTo>
              <a:lnTo>
                <a:pt x="179" y="646"/>
              </a:lnTo>
              <a:lnTo>
                <a:pt x="176" y="644"/>
              </a:lnTo>
              <a:lnTo>
                <a:pt x="174" y="642"/>
              </a:lnTo>
              <a:lnTo>
                <a:pt x="172" y="640"/>
              </a:lnTo>
              <a:lnTo>
                <a:pt x="171" y="638"/>
              </a:lnTo>
              <a:lnTo>
                <a:pt x="169" y="636"/>
              </a:lnTo>
              <a:lnTo>
                <a:pt x="168" y="634"/>
              </a:lnTo>
              <a:lnTo>
                <a:pt x="165" y="628"/>
              </a:lnTo>
              <a:lnTo>
                <a:pt x="163" y="622"/>
              </a:lnTo>
              <a:lnTo>
                <a:pt x="162" y="615"/>
              </a:lnTo>
              <a:lnTo>
                <a:pt x="161" y="607"/>
              </a:lnTo>
              <a:lnTo>
                <a:pt x="160" y="589"/>
              </a:lnTo>
              <a:lnTo>
                <a:pt x="160" y="2"/>
              </a:lnTo>
              <a:lnTo>
                <a:pt x="156" y="0"/>
              </a:lnTo>
              <a:lnTo>
                <a:pt x="0" y="43"/>
              </a:lnTo>
              <a:lnTo>
                <a:pt x="0" y="59"/>
              </a:lnTo>
              <a:lnTo>
                <a:pt x="6" y="59"/>
              </a:lnTo>
              <a:lnTo>
                <a:pt x="22" y="58"/>
              </a:lnTo>
              <a:lnTo>
                <a:pt x="30" y="57"/>
              </a:lnTo>
              <a:lnTo>
                <a:pt x="36" y="57"/>
              </a:lnTo>
              <a:lnTo>
                <a:pt x="42" y="57"/>
              </a:lnTo>
              <a:lnTo>
                <a:pt x="47" y="58"/>
              </a:lnTo>
              <a:lnTo>
                <a:pt x="52" y="59"/>
              </a:lnTo>
              <a:lnTo>
                <a:pt x="56" y="60"/>
              </a:lnTo>
              <a:lnTo>
                <a:pt x="60" y="62"/>
              </a:lnTo>
              <a:lnTo>
                <a:pt x="63" y="64"/>
              </a:lnTo>
              <a:lnTo>
                <a:pt x="66" y="66"/>
              </a:lnTo>
              <a:lnTo>
                <a:pt x="69" y="70"/>
              </a:lnTo>
              <a:lnTo>
                <a:pt x="71" y="73"/>
              </a:lnTo>
              <a:lnTo>
                <a:pt x="73" y="78"/>
              </a:lnTo>
              <a:lnTo>
                <a:pt x="74" y="83"/>
              </a:lnTo>
              <a:lnTo>
                <a:pt x="76" y="88"/>
              </a:lnTo>
              <a:lnTo>
                <a:pt x="77" y="94"/>
              </a:lnTo>
              <a:lnTo>
                <a:pt x="77" y="101"/>
              </a:lnTo>
              <a:lnTo>
                <a:pt x="78" y="117"/>
              </a:lnTo>
              <a:lnTo>
                <a:pt x="78" y="586"/>
              </a:lnTo>
              <a:lnTo>
                <a:pt x="77" y="604"/>
              </a:lnTo>
              <a:lnTo>
                <a:pt x="76" y="612"/>
              </a:lnTo>
              <a:lnTo>
                <a:pt x="74" y="619"/>
              </a:lnTo>
              <a:lnTo>
                <a:pt x="72" y="625"/>
              </a:lnTo>
              <a:lnTo>
                <a:pt x="69" y="631"/>
              </a:lnTo>
              <a:lnTo>
                <a:pt x="66" y="635"/>
              </a:lnTo>
              <a:lnTo>
                <a:pt x="62" y="640"/>
              </a:lnTo>
              <a:lnTo>
                <a:pt x="58" y="643"/>
              </a:lnTo>
              <a:lnTo>
                <a:pt x="52" y="647"/>
              </a:lnTo>
              <a:lnTo>
                <a:pt x="46" y="649"/>
              </a:lnTo>
              <a:lnTo>
                <a:pt x="39" y="651"/>
              </a:lnTo>
              <a:lnTo>
                <a:pt x="31" y="653"/>
              </a:lnTo>
              <a:lnTo>
                <a:pt x="23" y="655"/>
              </a:lnTo>
              <a:lnTo>
                <a:pt x="2" y="657"/>
              </a:lnTo>
              <a:lnTo>
                <a:pt x="2" y="671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324</xdr:col>
      <xdr:colOff>291240</xdr:colOff>
      <xdr:row>74</xdr:row>
      <xdr:rowOff>143640</xdr:rowOff>
    </xdr:from>
    <xdr:to>
      <xdr:col>324</xdr:col>
      <xdr:colOff>370440</xdr:colOff>
      <xdr:row>74</xdr:row>
      <xdr:rowOff>242280</xdr:rowOff>
    </xdr:to>
    <xdr:sp>
      <xdr:nvSpPr>
        <xdr:cNvPr id="251" name="Freeform 1"/>
        <xdr:cNvSpPr/>
      </xdr:nvSpPr>
      <xdr:spPr>
        <a:xfrm>
          <a:off x="259523640" y="45253800"/>
          <a:ext cx="79560" cy="99000"/>
        </a:xfrm>
        <a:custGeom>
          <a:avLst/>
          <a:gdLst/>
          <a:ahLst/>
          <a:rect l="0" t="0" r="r" b="b"/>
          <a:pathLst>
            <a:path w="221" h="275">
              <a:moveTo>
                <a:pt x="210" y="163"/>
              </a:moveTo>
              <a:lnTo>
                <a:pt x="207" y="170"/>
              </a:lnTo>
              <a:lnTo>
                <a:pt x="204" y="177"/>
              </a:lnTo>
              <a:lnTo>
                <a:pt x="200" y="184"/>
              </a:lnTo>
              <a:lnTo>
                <a:pt x="196" y="190"/>
              </a:lnTo>
              <a:lnTo>
                <a:pt x="192" y="196"/>
              </a:lnTo>
              <a:lnTo>
                <a:pt x="188" y="201"/>
              </a:lnTo>
              <a:lnTo>
                <a:pt x="183" y="206"/>
              </a:lnTo>
              <a:lnTo>
                <a:pt x="178" y="210"/>
              </a:lnTo>
              <a:lnTo>
                <a:pt x="173" y="214"/>
              </a:lnTo>
              <a:lnTo>
                <a:pt x="167" y="217"/>
              </a:lnTo>
              <a:lnTo>
                <a:pt x="161" y="220"/>
              </a:lnTo>
              <a:lnTo>
                <a:pt x="155" y="222"/>
              </a:lnTo>
              <a:lnTo>
                <a:pt x="149" y="224"/>
              </a:lnTo>
              <a:lnTo>
                <a:pt x="142" y="225"/>
              </a:lnTo>
              <a:lnTo>
                <a:pt x="135" y="226"/>
              </a:lnTo>
              <a:lnTo>
                <a:pt x="128" y="226"/>
              </a:lnTo>
              <a:lnTo>
                <a:pt x="119" y="226"/>
              </a:lnTo>
              <a:lnTo>
                <a:pt x="111" y="224"/>
              </a:lnTo>
              <a:lnTo>
                <a:pt x="103" y="222"/>
              </a:lnTo>
              <a:lnTo>
                <a:pt x="95" y="219"/>
              </a:lnTo>
              <a:lnTo>
                <a:pt x="88" y="215"/>
              </a:lnTo>
              <a:lnTo>
                <a:pt x="82" y="210"/>
              </a:lnTo>
              <a:lnTo>
                <a:pt x="76" y="204"/>
              </a:lnTo>
              <a:lnTo>
                <a:pt x="70" y="198"/>
              </a:lnTo>
              <a:lnTo>
                <a:pt x="65" y="191"/>
              </a:lnTo>
              <a:lnTo>
                <a:pt x="61" y="183"/>
              </a:lnTo>
              <a:lnTo>
                <a:pt x="57" y="174"/>
              </a:lnTo>
              <a:lnTo>
                <a:pt x="54" y="165"/>
              </a:lnTo>
              <a:lnTo>
                <a:pt x="52" y="155"/>
              </a:lnTo>
              <a:lnTo>
                <a:pt x="50" y="144"/>
              </a:lnTo>
              <a:lnTo>
                <a:pt x="49" y="133"/>
              </a:lnTo>
              <a:lnTo>
                <a:pt x="48" y="121"/>
              </a:lnTo>
              <a:lnTo>
                <a:pt x="49" y="110"/>
              </a:lnTo>
              <a:lnTo>
                <a:pt x="50" y="100"/>
              </a:lnTo>
              <a:lnTo>
                <a:pt x="51" y="90"/>
              </a:lnTo>
              <a:lnTo>
                <a:pt x="53" y="80"/>
              </a:lnTo>
              <a:lnTo>
                <a:pt x="56" y="71"/>
              </a:lnTo>
              <a:lnTo>
                <a:pt x="59" y="63"/>
              </a:lnTo>
              <a:lnTo>
                <a:pt x="63" y="56"/>
              </a:lnTo>
              <a:lnTo>
                <a:pt x="67" y="49"/>
              </a:lnTo>
              <a:lnTo>
                <a:pt x="71" y="43"/>
              </a:lnTo>
              <a:lnTo>
                <a:pt x="76" y="37"/>
              </a:lnTo>
              <a:lnTo>
                <a:pt x="82" y="33"/>
              </a:lnTo>
              <a:lnTo>
                <a:pt x="88" y="29"/>
              </a:lnTo>
              <a:lnTo>
                <a:pt x="94" y="26"/>
              </a:lnTo>
              <a:lnTo>
                <a:pt x="101" y="24"/>
              </a:lnTo>
              <a:lnTo>
                <a:pt x="108" y="22"/>
              </a:lnTo>
              <a:lnTo>
                <a:pt x="115" y="22"/>
              </a:lnTo>
              <a:lnTo>
                <a:pt x="119" y="22"/>
              </a:lnTo>
              <a:lnTo>
                <a:pt x="123" y="22"/>
              </a:lnTo>
              <a:lnTo>
                <a:pt x="126" y="23"/>
              </a:lnTo>
              <a:lnTo>
                <a:pt x="129" y="24"/>
              </a:lnTo>
              <a:lnTo>
                <a:pt x="132" y="25"/>
              </a:lnTo>
              <a:lnTo>
                <a:pt x="135" y="26"/>
              </a:lnTo>
              <a:lnTo>
                <a:pt x="138" y="28"/>
              </a:lnTo>
              <a:lnTo>
                <a:pt x="140" y="30"/>
              </a:lnTo>
              <a:lnTo>
                <a:pt x="142" y="32"/>
              </a:lnTo>
              <a:lnTo>
                <a:pt x="144" y="34"/>
              </a:lnTo>
              <a:lnTo>
                <a:pt x="145" y="37"/>
              </a:lnTo>
              <a:lnTo>
                <a:pt x="147" y="40"/>
              </a:lnTo>
              <a:lnTo>
                <a:pt x="148" y="44"/>
              </a:lnTo>
              <a:lnTo>
                <a:pt x="149" y="47"/>
              </a:lnTo>
              <a:lnTo>
                <a:pt x="150" y="52"/>
              </a:lnTo>
              <a:lnTo>
                <a:pt x="151" y="56"/>
              </a:lnTo>
              <a:lnTo>
                <a:pt x="151" y="60"/>
              </a:lnTo>
              <a:lnTo>
                <a:pt x="152" y="63"/>
              </a:lnTo>
              <a:lnTo>
                <a:pt x="153" y="66"/>
              </a:lnTo>
              <a:lnTo>
                <a:pt x="154" y="69"/>
              </a:lnTo>
              <a:lnTo>
                <a:pt x="156" y="72"/>
              </a:lnTo>
              <a:lnTo>
                <a:pt x="157" y="74"/>
              </a:lnTo>
              <a:lnTo>
                <a:pt x="159" y="77"/>
              </a:lnTo>
              <a:lnTo>
                <a:pt x="161" y="79"/>
              </a:lnTo>
              <a:lnTo>
                <a:pt x="163" y="80"/>
              </a:lnTo>
              <a:lnTo>
                <a:pt x="165" y="82"/>
              </a:lnTo>
              <a:lnTo>
                <a:pt x="167" y="83"/>
              </a:lnTo>
              <a:lnTo>
                <a:pt x="170" y="84"/>
              </a:lnTo>
              <a:lnTo>
                <a:pt x="173" y="85"/>
              </a:lnTo>
              <a:lnTo>
                <a:pt x="176" y="86"/>
              </a:lnTo>
              <a:lnTo>
                <a:pt x="179" y="86"/>
              </a:lnTo>
              <a:lnTo>
                <a:pt x="182" y="86"/>
              </a:lnTo>
              <a:lnTo>
                <a:pt x="185" y="86"/>
              </a:lnTo>
              <a:lnTo>
                <a:pt x="188" y="86"/>
              </a:lnTo>
              <a:lnTo>
                <a:pt x="191" y="85"/>
              </a:lnTo>
              <a:lnTo>
                <a:pt x="193" y="84"/>
              </a:lnTo>
              <a:lnTo>
                <a:pt x="196" y="83"/>
              </a:lnTo>
              <a:lnTo>
                <a:pt x="198" y="82"/>
              </a:lnTo>
              <a:lnTo>
                <a:pt x="200" y="81"/>
              </a:lnTo>
              <a:lnTo>
                <a:pt x="202" y="79"/>
              </a:lnTo>
              <a:lnTo>
                <a:pt x="204" y="77"/>
              </a:lnTo>
              <a:lnTo>
                <a:pt x="206" y="75"/>
              </a:lnTo>
              <a:lnTo>
                <a:pt x="207" y="73"/>
              </a:lnTo>
              <a:lnTo>
                <a:pt x="208" y="71"/>
              </a:lnTo>
              <a:lnTo>
                <a:pt x="209" y="69"/>
              </a:lnTo>
              <a:lnTo>
                <a:pt x="210" y="66"/>
              </a:lnTo>
              <a:lnTo>
                <a:pt x="210" y="64"/>
              </a:lnTo>
              <a:lnTo>
                <a:pt x="210" y="61"/>
              </a:lnTo>
              <a:lnTo>
                <a:pt x="210" y="55"/>
              </a:lnTo>
              <a:lnTo>
                <a:pt x="208" y="49"/>
              </a:lnTo>
              <a:lnTo>
                <a:pt x="206" y="43"/>
              </a:lnTo>
              <a:lnTo>
                <a:pt x="203" y="37"/>
              </a:lnTo>
              <a:lnTo>
                <a:pt x="200" y="32"/>
              </a:lnTo>
              <a:lnTo>
                <a:pt x="195" y="27"/>
              </a:lnTo>
              <a:lnTo>
                <a:pt x="190" y="22"/>
              </a:lnTo>
              <a:lnTo>
                <a:pt x="184" y="18"/>
              </a:lnTo>
              <a:lnTo>
                <a:pt x="178" y="14"/>
              </a:lnTo>
              <a:lnTo>
                <a:pt x="171" y="10"/>
              </a:lnTo>
              <a:lnTo>
                <a:pt x="164" y="7"/>
              </a:lnTo>
              <a:lnTo>
                <a:pt x="157" y="5"/>
              </a:lnTo>
              <a:lnTo>
                <a:pt x="148" y="3"/>
              </a:lnTo>
              <a:lnTo>
                <a:pt x="140" y="1"/>
              </a:lnTo>
              <a:lnTo>
                <a:pt x="132" y="0"/>
              </a:lnTo>
              <a:lnTo>
                <a:pt x="123" y="0"/>
              </a:lnTo>
              <a:lnTo>
                <a:pt x="109" y="1"/>
              </a:lnTo>
              <a:lnTo>
                <a:pt x="97" y="3"/>
              </a:lnTo>
              <a:lnTo>
                <a:pt x="85" y="6"/>
              </a:lnTo>
              <a:lnTo>
                <a:pt x="73" y="10"/>
              </a:lnTo>
              <a:lnTo>
                <a:pt x="62" y="16"/>
              </a:lnTo>
              <a:lnTo>
                <a:pt x="52" y="23"/>
              </a:lnTo>
              <a:lnTo>
                <a:pt x="43" y="30"/>
              </a:lnTo>
              <a:lnTo>
                <a:pt x="34" y="39"/>
              </a:lnTo>
              <a:lnTo>
                <a:pt x="27" y="49"/>
              </a:lnTo>
              <a:lnTo>
                <a:pt x="20" y="59"/>
              </a:lnTo>
              <a:lnTo>
                <a:pt x="14" y="71"/>
              </a:lnTo>
              <a:lnTo>
                <a:pt x="9" y="83"/>
              </a:lnTo>
              <a:lnTo>
                <a:pt x="5" y="96"/>
              </a:lnTo>
              <a:lnTo>
                <a:pt x="2" y="110"/>
              </a:lnTo>
              <a:lnTo>
                <a:pt x="1" y="124"/>
              </a:lnTo>
              <a:lnTo>
                <a:pt x="0" y="139"/>
              </a:lnTo>
              <a:lnTo>
                <a:pt x="0" y="153"/>
              </a:lnTo>
              <a:lnTo>
                <a:pt x="2" y="166"/>
              </a:lnTo>
              <a:lnTo>
                <a:pt x="4" y="178"/>
              </a:lnTo>
              <a:lnTo>
                <a:pt x="7" y="190"/>
              </a:lnTo>
              <a:lnTo>
                <a:pt x="11" y="201"/>
              </a:lnTo>
              <a:lnTo>
                <a:pt x="16" y="212"/>
              </a:lnTo>
              <a:lnTo>
                <a:pt x="22" y="222"/>
              </a:lnTo>
              <a:lnTo>
                <a:pt x="28" y="231"/>
              </a:lnTo>
              <a:lnTo>
                <a:pt x="32" y="236"/>
              </a:lnTo>
              <a:lnTo>
                <a:pt x="36" y="240"/>
              </a:lnTo>
              <a:lnTo>
                <a:pt x="41" y="245"/>
              </a:lnTo>
              <a:lnTo>
                <a:pt x="45" y="249"/>
              </a:lnTo>
              <a:lnTo>
                <a:pt x="50" y="253"/>
              </a:lnTo>
              <a:lnTo>
                <a:pt x="55" y="256"/>
              </a:lnTo>
              <a:lnTo>
                <a:pt x="60" y="259"/>
              </a:lnTo>
              <a:lnTo>
                <a:pt x="66" y="262"/>
              </a:lnTo>
              <a:lnTo>
                <a:pt x="71" y="265"/>
              </a:lnTo>
              <a:lnTo>
                <a:pt x="77" y="267"/>
              </a:lnTo>
              <a:lnTo>
                <a:pt x="83" y="269"/>
              </a:lnTo>
              <a:lnTo>
                <a:pt x="88" y="271"/>
              </a:lnTo>
              <a:lnTo>
                <a:pt x="94" y="272"/>
              </a:lnTo>
              <a:lnTo>
                <a:pt x="100" y="273"/>
              </a:lnTo>
              <a:lnTo>
                <a:pt x="106" y="274"/>
              </a:lnTo>
              <a:lnTo>
                <a:pt x="112" y="274"/>
              </a:lnTo>
              <a:lnTo>
                <a:pt x="121" y="274"/>
              </a:lnTo>
              <a:lnTo>
                <a:pt x="130" y="272"/>
              </a:lnTo>
              <a:lnTo>
                <a:pt x="138" y="270"/>
              </a:lnTo>
              <a:lnTo>
                <a:pt x="147" y="267"/>
              </a:lnTo>
              <a:lnTo>
                <a:pt x="155" y="263"/>
              </a:lnTo>
              <a:lnTo>
                <a:pt x="162" y="259"/>
              </a:lnTo>
              <a:lnTo>
                <a:pt x="170" y="253"/>
              </a:lnTo>
              <a:lnTo>
                <a:pt x="177" y="247"/>
              </a:lnTo>
              <a:lnTo>
                <a:pt x="183" y="240"/>
              </a:lnTo>
              <a:lnTo>
                <a:pt x="189" y="232"/>
              </a:lnTo>
              <a:lnTo>
                <a:pt x="195" y="223"/>
              </a:lnTo>
              <a:lnTo>
                <a:pt x="201" y="214"/>
              </a:lnTo>
              <a:lnTo>
                <a:pt x="206" y="203"/>
              </a:lnTo>
              <a:lnTo>
                <a:pt x="211" y="192"/>
              </a:lnTo>
              <a:lnTo>
                <a:pt x="220" y="168"/>
              </a:lnTo>
              <a:lnTo>
                <a:pt x="210" y="163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324</xdr:col>
      <xdr:colOff>378360</xdr:colOff>
      <xdr:row>74</xdr:row>
      <xdr:rowOff>142200</xdr:rowOff>
    </xdr:from>
    <xdr:to>
      <xdr:col>324</xdr:col>
      <xdr:colOff>475200</xdr:colOff>
      <xdr:row>74</xdr:row>
      <xdr:rowOff>274680</xdr:rowOff>
    </xdr:to>
    <xdr:sp>
      <xdr:nvSpPr>
        <xdr:cNvPr id="252" name="Freeform 1"/>
        <xdr:cNvSpPr/>
      </xdr:nvSpPr>
      <xdr:spPr>
        <a:xfrm>
          <a:off x="259610760" y="45252360"/>
          <a:ext cx="97200" cy="132840"/>
        </a:xfrm>
        <a:custGeom>
          <a:avLst/>
          <a:gdLst/>
          <a:ahLst/>
          <a:rect l="0" t="0" r="r" b="b"/>
          <a:pathLst>
            <a:path w="270" h="369">
              <a:moveTo>
                <a:pt x="91" y="259"/>
              </a:moveTo>
              <a:lnTo>
                <a:pt x="99" y="264"/>
              </a:lnTo>
              <a:lnTo>
                <a:pt x="107" y="268"/>
              </a:lnTo>
              <a:lnTo>
                <a:pt x="114" y="271"/>
              </a:lnTo>
              <a:lnTo>
                <a:pt x="120" y="274"/>
              </a:lnTo>
              <a:lnTo>
                <a:pt x="127" y="276"/>
              </a:lnTo>
              <a:lnTo>
                <a:pt x="133" y="277"/>
              </a:lnTo>
              <a:lnTo>
                <a:pt x="140" y="278"/>
              </a:lnTo>
              <a:lnTo>
                <a:pt x="147" y="278"/>
              </a:lnTo>
              <a:lnTo>
                <a:pt x="159" y="277"/>
              </a:lnTo>
              <a:lnTo>
                <a:pt x="171" y="275"/>
              </a:lnTo>
              <a:lnTo>
                <a:pt x="182" y="271"/>
              </a:lnTo>
              <a:lnTo>
                <a:pt x="193" y="266"/>
              </a:lnTo>
              <a:lnTo>
                <a:pt x="204" y="260"/>
              </a:lnTo>
              <a:lnTo>
                <a:pt x="214" y="253"/>
              </a:lnTo>
              <a:lnTo>
                <a:pt x="223" y="245"/>
              </a:lnTo>
              <a:lnTo>
                <a:pt x="232" y="235"/>
              </a:lnTo>
              <a:lnTo>
                <a:pt x="240" y="225"/>
              </a:lnTo>
              <a:lnTo>
                <a:pt x="247" y="214"/>
              </a:lnTo>
              <a:lnTo>
                <a:pt x="254" y="203"/>
              </a:lnTo>
              <a:lnTo>
                <a:pt x="259" y="190"/>
              </a:lnTo>
              <a:lnTo>
                <a:pt x="263" y="177"/>
              </a:lnTo>
              <a:lnTo>
                <a:pt x="266" y="164"/>
              </a:lnTo>
              <a:lnTo>
                <a:pt x="268" y="150"/>
              </a:lnTo>
              <a:lnTo>
                <a:pt x="269" y="135"/>
              </a:lnTo>
              <a:lnTo>
                <a:pt x="268" y="122"/>
              </a:lnTo>
              <a:lnTo>
                <a:pt x="267" y="109"/>
              </a:lnTo>
              <a:lnTo>
                <a:pt x="264" y="97"/>
              </a:lnTo>
              <a:lnTo>
                <a:pt x="261" y="85"/>
              </a:lnTo>
              <a:lnTo>
                <a:pt x="257" y="73"/>
              </a:lnTo>
              <a:lnTo>
                <a:pt x="252" y="62"/>
              </a:lnTo>
              <a:lnTo>
                <a:pt x="246" y="52"/>
              </a:lnTo>
              <a:lnTo>
                <a:pt x="240" y="43"/>
              </a:lnTo>
              <a:lnTo>
                <a:pt x="233" y="34"/>
              </a:lnTo>
              <a:lnTo>
                <a:pt x="226" y="26"/>
              </a:lnTo>
              <a:lnTo>
                <a:pt x="218" y="20"/>
              </a:lnTo>
              <a:lnTo>
                <a:pt x="210" y="14"/>
              </a:lnTo>
              <a:lnTo>
                <a:pt x="201" y="10"/>
              </a:lnTo>
              <a:lnTo>
                <a:pt x="192" y="6"/>
              </a:lnTo>
              <a:lnTo>
                <a:pt x="183" y="4"/>
              </a:lnTo>
              <a:lnTo>
                <a:pt x="173" y="4"/>
              </a:lnTo>
              <a:lnTo>
                <a:pt x="167" y="4"/>
              </a:lnTo>
              <a:lnTo>
                <a:pt x="162" y="4"/>
              </a:lnTo>
              <a:lnTo>
                <a:pt x="157" y="5"/>
              </a:lnTo>
              <a:lnTo>
                <a:pt x="152" y="6"/>
              </a:lnTo>
              <a:lnTo>
                <a:pt x="147" y="8"/>
              </a:lnTo>
              <a:lnTo>
                <a:pt x="143" y="10"/>
              </a:lnTo>
              <a:lnTo>
                <a:pt x="138" y="12"/>
              </a:lnTo>
              <a:lnTo>
                <a:pt x="133" y="15"/>
              </a:lnTo>
              <a:lnTo>
                <a:pt x="128" y="18"/>
              </a:lnTo>
              <a:lnTo>
                <a:pt x="123" y="22"/>
              </a:lnTo>
              <a:lnTo>
                <a:pt x="113" y="31"/>
              </a:lnTo>
              <a:lnTo>
                <a:pt x="103" y="42"/>
              </a:lnTo>
              <a:lnTo>
                <a:pt x="91" y="56"/>
              </a:lnTo>
              <a:lnTo>
                <a:pt x="91" y="0"/>
              </a:lnTo>
              <a:lnTo>
                <a:pt x="2" y="40"/>
              </a:lnTo>
              <a:lnTo>
                <a:pt x="5" y="48"/>
              </a:lnTo>
              <a:lnTo>
                <a:pt x="11" y="47"/>
              </a:lnTo>
              <a:lnTo>
                <a:pt x="13" y="46"/>
              </a:lnTo>
              <a:lnTo>
                <a:pt x="14" y="45"/>
              </a:lnTo>
              <a:lnTo>
                <a:pt x="15" y="45"/>
              </a:lnTo>
              <a:lnTo>
                <a:pt x="17" y="45"/>
              </a:lnTo>
              <a:lnTo>
                <a:pt x="18" y="45"/>
              </a:lnTo>
              <a:lnTo>
                <a:pt x="20" y="44"/>
              </a:lnTo>
              <a:lnTo>
                <a:pt x="21" y="44"/>
              </a:lnTo>
              <a:lnTo>
                <a:pt x="22" y="44"/>
              </a:lnTo>
              <a:lnTo>
                <a:pt x="25" y="44"/>
              </a:lnTo>
              <a:lnTo>
                <a:pt x="28" y="45"/>
              </a:lnTo>
              <a:lnTo>
                <a:pt x="31" y="45"/>
              </a:lnTo>
              <a:lnTo>
                <a:pt x="33" y="46"/>
              </a:lnTo>
              <a:lnTo>
                <a:pt x="35" y="48"/>
              </a:lnTo>
              <a:lnTo>
                <a:pt x="37" y="49"/>
              </a:lnTo>
              <a:lnTo>
                <a:pt x="38" y="51"/>
              </a:lnTo>
              <a:lnTo>
                <a:pt x="40" y="53"/>
              </a:lnTo>
              <a:lnTo>
                <a:pt x="41" y="56"/>
              </a:lnTo>
              <a:lnTo>
                <a:pt x="42" y="59"/>
              </a:lnTo>
              <a:lnTo>
                <a:pt x="43" y="62"/>
              </a:lnTo>
              <a:lnTo>
                <a:pt x="44" y="66"/>
              </a:lnTo>
              <a:lnTo>
                <a:pt x="45" y="74"/>
              </a:lnTo>
              <a:lnTo>
                <a:pt x="45" y="85"/>
              </a:lnTo>
              <a:lnTo>
                <a:pt x="45" y="296"/>
              </a:lnTo>
              <a:lnTo>
                <a:pt x="43" y="319"/>
              </a:lnTo>
              <a:lnTo>
                <a:pt x="43" y="328"/>
              </a:lnTo>
              <a:lnTo>
                <a:pt x="42" y="334"/>
              </a:lnTo>
              <a:lnTo>
                <a:pt x="42" y="335"/>
              </a:lnTo>
              <a:lnTo>
                <a:pt x="42" y="337"/>
              </a:lnTo>
              <a:lnTo>
                <a:pt x="41" y="339"/>
              </a:lnTo>
              <a:lnTo>
                <a:pt x="40" y="342"/>
              </a:lnTo>
              <a:lnTo>
                <a:pt x="39" y="344"/>
              </a:lnTo>
              <a:lnTo>
                <a:pt x="38" y="346"/>
              </a:lnTo>
              <a:lnTo>
                <a:pt x="37" y="348"/>
              </a:lnTo>
              <a:lnTo>
                <a:pt x="35" y="350"/>
              </a:lnTo>
              <a:lnTo>
                <a:pt x="34" y="351"/>
              </a:lnTo>
              <a:lnTo>
                <a:pt x="32" y="352"/>
              </a:lnTo>
              <a:lnTo>
                <a:pt x="31" y="353"/>
              </a:lnTo>
              <a:lnTo>
                <a:pt x="29" y="354"/>
              </a:lnTo>
              <a:lnTo>
                <a:pt x="27" y="355"/>
              </a:lnTo>
              <a:lnTo>
                <a:pt x="25" y="356"/>
              </a:lnTo>
              <a:lnTo>
                <a:pt x="22" y="357"/>
              </a:lnTo>
              <a:lnTo>
                <a:pt x="20" y="357"/>
              </a:lnTo>
              <a:lnTo>
                <a:pt x="17" y="357"/>
              </a:lnTo>
              <a:lnTo>
                <a:pt x="11" y="358"/>
              </a:lnTo>
              <a:lnTo>
                <a:pt x="0" y="358"/>
              </a:lnTo>
              <a:lnTo>
                <a:pt x="0" y="368"/>
              </a:lnTo>
              <a:lnTo>
                <a:pt x="133" y="368"/>
              </a:lnTo>
              <a:lnTo>
                <a:pt x="133" y="358"/>
              </a:lnTo>
              <a:lnTo>
                <a:pt x="126" y="358"/>
              </a:lnTo>
              <a:lnTo>
                <a:pt x="120" y="357"/>
              </a:lnTo>
              <a:lnTo>
                <a:pt x="116" y="357"/>
              </a:lnTo>
              <a:lnTo>
                <a:pt x="112" y="356"/>
              </a:lnTo>
              <a:lnTo>
                <a:pt x="108" y="355"/>
              </a:lnTo>
              <a:lnTo>
                <a:pt x="105" y="354"/>
              </a:lnTo>
              <a:lnTo>
                <a:pt x="104" y="353"/>
              </a:lnTo>
              <a:lnTo>
                <a:pt x="102" y="352"/>
              </a:lnTo>
              <a:lnTo>
                <a:pt x="101" y="350"/>
              </a:lnTo>
              <a:lnTo>
                <a:pt x="100" y="349"/>
              </a:lnTo>
              <a:lnTo>
                <a:pt x="99" y="348"/>
              </a:lnTo>
              <a:lnTo>
                <a:pt x="98" y="346"/>
              </a:lnTo>
              <a:lnTo>
                <a:pt x="96" y="343"/>
              </a:lnTo>
              <a:lnTo>
                <a:pt x="95" y="338"/>
              </a:lnTo>
              <a:lnTo>
                <a:pt x="94" y="333"/>
              </a:lnTo>
              <a:lnTo>
                <a:pt x="93" y="328"/>
              </a:lnTo>
              <a:lnTo>
                <a:pt x="92" y="314"/>
              </a:lnTo>
              <a:lnTo>
                <a:pt x="91" y="296"/>
              </a:lnTo>
              <a:lnTo>
                <a:pt x="91" y="259"/>
              </a:lnTo>
              <a:moveTo>
                <a:pt x="91" y="84"/>
              </a:moveTo>
              <a:lnTo>
                <a:pt x="100" y="73"/>
              </a:lnTo>
              <a:lnTo>
                <a:pt x="107" y="65"/>
              </a:lnTo>
              <a:lnTo>
                <a:pt x="114" y="58"/>
              </a:lnTo>
              <a:lnTo>
                <a:pt x="117" y="56"/>
              </a:lnTo>
              <a:lnTo>
                <a:pt x="120" y="53"/>
              </a:lnTo>
              <a:lnTo>
                <a:pt x="124" y="51"/>
              </a:lnTo>
              <a:lnTo>
                <a:pt x="127" y="50"/>
              </a:lnTo>
              <a:lnTo>
                <a:pt x="130" y="49"/>
              </a:lnTo>
              <a:lnTo>
                <a:pt x="133" y="48"/>
              </a:lnTo>
              <a:lnTo>
                <a:pt x="136" y="47"/>
              </a:lnTo>
              <a:lnTo>
                <a:pt x="140" y="47"/>
              </a:lnTo>
              <a:lnTo>
                <a:pt x="147" y="46"/>
              </a:lnTo>
              <a:lnTo>
                <a:pt x="155" y="47"/>
              </a:lnTo>
              <a:lnTo>
                <a:pt x="162" y="48"/>
              </a:lnTo>
              <a:lnTo>
                <a:pt x="169" y="51"/>
              </a:lnTo>
              <a:lnTo>
                <a:pt x="175" y="54"/>
              </a:lnTo>
              <a:lnTo>
                <a:pt x="182" y="58"/>
              </a:lnTo>
              <a:lnTo>
                <a:pt x="187" y="63"/>
              </a:lnTo>
              <a:lnTo>
                <a:pt x="192" y="69"/>
              </a:lnTo>
              <a:lnTo>
                <a:pt x="197" y="75"/>
              </a:lnTo>
              <a:lnTo>
                <a:pt x="201" y="83"/>
              </a:lnTo>
              <a:lnTo>
                <a:pt x="205" y="91"/>
              </a:lnTo>
              <a:lnTo>
                <a:pt x="208" y="99"/>
              </a:lnTo>
              <a:lnTo>
                <a:pt x="211" y="109"/>
              </a:lnTo>
              <a:lnTo>
                <a:pt x="213" y="119"/>
              </a:lnTo>
              <a:lnTo>
                <a:pt x="215" y="130"/>
              </a:lnTo>
              <a:lnTo>
                <a:pt x="216" y="141"/>
              </a:lnTo>
              <a:lnTo>
                <a:pt x="216" y="153"/>
              </a:lnTo>
              <a:lnTo>
                <a:pt x="216" y="164"/>
              </a:lnTo>
              <a:lnTo>
                <a:pt x="215" y="175"/>
              </a:lnTo>
              <a:lnTo>
                <a:pt x="213" y="185"/>
              </a:lnTo>
              <a:lnTo>
                <a:pt x="211" y="195"/>
              </a:lnTo>
              <a:lnTo>
                <a:pt x="208" y="204"/>
              </a:lnTo>
              <a:lnTo>
                <a:pt x="205" y="213"/>
              </a:lnTo>
              <a:lnTo>
                <a:pt x="201" y="221"/>
              </a:lnTo>
              <a:lnTo>
                <a:pt x="197" y="228"/>
              </a:lnTo>
              <a:lnTo>
                <a:pt x="192" y="234"/>
              </a:lnTo>
              <a:lnTo>
                <a:pt x="186" y="240"/>
              </a:lnTo>
              <a:lnTo>
                <a:pt x="181" y="245"/>
              </a:lnTo>
              <a:lnTo>
                <a:pt x="174" y="249"/>
              </a:lnTo>
              <a:lnTo>
                <a:pt x="168" y="253"/>
              </a:lnTo>
              <a:lnTo>
                <a:pt x="161" y="255"/>
              </a:lnTo>
              <a:lnTo>
                <a:pt x="154" y="257"/>
              </a:lnTo>
              <a:lnTo>
                <a:pt x="146" y="257"/>
              </a:lnTo>
              <a:lnTo>
                <a:pt x="143" y="257"/>
              </a:lnTo>
              <a:lnTo>
                <a:pt x="139" y="257"/>
              </a:lnTo>
              <a:lnTo>
                <a:pt x="136" y="256"/>
              </a:lnTo>
              <a:lnTo>
                <a:pt x="133" y="256"/>
              </a:lnTo>
              <a:lnTo>
                <a:pt x="129" y="255"/>
              </a:lnTo>
              <a:lnTo>
                <a:pt x="126" y="254"/>
              </a:lnTo>
              <a:lnTo>
                <a:pt x="123" y="252"/>
              </a:lnTo>
              <a:lnTo>
                <a:pt x="120" y="251"/>
              </a:lnTo>
              <a:lnTo>
                <a:pt x="117" y="249"/>
              </a:lnTo>
              <a:lnTo>
                <a:pt x="115" y="248"/>
              </a:lnTo>
              <a:lnTo>
                <a:pt x="112" y="246"/>
              </a:lnTo>
              <a:lnTo>
                <a:pt x="109" y="244"/>
              </a:lnTo>
              <a:lnTo>
                <a:pt x="107" y="242"/>
              </a:lnTo>
              <a:lnTo>
                <a:pt x="105" y="240"/>
              </a:lnTo>
              <a:lnTo>
                <a:pt x="103" y="237"/>
              </a:lnTo>
              <a:lnTo>
                <a:pt x="101" y="235"/>
              </a:lnTo>
              <a:lnTo>
                <a:pt x="100" y="232"/>
              </a:lnTo>
              <a:lnTo>
                <a:pt x="98" y="230"/>
              </a:lnTo>
              <a:lnTo>
                <a:pt x="97" y="228"/>
              </a:lnTo>
              <a:lnTo>
                <a:pt x="96" y="226"/>
              </a:lnTo>
              <a:lnTo>
                <a:pt x="95" y="223"/>
              </a:lnTo>
              <a:lnTo>
                <a:pt x="94" y="220"/>
              </a:lnTo>
              <a:lnTo>
                <a:pt x="93" y="215"/>
              </a:lnTo>
              <a:lnTo>
                <a:pt x="92" y="208"/>
              </a:lnTo>
              <a:lnTo>
                <a:pt x="92" y="200"/>
              </a:lnTo>
              <a:lnTo>
                <a:pt x="91" y="181"/>
              </a:lnTo>
              <a:lnTo>
                <a:pt x="91" y="8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324</xdr:col>
      <xdr:colOff>555120</xdr:colOff>
      <xdr:row>74</xdr:row>
      <xdr:rowOff>63720</xdr:rowOff>
    </xdr:from>
    <xdr:to>
      <xdr:col>324</xdr:col>
      <xdr:colOff>594000</xdr:colOff>
      <xdr:row>74</xdr:row>
      <xdr:rowOff>102960</xdr:rowOff>
    </xdr:to>
    <xdr:sp>
      <xdr:nvSpPr>
        <xdr:cNvPr id="253" name="Freeform 1"/>
        <xdr:cNvSpPr/>
      </xdr:nvSpPr>
      <xdr:spPr>
        <a:xfrm>
          <a:off x="259787520" y="45173880"/>
          <a:ext cx="39240" cy="39600"/>
        </a:xfrm>
        <a:custGeom>
          <a:avLst/>
          <a:gdLst/>
          <a:ahLst/>
          <a:rect l="0" t="0" r="r" b="b"/>
          <a:pathLst>
            <a:path w="109" h="110">
              <a:moveTo>
                <a:pt x="54" y="0"/>
              </a:moveTo>
              <a:lnTo>
                <a:pt x="48" y="0"/>
              </a:lnTo>
              <a:lnTo>
                <a:pt x="43" y="1"/>
              </a:lnTo>
              <a:lnTo>
                <a:pt x="38" y="2"/>
              </a:lnTo>
              <a:lnTo>
                <a:pt x="33" y="4"/>
              </a:lnTo>
              <a:lnTo>
                <a:pt x="28" y="7"/>
              </a:lnTo>
              <a:lnTo>
                <a:pt x="24" y="9"/>
              </a:lnTo>
              <a:lnTo>
                <a:pt x="20" y="13"/>
              </a:lnTo>
              <a:lnTo>
                <a:pt x="16" y="16"/>
              </a:lnTo>
              <a:lnTo>
                <a:pt x="12" y="20"/>
              </a:lnTo>
              <a:lnTo>
                <a:pt x="9" y="24"/>
              </a:lnTo>
              <a:lnTo>
                <a:pt x="7" y="29"/>
              </a:lnTo>
              <a:lnTo>
                <a:pt x="4" y="34"/>
              </a:lnTo>
              <a:lnTo>
                <a:pt x="2" y="39"/>
              </a:lnTo>
              <a:lnTo>
                <a:pt x="1" y="45"/>
              </a:lnTo>
              <a:lnTo>
                <a:pt x="0" y="50"/>
              </a:lnTo>
              <a:lnTo>
                <a:pt x="0" y="56"/>
              </a:lnTo>
              <a:lnTo>
                <a:pt x="0" y="61"/>
              </a:lnTo>
              <a:lnTo>
                <a:pt x="1" y="66"/>
              </a:lnTo>
              <a:lnTo>
                <a:pt x="2" y="72"/>
              </a:lnTo>
              <a:lnTo>
                <a:pt x="4" y="76"/>
              </a:lnTo>
              <a:lnTo>
                <a:pt x="7" y="81"/>
              </a:lnTo>
              <a:lnTo>
                <a:pt x="9" y="85"/>
              </a:lnTo>
              <a:lnTo>
                <a:pt x="12" y="89"/>
              </a:lnTo>
              <a:lnTo>
                <a:pt x="16" y="93"/>
              </a:lnTo>
              <a:lnTo>
                <a:pt x="19" y="97"/>
              </a:lnTo>
              <a:lnTo>
                <a:pt x="24" y="100"/>
              </a:lnTo>
              <a:lnTo>
                <a:pt x="28" y="103"/>
              </a:lnTo>
              <a:lnTo>
                <a:pt x="32" y="105"/>
              </a:lnTo>
              <a:lnTo>
                <a:pt x="37" y="107"/>
              </a:lnTo>
              <a:lnTo>
                <a:pt x="42" y="108"/>
              </a:lnTo>
              <a:lnTo>
                <a:pt x="47" y="109"/>
              </a:lnTo>
              <a:lnTo>
                <a:pt x="53" y="109"/>
              </a:lnTo>
              <a:lnTo>
                <a:pt x="58" y="109"/>
              </a:lnTo>
              <a:lnTo>
                <a:pt x="64" y="108"/>
              </a:lnTo>
              <a:lnTo>
                <a:pt x="69" y="107"/>
              </a:lnTo>
              <a:lnTo>
                <a:pt x="74" y="105"/>
              </a:lnTo>
              <a:lnTo>
                <a:pt x="79" y="103"/>
              </a:lnTo>
              <a:lnTo>
                <a:pt x="83" y="100"/>
              </a:lnTo>
              <a:lnTo>
                <a:pt x="88" y="97"/>
              </a:lnTo>
              <a:lnTo>
                <a:pt x="92" y="94"/>
              </a:lnTo>
              <a:lnTo>
                <a:pt x="95" y="90"/>
              </a:lnTo>
              <a:lnTo>
                <a:pt x="98" y="86"/>
              </a:lnTo>
              <a:lnTo>
                <a:pt x="101" y="81"/>
              </a:lnTo>
              <a:lnTo>
                <a:pt x="104" y="77"/>
              </a:lnTo>
              <a:lnTo>
                <a:pt x="105" y="72"/>
              </a:lnTo>
              <a:lnTo>
                <a:pt x="107" y="67"/>
              </a:lnTo>
              <a:lnTo>
                <a:pt x="108" y="61"/>
              </a:lnTo>
              <a:lnTo>
                <a:pt x="108" y="56"/>
              </a:lnTo>
              <a:lnTo>
                <a:pt x="108" y="50"/>
              </a:lnTo>
              <a:lnTo>
                <a:pt x="107" y="45"/>
              </a:lnTo>
              <a:lnTo>
                <a:pt x="105" y="40"/>
              </a:lnTo>
              <a:lnTo>
                <a:pt x="104" y="34"/>
              </a:lnTo>
              <a:lnTo>
                <a:pt x="101" y="30"/>
              </a:lnTo>
              <a:lnTo>
                <a:pt x="98" y="25"/>
              </a:lnTo>
              <a:lnTo>
                <a:pt x="95" y="21"/>
              </a:lnTo>
              <a:lnTo>
                <a:pt x="92" y="17"/>
              </a:lnTo>
              <a:lnTo>
                <a:pt x="88" y="13"/>
              </a:lnTo>
              <a:lnTo>
                <a:pt x="84" y="10"/>
              </a:lnTo>
              <a:lnTo>
                <a:pt x="79" y="7"/>
              </a:lnTo>
              <a:lnTo>
                <a:pt x="74" y="4"/>
              </a:lnTo>
              <a:lnTo>
                <a:pt x="69" y="3"/>
              </a:lnTo>
              <a:lnTo>
                <a:pt x="64" y="1"/>
              </a:lnTo>
              <a:lnTo>
                <a:pt x="59" y="0"/>
              </a:lnTo>
              <a:lnTo>
                <a:pt x="54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324</xdr:col>
      <xdr:colOff>675360</xdr:colOff>
      <xdr:row>73</xdr:row>
      <xdr:rowOff>548640</xdr:rowOff>
    </xdr:from>
    <xdr:to>
      <xdr:col>325</xdr:col>
      <xdr:colOff>203400</xdr:colOff>
      <xdr:row>74</xdr:row>
      <xdr:rowOff>177480</xdr:rowOff>
    </xdr:to>
    <xdr:sp>
      <xdr:nvSpPr>
        <xdr:cNvPr id="254" name="Freeform 1"/>
        <xdr:cNvSpPr/>
      </xdr:nvSpPr>
      <xdr:spPr>
        <a:xfrm>
          <a:off x="259907760" y="45049320"/>
          <a:ext cx="328320" cy="238680"/>
        </a:xfrm>
        <a:custGeom>
          <a:avLst/>
          <a:gdLst/>
          <a:ahLst/>
          <a:rect l="0" t="0" r="r" b="b"/>
          <a:pathLst>
            <a:path w="912" h="663">
              <a:moveTo>
                <a:pt x="911" y="0"/>
              </a:moveTo>
              <a:lnTo>
                <a:pt x="717" y="0"/>
              </a:lnTo>
              <a:lnTo>
                <a:pt x="717" y="19"/>
              </a:lnTo>
              <a:lnTo>
                <a:pt x="734" y="21"/>
              </a:lnTo>
              <a:lnTo>
                <a:pt x="748" y="24"/>
              </a:lnTo>
              <a:lnTo>
                <a:pt x="755" y="25"/>
              </a:lnTo>
              <a:lnTo>
                <a:pt x="760" y="27"/>
              </a:lnTo>
              <a:lnTo>
                <a:pt x="765" y="29"/>
              </a:lnTo>
              <a:lnTo>
                <a:pt x="769" y="32"/>
              </a:lnTo>
              <a:lnTo>
                <a:pt x="773" y="34"/>
              </a:lnTo>
              <a:lnTo>
                <a:pt x="776" y="37"/>
              </a:lnTo>
              <a:lnTo>
                <a:pt x="779" y="40"/>
              </a:lnTo>
              <a:lnTo>
                <a:pt x="781" y="44"/>
              </a:lnTo>
              <a:lnTo>
                <a:pt x="782" y="48"/>
              </a:lnTo>
              <a:lnTo>
                <a:pt x="784" y="52"/>
              </a:lnTo>
              <a:lnTo>
                <a:pt x="784" y="56"/>
              </a:lnTo>
              <a:lnTo>
                <a:pt x="784" y="61"/>
              </a:lnTo>
              <a:lnTo>
                <a:pt x="784" y="69"/>
              </a:lnTo>
              <a:lnTo>
                <a:pt x="783" y="77"/>
              </a:lnTo>
              <a:lnTo>
                <a:pt x="782" y="86"/>
              </a:lnTo>
              <a:lnTo>
                <a:pt x="780" y="95"/>
              </a:lnTo>
              <a:lnTo>
                <a:pt x="778" y="104"/>
              </a:lnTo>
              <a:lnTo>
                <a:pt x="775" y="114"/>
              </a:lnTo>
              <a:lnTo>
                <a:pt x="769" y="135"/>
              </a:lnTo>
              <a:lnTo>
                <a:pt x="646" y="468"/>
              </a:lnTo>
              <a:lnTo>
                <a:pt x="516" y="133"/>
              </a:lnTo>
              <a:lnTo>
                <a:pt x="508" y="113"/>
              </a:lnTo>
              <a:lnTo>
                <a:pt x="506" y="107"/>
              </a:lnTo>
              <a:lnTo>
                <a:pt x="505" y="105"/>
              </a:lnTo>
              <a:lnTo>
                <a:pt x="504" y="103"/>
              </a:lnTo>
              <a:lnTo>
                <a:pt x="498" y="88"/>
              </a:lnTo>
              <a:lnTo>
                <a:pt x="496" y="81"/>
              </a:lnTo>
              <a:lnTo>
                <a:pt x="494" y="75"/>
              </a:lnTo>
              <a:lnTo>
                <a:pt x="492" y="68"/>
              </a:lnTo>
              <a:lnTo>
                <a:pt x="491" y="63"/>
              </a:lnTo>
              <a:lnTo>
                <a:pt x="490" y="58"/>
              </a:lnTo>
              <a:lnTo>
                <a:pt x="490" y="55"/>
              </a:lnTo>
              <a:lnTo>
                <a:pt x="490" y="53"/>
              </a:lnTo>
              <a:lnTo>
                <a:pt x="490" y="49"/>
              </a:lnTo>
              <a:lnTo>
                <a:pt x="491" y="45"/>
              </a:lnTo>
              <a:lnTo>
                <a:pt x="491" y="43"/>
              </a:lnTo>
              <a:lnTo>
                <a:pt x="492" y="41"/>
              </a:lnTo>
              <a:lnTo>
                <a:pt x="493" y="40"/>
              </a:lnTo>
              <a:lnTo>
                <a:pt x="494" y="38"/>
              </a:lnTo>
              <a:lnTo>
                <a:pt x="496" y="35"/>
              </a:lnTo>
              <a:lnTo>
                <a:pt x="499" y="32"/>
              </a:lnTo>
              <a:lnTo>
                <a:pt x="503" y="30"/>
              </a:lnTo>
              <a:lnTo>
                <a:pt x="507" y="27"/>
              </a:lnTo>
              <a:lnTo>
                <a:pt x="512" y="25"/>
              </a:lnTo>
              <a:lnTo>
                <a:pt x="518" y="24"/>
              </a:lnTo>
              <a:lnTo>
                <a:pt x="524" y="22"/>
              </a:lnTo>
              <a:lnTo>
                <a:pt x="531" y="21"/>
              </a:lnTo>
              <a:lnTo>
                <a:pt x="547" y="19"/>
              </a:lnTo>
              <a:lnTo>
                <a:pt x="565" y="19"/>
              </a:lnTo>
              <a:lnTo>
                <a:pt x="565" y="0"/>
              </a:lnTo>
              <a:lnTo>
                <a:pt x="303" y="0"/>
              </a:lnTo>
              <a:lnTo>
                <a:pt x="303" y="19"/>
              </a:lnTo>
              <a:lnTo>
                <a:pt x="322" y="20"/>
              </a:lnTo>
              <a:lnTo>
                <a:pt x="330" y="20"/>
              </a:lnTo>
              <a:lnTo>
                <a:pt x="337" y="22"/>
              </a:lnTo>
              <a:lnTo>
                <a:pt x="344" y="24"/>
              </a:lnTo>
              <a:lnTo>
                <a:pt x="350" y="26"/>
              </a:lnTo>
              <a:lnTo>
                <a:pt x="356" y="30"/>
              </a:lnTo>
              <a:lnTo>
                <a:pt x="361" y="34"/>
              </a:lnTo>
              <a:lnTo>
                <a:pt x="366" y="39"/>
              </a:lnTo>
              <a:lnTo>
                <a:pt x="371" y="45"/>
              </a:lnTo>
              <a:lnTo>
                <a:pt x="375" y="52"/>
              </a:lnTo>
              <a:lnTo>
                <a:pt x="380" y="60"/>
              </a:lnTo>
              <a:lnTo>
                <a:pt x="390" y="81"/>
              </a:lnTo>
              <a:lnTo>
                <a:pt x="402" y="107"/>
              </a:lnTo>
              <a:lnTo>
                <a:pt x="434" y="188"/>
              </a:lnTo>
              <a:lnTo>
                <a:pt x="329" y="465"/>
              </a:lnTo>
              <a:lnTo>
                <a:pt x="188" y="95"/>
              </a:lnTo>
              <a:lnTo>
                <a:pt x="185" y="89"/>
              </a:lnTo>
              <a:lnTo>
                <a:pt x="183" y="82"/>
              </a:lnTo>
              <a:lnTo>
                <a:pt x="181" y="76"/>
              </a:lnTo>
              <a:lnTo>
                <a:pt x="180" y="70"/>
              </a:lnTo>
              <a:lnTo>
                <a:pt x="179" y="65"/>
              </a:lnTo>
              <a:lnTo>
                <a:pt x="178" y="59"/>
              </a:lnTo>
              <a:lnTo>
                <a:pt x="177" y="54"/>
              </a:lnTo>
              <a:lnTo>
                <a:pt x="177" y="50"/>
              </a:lnTo>
              <a:lnTo>
                <a:pt x="177" y="46"/>
              </a:lnTo>
              <a:lnTo>
                <a:pt x="178" y="43"/>
              </a:lnTo>
              <a:lnTo>
                <a:pt x="179" y="40"/>
              </a:lnTo>
              <a:lnTo>
                <a:pt x="179" y="38"/>
              </a:lnTo>
              <a:lnTo>
                <a:pt x="180" y="37"/>
              </a:lnTo>
              <a:lnTo>
                <a:pt x="181" y="35"/>
              </a:lnTo>
              <a:lnTo>
                <a:pt x="182" y="34"/>
              </a:lnTo>
              <a:lnTo>
                <a:pt x="183" y="33"/>
              </a:lnTo>
              <a:lnTo>
                <a:pt x="184" y="32"/>
              </a:lnTo>
              <a:lnTo>
                <a:pt x="187" y="30"/>
              </a:lnTo>
              <a:lnTo>
                <a:pt x="190" y="28"/>
              </a:lnTo>
              <a:lnTo>
                <a:pt x="194" y="26"/>
              </a:lnTo>
              <a:lnTo>
                <a:pt x="199" y="25"/>
              </a:lnTo>
              <a:lnTo>
                <a:pt x="204" y="23"/>
              </a:lnTo>
              <a:lnTo>
                <a:pt x="210" y="22"/>
              </a:lnTo>
              <a:lnTo>
                <a:pt x="224" y="20"/>
              </a:lnTo>
              <a:lnTo>
                <a:pt x="241" y="19"/>
              </a:lnTo>
              <a:lnTo>
                <a:pt x="241" y="0"/>
              </a:lnTo>
              <a:lnTo>
                <a:pt x="0" y="0"/>
              </a:lnTo>
              <a:lnTo>
                <a:pt x="0" y="19"/>
              </a:lnTo>
              <a:lnTo>
                <a:pt x="9" y="20"/>
              </a:lnTo>
              <a:lnTo>
                <a:pt x="17" y="21"/>
              </a:lnTo>
              <a:lnTo>
                <a:pt x="25" y="23"/>
              </a:lnTo>
              <a:lnTo>
                <a:pt x="32" y="26"/>
              </a:lnTo>
              <a:lnTo>
                <a:pt x="38" y="29"/>
              </a:lnTo>
              <a:lnTo>
                <a:pt x="44" y="33"/>
              </a:lnTo>
              <a:lnTo>
                <a:pt x="50" y="38"/>
              </a:lnTo>
              <a:lnTo>
                <a:pt x="56" y="43"/>
              </a:lnTo>
              <a:lnTo>
                <a:pt x="61" y="50"/>
              </a:lnTo>
              <a:lnTo>
                <a:pt x="66" y="58"/>
              </a:lnTo>
              <a:lnTo>
                <a:pt x="77" y="77"/>
              </a:lnTo>
              <a:lnTo>
                <a:pt x="89" y="102"/>
              </a:lnTo>
              <a:lnTo>
                <a:pt x="101" y="134"/>
              </a:lnTo>
              <a:lnTo>
                <a:pt x="291" y="662"/>
              </a:lnTo>
              <a:lnTo>
                <a:pt x="306" y="662"/>
              </a:lnTo>
              <a:lnTo>
                <a:pt x="457" y="246"/>
              </a:lnTo>
              <a:lnTo>
                <a:pt x="614" y="662"/>
              </a:lnTo>
              <a:lnTo>
                <a:pt x="629" y="662"/>
              </a:lnTo>
              <a:lnTo>
                <a:pt x="830" y="89"/>
              </a:lnTo>
              <a:lnTo>
                <a:pt x="836" y="71"/>
              </a:lnTo>
              <a:lnTo>
                <a:pt x="843" y="57"/>
              </a:lnTo>
              <a:lnTo>
                <a:pt x="846" y="52"/>
              </a:lnTo>
              <a:lnTo>
                <a:pt x="850" y="47"/>
              </a:lnTo>
              <a:lnTo>
                <a:pt x="854" y="42"/>
              </a:lnTo>
              <a:lnTo>
                <a:pt x="858" y="38"/>
              </a:lnTo>
              <a:lnTo>
                <a:pt x="862" y="35"/>
              </a:lnTo>
              <a:lnTo>
                <a:pt x="867" y="32"/>
              </a:lnTo>
              <a:lnTo>
                <a:pt x="873" y="29"/>
              </a:lnTo>
              <a:lnTo>
                <a:pt x="879" y="27"/>
              </a:lnTo>
              <a:lnTo>
                <a:pt x="894" y="22"/>
              </a:lnTo>
              <a:lnTo>
                <a:pt x="911" y="19"/>
              </a:lnTo>
              <a:lnTo>
                <a:pt x="911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325</xdr:col>
      <xdr:colOff>231840</xdr:colOff>
      <xdr:row>74</xdr:row>
      <xdr:rowOff>99000</xdr:rowOff>
    </xdr:from>
    <xdr:to>
      <xdr:col>325</xdr:col>
      <xdr:colOff>356040</xdr:colOff>
      <xdr:row>74</xdr:row>
      <xdr:rowOff>274680</xdr:rowOff>
    </xdr:to>
    <xdr:sp>
      <xdr:nvSpPr>
        <xdr:cNvPr id="255" name="Freeform 1"/>
        <xdr:cNvSpPr/>
      </xdr:nvSpPr>
      <xdr:spPr>
        <a:xfrm>
          <a:off x="260264160" y="45209160"/>
          <a:ext cx="124560" cy="176040"/>
        </a:xfrm>
        <a:custGeom>
          <a:avLst/>
          <a:gdLst/>
          <a:ahLst/>
          <a:rect l="0" t="0" r="r" b="b"/>
          <a:pathLst>
            <a:path w="346" h="489">
              <a:moveTo>
                <a:pt x="238" y="488"/>
              </a:moveTo>
              <a:lnTo>
                <a:pt x="238" y="478"/>
              </a:lnTo>
              <a:lnTo>
                <a:pt x="230" y="478"/>
              </a:lnTo>
              <a:lnTo>
                <a:pt x="225" y="478"/>
              </a:lnTo>
              <a:lnTo>
                <a:pt x="220" y="478"/>
              </a:lnTo>
              <a:lnTo>
                <a:pt x="216" y="477"/>
              </a:lnTo>
              <a:lnTo>
                <a:pt x="213" y="476"/>
              </a:lnTo>
              <a:lnTo>
                <a:pt x="210" y="474"/>
              </a:lnTo>
              <a:lnTo>
                <a:pt x="208" y="473"/>
              </a:lnTo>
              <a:lnTo>
                <a:pt x="207" y="472"/>
              </a:lnTo>
              <a:lnTo>
                <a:pt x="206" y="471"/>
              </a:lnTo>
              <a:lnTo>
                <a:pt x="204" y="470"/>
              </a:lnTo>
              <a:lnTo>
                <a:pt x="203" y="468"/>
              </a:lnTo>
              <a:lnTo>
                <a:pt x="202" y="467"/>
              </a:lnTo>
              <a:lnTo>
                <a:pt x="201" y="463"/>
              </a:lnTo>
              <a:lnTo>
                <a:pt x="199" y="459"/>
              </a:lnTo>
              <a:lnTo>
                <a:pt x="198" y="454"/>
              </a:lnTo>
              <a:lnTo>
                <a:pt x="197" y="448"/>
              </a:lnTo>
              <a:lnTo>
                <a:pt x="196" y="434"/>
              </a:lnTo>
              <a:lnTo>
                <a:pt x="196" y="417"/>
              </a:lnTo>
              <a:lnTo>
                <a:pt x="196" y="390"/>
              </a:lnTo>
              <a:lnTo>
                <a:pt x="209" y="394"/>
              </a:lnTo>
              <a:lnTo>
                <a:pt x="220" y="396"/>
              </a:lnTo>
              <a:lnTo>
                <a:pt x="225" y="397"/>
              </a:lnTo>
              <a:lnTo>
                <a:pt x="229" y="398"/>
              </a:lnTo>
              <a:lnTo>
                <a:pt x="234" y="398"/>
              </a:lnTo>
              <a:lnTo>
                <a:pt x="238" y="398"/>
              </a:lnTo>
              <a:lnTo>
                <a:pt x="248" y="397"/>
              </a:lnTo>
              <a:lnTo>
                <a:pt x="259" y="395"/>
              </a:lnTo>
              <a:lnTo>
                <a:pt x="269" y="392"/>
              </a:lnTo>
              <a:lnTo>
                <a:pt x="279" y="387"/>
              </a:lnTo>
              <a:lnTo>
                <a:pt x="288" y="381"/>
              </a:lnTo>
              <a:lnTo>
                <a:pt x="297" y="373"/>
              </a:lnTo>
              <a:lnTo>
                <a:pt x="305" y="365"/>
              </a:lnTo>
              <a:lnTo>
                <a:pt x="313" y="356"/>
              </a:lnTo>
              <a:lnTo>
                <a:pt x="320" y="346"/>
              </a:lnTo>
              <a:lnTo>
                <a:pt x="326" y="335"/>
              </a:lnTo>
              <a:lnTo>
                <a:pt x="332" y="324"/>
              </a:lnTo>
              <a:lnTo>
                <a:pt x="336" y="311"/>
              </a:lnTo>
              <a:lnTo>
                <a:pt x="340" y="298"/>
              </a:lnTo>
              <a:lnTo>
                <a:pt x="343" y="285"/>
              </a:lnTo>
              <a:lnTo>
                <a:pt x="345" y="271"/>
              </a:lnTo>
              <a:lnTo>
                <a:pt x="345" y="257"/>
              </a:lnTo>
              <a:lnTo>
                <a:pt x="345" y="243"/>
              </a:lnTo>
              <a:lnTo>
                <a:pt x="343" y="230"/>
              </a:lnTo>
              <a:lnTo>
                <a:pt x="341" y="217"/>
              </a:lnTo>
              <a:lnTo>
                <a:pt x="337" y="205"/>
              </a:lnTo>
              <a:lnTo>
                <a:pt x="333" y="193"/>
              </a:lnTo>
              <a:lnTo>
                <a:pt x="328" y="182"/>
              </a:lnTo>
              <a:lnTo>
                <a:pt x="323" y="172"/>
              </a:lnTo>
              <a:lnTo>
                <a:pt x="316" y="163"/>
              </a:lnTo>
              <a:lnTo>
                <a:pt x="309" y="155"/>
              </a:lnTo>
              <a:lnTo>
                <a:pt x="301" y="148"/>
              </a:lnTo>
              <a:lnTo>
                <a:pt x="293" y="141"/>
              </a:lnTo>
              <a:lnTo>
                <a:pt x="284" y="136"/>
              </a:lnTo>
              <a:lnTo>
                <a:pt x="274" y="132"/>
              </a:lnTo>
              <a:lnTo>
                <a:pt x="264" y="129"/>
              </a:lnTo>
              <a:lnTo>
                <a:pt x="254" y="127"/>
              </a:lnTo>
              <a:lnTo>
                <a:pt x="243" y="126"/>
              </a:lnTo>
              <a:lnTo>
                <a:pt x="239" y="126"/>
              </a:lnTo>
              <a:lnTo>
                <a:pt x="234" y="126"/>
              </a:lnTo>
              <a:lnTo>
                <a:pt x="225" y="127"/>
              </a:lnTo>
              <a:lnTo>
                <a:pt x="213" y="129"/>
              </a:lnTo>
              <a:lnTo>
                <a:pt x="196" y="132"/>
              </a:lnTo>
              <a:lnTo>
                <a:pt x="196" y="0"/>
              </a:lnTo>
              <a:lnTo>
                <a:pt x="171" y="12"/>
              </a:lnTo>
              <a:lnTo>
                <a:pt x="152" y="21"/>
              </a:lnTo>
              <a:lnTo>
                <a:pt x="133" y="30"/>
              </a:lnTo>
              <a:lnTo>
                <a:pt x="107" y="40"/>
              </a:lnTo>
              <a:lnTo>
                <a:pt x="110" y="49"/>
              </a:lnTo>
              <a:lnTo>
                <a:pt x="113" y="48"/>
              </a:lnTo>
              <a:lnTo>
                <a:pt x="116" y="47"/>
              </a:lnTo>
              <a:lnTo>
                <a:pt x="119" y="46"/>
              </a:lnTo>
              <a:lnTo>
                <a:pt x="121" y="46"/>
              </a:lnTo>
              <a:lnTo>
                <a:pt x="123" y="45"/>
              </a:lnTo>
              <a:lnTo>
                <a:pt x="125" y="45"/>
              </a:lnTo>
              <a:lnTo>
                <a:pt x="127" y="45"/>
              </a:lnTo>
              <a:lnTo>
                <a:pt x="129" y="45"/>
              </a:lnTo>
              <a:lnTo>
                <a:pt x="130" y="45"/>
              </a:lnTo>
              <a:lnTo>
                <a:pt x="131" y="45"/>
              </a:lnTo>
              <a:lnTo>
                <a:pt x="134" y="45"/>
              </a:lnTo>
              <a:lnTo>
                <a:pt x="136" y="46"/>
              </a:lnTo>
              <a:lnTo>
                <a:pt x="138" y="47"/>
              </a:lnTo>
              <a:lnTo>
                <a:pt x="140" y="48"/>
              </a:lnTo>
              <a:lnTo>
                <a:pt x="141" y="48"/>
              </a:lnTo>
              <a:lnTo>
                <a:pt x="142" y="49"/>
              </a:lnTo>
              <a:lnTo>
                <a:pt x="143" y="50"/>
              </a:lnTo>
              <a:lnTo>
                <a:pt x="144" y="50"/>
              </a:lnTo>
              <a:lnTo>
                <a:pt x="144" y="51"/>
              </a:lnTo>
              <a:lnTo>
                <a:pt x="145" y="51"/>
              </a:lnTo>
              <a:lnTo>
                <a:pt x="146" y="54"/>
              </a:lnTo>
              <a:lnTo>
                <a:pt x="147" y="55"/>
              </a:lnTo>
              <a:lnTo>
                <a:pt x="148" y="56"/>
              </a:lnTo>
              <a:lnTo>
                <a:pt x="148" y="58"/>
              </a:lnTo>
              <a:lnTo>
                <a:pt x="149" y="59"/>
              </a:lnTo>
              <a:lnTo>
                <a:pt x="149" y="60"/>
              </a:lnTo>
              <a:lnTo>
                <a:pt x="149" y="62"/>
              </a:lnTo>
              <a:lnTo>
                <a:pt x="150" y="66"/>
              </a:lnTo>
              <a:lnTo>
                <a:pt x="150" y="71"/>
              </a:lnTo>
              <a:lnTo>
                <a:pt x="150" y="85"/>
              </a:lnTo>
              <a:lnTo>
                <a:pt x="150" y="135"/>
              </a:lnTo>
              <a:lnTo>
                <a:pt x="132" y="130"/>
              </a:lnTo>
              <a:lnTo>
                <a:pt x="119" y="128"/>
              </a:lnTo>
              <a:lnTo>
                <a:pt x="115" y="127"/>
              </a:lnTo>
              <a:lnTo>
                <a:pt x="110" y="126"/>
              </a:lnTo>
              <a:lnTo>
                <a:pt x="106" y="126"/>
              </a:lnTo>
              <a:lnTo>
                <a:pt x="102" y="126"/>
              </a:lnTo>
              <a:lnTo>
                <a:pt x="92" y="127"/>
              </a:lnTo>
              <a:lnTo>
                <a:pt x="82" y="129"/>
              </a:lnTo>
              <a:lnTo>
                <a:pt x="73" y="133"/>
              </a:lnTo>
              <a:lnTo>
                <a:pt x="63" y="137"/>
              </a:lnTo>
              <a:lnTo>
                <a:pt x="54" y="143"/>
              </a:lnTo>
              <a:lnTo>
                <a:pt x="46" y="151"/>
              </a:lnTo>
              <a:lnTo>
                <a:pt x="38" y="159"/>
              </a:lnTo>
              <a:lnTo>
                <a:pt x="31" y="168"/>
              </a:lnTo>
              <a:lnTo>
                <a:pt x="24" y="178"/>
              </a:lnTo>
              <a:lnTo>
                <a:pt x="18" y="188"/>
              </a:lnTo>
              <a:lnTo>
                <a:pt x="13" y="200"/>
              </a:lnTo>
              <a:lnTo>
                <a:pt x="8" y="212"/>
              </a:lnTo>
              <a:lnTo>
                <a:pt x="5" y="224"/>
              </a:lnTo>
              <a:lnTo>
                <a:pt x="2" y="237"/>
              </a:lnTo>
              <a:lnTo>
                <a:pt x="1" y="251"/>
              </a:lnTo>
              <a:lnTo>
                <a:pt x="0" y="264"/>
              </a:lnTo>
              <a:lnTo>
                <a:pt x="1" y="278"/>
              </a:lnTo>
              <a:lnTo>
                <a:pt x="2" y="291"/>
              </a:lnTo>
              <a:lnTo>
                <a:pt x="5" y="304"/>
              </a:lnTo>
              <a:lnTo>
                <a:pt x="8" y="317"/>
              </a:lnTo>
              <a:lnTo>
                <a:pt x="13" y="328"/>
              </a:lnTo>
              <a:lnTo>
                <a:pt x="18" y="339"/>
              </a:lnTo>
              <a:lnTo>
                <a:pt x="24" y="350"/>
              </a:lnTo>
              <a:lnTo>
                <a:pt x="30" y="359"/>
              </a:lnTo>
              <a:lnTo>
                <a:pt x="38" y="368"/>
              </a:lnTo>
              <a:lnTo>
                <a:pt x="46" y="375"/>
              </a:lnTo>
              <a:lnTo>
                <a:pt x="55" y="382"/>
              </a:lnTo>
              <a:lnTo>
                <a:pt x="64" y="388"/>
              </a:lnTo>
              <a:lnTo>
                <a:pt x="74" y="392"/>
              </a:lnTo>
              <a:lnTo>
                <a:pt x="84" y="395"/>
              </a:lnTo>
              <a:lnTo>
                <a:pt x="94" y="397"/>
              </a:lnTo>
              <a:lnTo>
                <a:pt x="105" y="398"/>
              </a:lnTo>
              <a:lnTo>
                <a:pt x="109" y="398"/>
              </a:lnTo>
              <a:lnTo>
                <a:pt x="114" y="398"/>
              </a:lnTo>
              <a:lnTo>
                <a:pt x="119" y="397"/>
              </a:lnTo>
              <a:lnTo>
                <a:pt x="125" y="396"/>
              </a:lnTo>
              <a:lnTo>
                <a:pt x="137" y="394"/>
              </a:lnTo>
              <a:lnTo>
                <a:pt x="150" y="391"/>
              </a:lnTo>
              <a:lnTo>
                <a:pt x="150" y="417"/>
              </a:lnTo>
              <a:lnTo>
                <a:pt x="149" y="439"/>
              </a:lnTo>
              <a:lnTo>
                <a:pt x="148" y="449"/>
              </a:lnTo>
              <a:lnTo>
                <a:pt x="148" y="454"/>
              </a:lnTo>
              <a:lnTo>
                <a:pt x="147" y="456"/>
              </a:lnTo>
              <a:lnTo>
                <a:pt x="147" y="457"/>
              </a:lnTo>
              <a:lnTo>
                <a:pt x="147" y="459"/>
              </a:lnTo>
              <a:lnTo>
                <a:pt x="146" y="460"/>
              </a:lnTo>
              <a:lnTo>
                <a:pt x="145" y="462"/>
              </a:lnTo>
              <a:lnTo>
                <a:pt x="144" y="465"/>
              </a:lnTo>
              <a:lnTo>
                <a:pt x="143" y="467"/>
              </a:lnTo>
              <a:lnTo>
                <a:pt x="142" y="469"/>
              </a:lnTo>
              <a:lnTo>
                <a:pt x="141" y="470"/>
              </a:lnTo>
              <a:lnTo>
                <a:pt x="139" y="472"/>
              </a:lnTo>
              <a:lnTo>
                <a:pt x="138" y="473"/>
              </a:lnTo>
              <a:lnTo>
                <a:pt x="136" y="474"/>
              </a:lnTo>
              <a:lnTo>
                <a:pt x="134" y="475"/>
              </a:lnTo>
              <a:lnTo>
                <a:pt x="132" y="476"/>
              </a:lnTo>
              <a:lnTo>
                <a:pt x="130" y="477"/>
              </a:lnTo>
              <a:lnTo>
                <a:pt x="127" y="477"/>
              </a:lnTo>
              <a:lnTo>
                <a:pt x="125" y="478"/>
              </a:lnTo>
              <a:lnTo>
                <a:pt x="122" y="478"/>
              </a:lnTo>
              <a:lnTo>
                <a:pt x="116" y="478"/>
              </a:lnTo>
              <a:lnTo>
                <a:pt x="105" y="478"/>
              </a:lnTo>
              <a:lnTo>
                <a:pt x="105" y="488"/>
              </a:lnTo>
              <a:lnTo>
                <a:pt x="238" y="488"/>
              </a:lnTo>
              <a:moveTo>
                <a:pt x="196" y="157"/>
              </a:moveTo>
              <a:lnTo>
                <a:pt x="200" y="154"/>
              </a:lnTo>
              <a:lnTo>
                <a:pt x="205" y="151"/>
              </a:lnTo>
              <a:lnTo>
                <a:pt x="208" y="149"/>
              </a:lnTo>
              <a:lnTo>
                <a:pt x="212" y="148"/>
              </a:lnTo>
              <a:lnTo>
                <a:pt x="216" y="147"/>
              </a:lnTo>
              <a:lnTo>
                <a:pt x="219" y="146"/>
              </a:lnTo>
              <a:lnTo>
                <a:pt x="223" y="146"/>
              </a:lnTo>
              <a:lnTo>
                <a:pt x="227" y="145"/>
              </a:lnTo>
              <a:lnTo>
                <a:pt x="235" y="146"/>
              </a:lnTo>
              <a:lnTo>
                <a:pt x="238" y="147"/>
              </a:lnTo>
              <a:lnTo>
                <a:pt x="242" y="148"/>
              </a:lnTo>
              <a:lnTo>
                <a:pt x="248" y="151"/>
              </a:lnTo>
              <a:lnTo>
                <a:pt x="255" y="155"/>
              </a:lnTo>
              <a:lnTo>
                <a:pt x="261" y="160"/>
              </a:lnTo>
              <a:lnTo>
                <a:pt x="266" y="165"/>
              </a:lnTo>
              <a:lnTo>
                <a:pt x="271" y="172"/>
              </a:lnTo>
              <a:lnTo>
                <a:pt x="275" y="180"/>
              </a:lnTo>
              <a:lnTo>
                <a:pt x="280" y="189"/>
              </a:lnTo>
              <a:lnTo>
                <a:pt x="283" y="199"/>
              </a:lnTo>
              <a:lnTo>
                <a:pt x="286" y="210"/>
              </a:lnTo>
              <a:lnTo>
                <a:pt x="289" y="221"/>
              </a:lnTo>
              <a:lnTo>
                <a:pt x="291" y="234"/>
              </a:lnTo>
              <a:lnTo>
                <a:pt x="292" y="247"/>
              </a:lnTo>
              <a:lnTo>
                <a:pt x="293" y="275"/>
              </a:lnTo>
              <a:lnTo>
                <a:pt x="292" y="298"/>
              </a:lnTo>
              <a:lnTo>
                <a:pt x="291" y="308"/>
              </a:lnTo>
              <a:lnTo>
                <a:pt x="289" y="318"/>
              </a:lnTo>
              <a:lnTo>
                <a:pt x="287" y="327"/>
              </a:lnTo>
              <a:lnTo>
                <a:pt x="285" y="336"/>
              </a:lnTo>
              <a:lnTo>
                <a:pt x="282" y="343"/>
              </a:lnTo>
              <a:lnTo>
                <a:pt x="278" y="350"/>
              </a:lnTo>
              <a:lnTo>
                <a:pt x="275" y="356"/>
              </a:lnTo>
              <a:lnTo>
                <a:pt x="270" y="362"/>
              </a:lnTo>
              <a:lnTo>
                <a:pt x="266" y="367"/>
              </a:lnTo>
              <a:lnTo>
                <a:pt x="261" y="370"/>
              </a:lnTo>
              <a:lnTo>
                <a:pt x="256" y="373"/>
              </a:lnTo>
              <a:lnTo>
                <a:pt x="250" y="376"/>
              </a:lnTo>
              <a:lnTo>
                <a:pt x="244" y="377"/>
              </a:lnTo>
              <a:lnTo>
                <a:pt x="238" y="377"/>
              </a:lnTo>
              <a:lnTo>
                <a:pt x="233" y="377"/>
              </a:lnTo>
              <a:lnTo>
                <a:pt x="230" y="377"/>
              </a:lnTo>
              <a:lnTo>
                <a:pt x="228" y="377"/>
              </a:lnTo>
              <a:lnTo>
                <a:pt x="225" y="376"/>
              </a:lnTo>
              <a:lnTo>
                <a:pt x="223" y="375"/>
              </a:lnTo>
              <a:lnTo>
                <a:pt x="221" y="375"/>
              </a:lnTo>
              <a:lnTo>
                <a:pt x="218" y="374"/>
              </a:lnTo>
              <a:lnTo>
                <a:pt x="213" y="371"/>
              </a:lnTo>
              <a:lnTo>
                <a:pt x="208" y="368"/>
              </a:lnTo>
              <a:lnTo>
                <a:pt x="202" y="364"/>
              </a:lnTo>
              <a:lnTo>
                <a:pt x="196" y="360"/>
              </a:lnTo>
              <a:lnTo>
                <a:pt x="196" y="157"/>
              </a:lnTo>
              <a:moveTo>
                <a:pt x="150" y="367"/>
              </a:moveTo>
              <a:lnTo>
                <a:pt x="145" y="369"/>
              </a:lnTo>
              <a:lnTo>
                <a:pt x="141" y="372"/>
              </a:lnTo>
              <a:lnTo>
                <a:pt x="137" y="373"/>
              </a:lnTo>
              <a:lnTo>
                <a:pt x="133" y="375"/>
              </a:lnTo>
              <a:lnTo>
                <a:pt x="129" y="376"/>
              </a:lnTo>
              <a:lnTo>
                <a:pt x="126" y="377"/>
              </a:lnTo>
              <a:lnTo>
                <a:pt x="122" y="377"/>
              </a:lnTo>
              <a:lnTo>
                <a:pt x="117" y="377"/>
              </a:lnTo>
              <a:lnTo>
                <a:pt x="110" y="377"/>
              </a:lnTo>
              <a:lnTo>
                <a:pt x="103" y="375"/>
              </a:lnTo>
              <a:lnTo>
                <a:pt x="97" y="373"/>
              </a:lnTo>
              <a:lnTo>
                <a:pt x="90" y="369"/>
              </a:lnTo>
              <a:lnTo>
                <a:pt x="85" y="364"/>
              </a:lnTo>
              <a:lnTo>
                <a:pt x="79" y="359"/>
              </a:lnTo>
              <a:lnTo>
                <a:pt x="74" y="352"/>
              </a:lnTo>
              <a:lnTo>
                <a:pt x="70" y="345"/>
              </a:lnTo>
              <a:lnTo>
                <a:pt x="66" y="336"/>
              </a:lnTo>
              <a:lnTo>
                <a:pt x="62" y="327"/>
              </a:lnTo>
              <a:lnTo>
                <a:pt x="59" y="317"/>
              </a:lnTo>
              <a:lnTo>
                <a:pt x="57" y="307"/>
              </a:lnTo>
              <a:lnTo>
                <a:pt x="55" y="295"/>
              </a:lnTo>
              <a:lnTo>
                <a:pt x="53" y="283"/>
              </a:lnTo>
              <a:lnTo>
                <a:pt x="52" y="257"/>
              </a:lnTo>
              <a:lnTo>
                <a:pt x="53" y="232"/>
              </a:lnTo>
              <a:lnTo>
                <a:pt x="56" y="209"/>
              </a:lnTo>
              <a:lnTo>
                <a:pt x="58" y="199"/>
              </a:lnTo>
              <a:lnTo>
                <a:pt x="60" y="190"/>
              </a:lnTo>
              <a:lnTo>
                <a:pt x="63" y="182"/>
              </a:lnTo>
              <a:lnTo>
                <a:pt x="66" y="174"/>
              </a:lnTo>
              <a:lnTo>
                <a:pt x="70" y="167"/>
              </a:lnTo>
              <a:lnTo>
                <a:pt x="74" y="161"/>
              </a:lnTo>
              <a:lnTo>
                <a:pt x="79" y="156"/>
              </a:lnTo>
              <a:lnTo>
                <a:pt x="84" y="152"/>
              </a:lnTo>
              <a:lnTo>
                <a:pt x="89" y="149"/>
              </a:lnTo>
              <a:lnTo>
                <a:pt x="95" y="147"/>
              </a:lnTo>
              <a:lnTo>
                <a:pt x="101" y="145"/>
              </a:lnTo>
              <a:lnTo>
                <a:pt x="108" y="145"/>
              </a:lnTo>
              <a:lnTo>
                <a:pt x="113" y="145"/>
              </a:lnTo>
              <a:lnTo>
                <a:pt x="116" y="145"/>
              </a:lnTo>
              <a:lnTo>
                <a:pt x="118" y="146"/>
              </a:lnTo>
              <a:lnTo>
                <a:pt x="121" y="146"/>
              </a:lnTo>
              <a:lnTo>
                <a:pt x="123" y="147"/>
              </a:lnTo>
              <a:lnTo>
                <a:pt x="126" y="148"/>
              </a:lnTo>
              <a:lnTo>
                <a:pt x="128" y="149"/>
              </a:lnTo>
              <a:lnTo>
                <a:pt x="133" y="152"/>
              </a:lnTo>
              <a:lnTo>
                <a:pt x="138" y="155"/>
              </a:lnTo>
              <a:lnTo>
                <a:pt x="144" y="160"/>
              </a:lnTo>
              <a:lnTo>
                <a:pt x="150" y="165"/>
              </a:lnTo>
              <a:lnTo>
                <a:pt x="150" y="367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295</xdr:col>
      <xdr:colOff>629280</xdr:colOff>
      <xdr:row>88</xdr:row>
      <xdr:rowOff>374040</xdr:rowOff>
    </xdr:from>
    <xdr:to>
      <xdr:col>300</xdr:col>
      <xdr:colOff>10080</xdr:colOff>
      <xdr:row>90</xdr:row>
      <xdr:rowOff>185400</xdr:rowOff>
    </xdr:to>
    <xdr:sp>
      <xdr:nvSpPr>
        <xdr:cNvPr id="256" name="Freeform 1"/>
        <xdr:cNvSpPr/>
      </xdr:nvSpPr>
      <xdr:spPr>
        <a:xfrm>
          <a:off x="236658600" y="54018720"/>
          <a:ext cx="3381840" cy="1031040"/>
        </a:xfrm>
        <a:custGeom>
          <a:avLst/>
          <a:gdLst/>
          <a:ahLst/>
          <a:rect l="0" t="0" r="r" b="b"/>
          <a:pathLst>
            <a:path w="9394" h="2864">
              <a:moveTo>
                <a:pt x="0" y="2863"/>
              </a:moveTo>
              <a:lnTo>
                <a:pt x="0" y="0"/>
              </a:lnTo>
              <a:lnTo>
                <a:pt x="9393" y="0"/>
              </a:lnTo>
              <a:lnTo>
                <a:pt x="9393" y="2863"/>
              </a:lnTo>
              <a:lnTo>
                <a:pt x="0" y="2863"/>
              </a:lnTo>
              <a:close/>
            </a:path>
          </a:pathLst>
        </a:custGeom>
        <a:solidFill>
          <a:srgbClr val="ffffff"/>
        </a:solidFill>
        <a:ln w="0">
          <a:solidFill>
            <a:srgbClr val="000000"/>
          </a:solidFill>
        </a:ln>
      </xdr:spPr>
    </xdr:sp>
    <xdr:clientData/>
  </xdr:twoCellAnchor>
  <xdr:twoCellAnchor editAs="absolute">
    <xdr:from>
      <xdr:col>295</xdr:col>
      <xdr:colOff>678600</xdr:colOff>
      <xdr:row>89</xdr:row>
      <xdr:rowOff>128880</xdr:rowOff>
    </xdr:from>
    <xdr:to>
      <xdr:col>296</xdr:col>
      <xdr:colOff>206640</xdr:colOff>
      <xdr:row>89</xdr:row>
      <xdr:rowOff>367200</xdr:rowOff>
    </xdr:to>
    <xdr:sp>
      <xdr:nvSpPr>
        <xdr:cNvPr id="257" name="Freeform 1"/>
        <xdr:cNvSpPr/>
      </xdr:nvSpPr>
      <xdr:spPr>
        <a:xfrm>
          <a:off x="236707920" y="54383040"/>
          <a:ext cx="328680" cy="238680"/>
        </a:xfrm>
        <a:custGeom>
          <a:avLst/>
          <a:gdLst/>
          <a:ahLst/>
          <a:rect l="0" t="0" r="r" b="b"/>
          <a:pathLst>
            <a:path w="913" h="663">
              <a:moveTo>
                <a:pt x="912" y="0"/>
              </a:moveTo>
              <a:lnTo>
                <a:pt x="717" y="0"/>
              </a:lnTo>
              <a:lnTo>
                <a:pt x="717" y="19"/>
              </a:lnTo>
              <a:lnTo>
                <a:pt x="735" y="21"/>
              </a:lnTo>
              <a:lnTo>
                <a:pt x="749" y="24"/>
              </a:lnTo>
              <a:lnTo>
                <a:pt x="755" y="25"/>
              </a:lnTo>
              <a:lnTo>
                <a:pt x="761" y="27"/>
              </a:lnTo>
              <a:lnTo>
                <a:pt x="766" y="29"/>
              </a:lnTo>
              <a:lnTo>
                <a:pt x="770" y="32"/>
              </a:lnTo>
              <a:lnTo>
                <a:pt x="774" y="34"/>
              </a:lnTo>
              <a:lnTo>
                <a:pt x="777" y="37"/>
              </a:lnTo>
              <a:lnTo>
                <a:pt x="780" y="40"/>
              </a:lnTo>
              <a:lnTo>
                <a:pt x="782" y="44"/>
              </a:lnTo>
              <a:lnTo>
                <a:pt x="783" y="48"/>
              </a:lnTo>
              <a:lnTo>
                <a:pt x="784" y="52"/>
              </a:lnTo>
              <a:lnTo>
                <a:pt x="785" y="56"/>
              </a:lnTo>
              <a:lnTo>
                <a:pt x="785" y="61"/>
              </a:lnTo>
              <a:lnTo>
                <a:pt x="785" y="69"/>
              </a:lnTo>
              <a:lnTo>
                <a:pt x="784" y="77"/>
              </a:lnTo>
              <a:lnTo>
                <a:pt x="783" y="86"/>
              </a:lnTo>
              <a:lnTo>
                <a:pt x="781" y="95"/>
              </a:lnTo>
              <a:lnTo>
                <a:pt x="779" y="105"/>
              </a:lnTo>
              <a:lnTo>
                <a:pt x="776" y="114"/>
              </a:lnTo>
              <a:lnTo>
                <a:pt x="769" y="135"/>
              </a:lnTo>
              <a:lnTo>
                <a:pt x="646" y="468"/>
              </a:lnTo>
              <a:lnTo>
                <a:pt x="517" y="133"/>
              </a:lnTo>
              <a:lnTo>
                <a:pt x="509" y="113"/>
              </a:lnTo>
              <a:lnTo>
                <a:pt x="507" y="107"/>
              </a:lnTo>
              <a:lnTo>
                <a:pt x="506" y="105"/>
              </a:lnTo>
              <a:lnTo>
                <a:pt x="505" y="103"/>
              </a:lnTo>
              <a:lnTo>
                <a:pt x="499" y="88"/>
              </a:lnTo>
              <a:lnTo>
                <a:pt x="496" y="81"/>
              </a:lnTo>
              <a:lnTo>
                <a:pt x="494" y="75"/>
              </a:lnTo>
              <a:lnTo>
                <a:pt x="492" y="68"/>
              </a:lnTo>
              <a:lnTo>
                <a:pt x="491" y="63"/>
              </a:lnTo>
              <a:lnTo>
                <a:pt x="490" y="58"/>
              </a:lnTo>
              <a:lnTo>
                <a:pt x="490" y="55"/>
              </a:lnTo>
              <a:lnTo>
                <a:pt x="490" y="53"/>
              </a:lnTo>
              <a:lnTo>
                <a:pt x="490" y="49"/>
              </a:lnTo>
              <a:lnTo>
                <a:pt x="491" y="45"/>
              </a:lnTo>
              <a:lnTo>
                <a:pt x="492" y="43"/>
              </a:lnTo>
              <a:lnTo>
                <a:pt x="492" y="41"/>
              </a:lnTo>
              <a:lnTo>
                <a:pt x="493" y="40"/>
              </a:lnTo>
              <a:lnTo>
                <a:pt x="494" y="38"/>
              </a:lnTo>
              <a:lnTo>
                <a:pt x="497" y="35"/>
              </a:lnTo>
              <a:lnTo>
                <a:pt x="500" y="32"/>
              </a:lnTo>
              <a:lnTo>
                <a:pt x="504" y="30"/>
              </a:lnTo>
              <a:lnTo>
                <a:pt x="508" y="27"/>
              </a:lnTo>
              <a:lnTo>
                <a:pt x="513" y="25"/>
              </a:lnTo>
              <a:lnTo>
                <a:pt x="518" y="24"/>
              </a:lnTo>
              <a:lnTo>
                <a:pt x="525" y="22"/>
              </a:lnTo>
              <a:lnTo>
                <a:pt x="532" y="21"/>
              </a:lnTo>
              <a:lnTo>
                <a:pt x="547" y="19"/>
              </a:lnTo>
              <a:lnTo>
                <a:pt x="566" y="19"/>
              </a:lnTo>
              <a:lnTo>
                <a:pt x="566" y="0"/>
              </a:lnTo>
              <a:lnTo>
                <a:pt x="303" y="0"/>
              </a:lnTo>
              <a:lnTo>
                <a:pt x="303" y="19"/>
              </a:lnTo>
              <a:lnTo>
                <a:pt x="322" y="20"/>
              </a:lnTo>
              <a:lnTo>
                <a:pt x="330" y="20"/>
              </a:lnTo>
              <a:lnTo>
                <a:pt x="338" y="22"/>
              </a:lnTo>
              <a:lnTo>
                <a:pt x="344" y="24"/>
              </a:lnTo>
              <a:lnTo>
                <a:pt x="350" y="26"/>
              </a:lnTo>
              <a:lnTo>
                <a:pt x="356" y="30"/>
              </a:lnTo>
              <a:lnTo>
                <a:pt x="361" y="34"/>
              </a:lnTo>
              <a:lnTo>
                <a:pt x="366" y="39"/>
              </a:lnTo>
              <a:lnTo>
                <a:pt x="371" y="45"/>
              </a:lnTo>
              <a:lnTo>
                <a:pt x="376" y="52"/>
              </a:lnTo>
              <a:lnTo>
                <a:pt x="381" y="60"/>
              </a:lnTo>
              <a:lnTo>
                <a:pt x="391" y="81"/>
              </a:lnTo>
              <a:lnTo>
                <a:pt x="402" y="107"/>
              </a:lnTo>
              <a:lnTo>
                <a:pt x="435" y="188"/>
              </a:lnTo>
              <a:lnTo>
                <a:pt x="330" y="465"/>
              </a:lnTo>
              <a:lnTo>
                <a:pt x="188" y="95"/>
              </a:lnTo>
              <a:lnTo>
                <a:pt x="186" y="89"/>
              </a:lnTo>
              <a:lnTo>
                <a:pt x="183" y="82"/>
              </a:lnTo>
              <a:lnTo>
                <a:pt x="181" y="76"/>
              </a:lnTo>
              <a:lnTo>
                <a:pt x="180" y="70"/>
              </a:lnTo>
              <a:lnTo>
                <a:pt x="179" y="65"/>
              </a:lnTo>
              <a:lnTo>
                <a:pt x="178" y="59"/>
              </a:lnTo>
              <a:lnTo>
                <a:pt x="177" y="55"/>
              </a:lnTo>
              <a:lnTo>
                <a:pt x="177" y="50"/>
              </a:lnTo>
              <a:lnTo>
                <a:pt x="177" y="46"/>
              </a:lnTo>
              <a:lnTo>
                <a:pt x="178" y="43"/>
              </a:lnTo>
              <a:lnTo>
                <a:pt x="179" y="40"/>
              </a:lnTo>
              <a:lnTo>
                <a:pt x="179" y="38"/>
              </a:lnTo>
              <a:lnTo>
                <a:pt x="180" y="37"/>
              </a:lnTo>
              <a:lnTo>
                <a:pt x="181" y="35"/>
              </a:lnTo>
              <a:lnTo>
                <a:pt x="182" y="34"/>
              </a:lnTo>
              <a:lnTo>
                <a:pt x="183" y="33"/>
              </a:lnTo>
              <a:lnTo>
                <a:pt x="184" y="32"/>
              </a:lnTo>
              <a:lnTo>
                <a:pt x="187" y="30"/>
              </a:lnTo>
              <a:lnTo>
                <a:pt x="190" y="28"/>
              </a:lnTo>
              <a:lnTo>
                <a:pt x="194" y="26"/>
              </a:lnTo>
              <a:lnTo>
                <a:pt x="199" y="25"/>
              </a:lnTo>
              <a:lnTo>
                <a:pt x="204" y="23"/>
              </a:lnTo>
              <a:lnTo>
                <a:pt x="210" y="22"/>
              </a:lnTo>
              <a:lnTo>
                <a:pt x="224" y="20"/>
              </a:lnTo>
              <a:lnTo>
                <a:pt x="241" y="19"/>
              </a:lnTo>
              <a:lnTo>
                <a:pt x="241" y="0"/>
              </a:lnTo>
              <a:lnTo>
                <a:pt x="0" y="0"/>
              </a:lnTo>
              <a:lnTo>
                <a:pt x="0" y="19"/>
              </a:lnTo>
              <a:lnTo>
                <a:pt x="9" y="20"/>
              </a:lnTo>
              <a:lnTo>
                <a:pt x="17" y="21"/>
              </a:lnTo>
              <a:lnTo>
                <a:pt x="25" y="23"/>
              </a:lnTo>
              <a:lnTo>
                <a:pt x="32" y="26"/>
              </a:lnTo>
              <a:lnTo>
                <a:pt x="38" y="29"/>
              </a:lnTo>
              <a:lnTo>
                <a:pt x="45" y="33"/>
              </a:lnTo>
              <a:lnTo>
                <a:pt x="50" y="38"/>
              </a:lnTo>
              <a:lnTo>
                <a:pt x="56" y="43"/>
              </a:lnTo>
              <a:lnTo>
                <a:pt x="61" y="50"/>
              </a:lnTo>
              <a:lnTo>
                <a:pt x="67" y="58"/>
              </a:lnTo>
              <a:lnTo>
                <a:pt x="77" y="77"/>
              </a:lnTo>
              <a:lnTo>
                <a:pt x="89" y="103"/>
              </a:lnTo>
              <a:lnTo>
                <a:pt x="101" y="134"/>
              </a:lnTo>
              <a:lnTo>
                <a:pt x="291" y="662"/>
              </a:lnTo>
              <a:lnTo>
                <a:pt x="306" y="662"/>
              </a:lnTo>
              <a:lnTo>
                <a:pt x="458" y="246"/>
              </a:lnTo>
              <a:lnTo>
                <a:pt x="615" y="662"/>
              </a:lnTo>
              <a:lnTo>
                <a:pt x="630" y="662"/>
              </a:lnTo>
              <a:lnTo>
                <a:pt x="831" y="89"/>
              </a:lnTo>
              <a:lnTo>
                <a:pt x="837" y="71"/>
              </a:lnTo>
              <a:lnTo>
                <a:pt x="844" y="57"/>
              </a:lnTo>
              <a:lnTo>
                <a:pt x="847" y="52"/>
              </a:lnTo>
              <a:lnTo>
                <a:pt x="851" y="47"/>
              </a:lnTo>
              <a:lnTo>
                <a:pt x="855" y="42"/>
              </a:lnTo>
              <a:lnTo>
                <a:pt x="859" y="38"/>
              </a:lnTo>
              <a:lnTo>
                <a:pt x="863" y="35"/>
              </a:lnTo>
              <a:lnTo>
                <a:pt x="868" y="32"/>
              </a:lnTo>
              <a:lnTo>
                <a:pt x="874" y="29"/>
              </a:lnTo>
              <a:lnTo>
                <a:pt x="880" y="27"/>
              </a:lnTo>
              <a:lnTo>
                <a:pt x="894" y="22"/>
              </a:lnTo>
              <a:lnTo>
                <a:pt x="912" y="19"/>
              </a:lnTo>
              <a:lnTo>
                <a:pt x="912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244440</xdr:colOff>
      <xdr:row>89</xdr:row>
      <xdr:rowOff>288720</xdr:rowOff>
    </xdr:from>
    <xdr:to>
      <xdr:col>296</xdr:col>
      <xdr:colOff>368640</xdr:colOff>
      <xdr:row>89</xdr:row>
      <xdr:rowOff>464400</xdr:rowOff>
    </xdr:to>
    <xdr:sp>
      <xdr:nvSpPr>
        <xdr:cNvPr id="258" name="Freeform 1"/>
        <xdr:cNvSpPr/>
      </xdr:nvSpPr>
      <xdr:spPr>
        <a:xfrm>
          <a:off x="237074040" y="54542880"/>
          <a:ext cx="124560" cy="176040"/>
        </a:xfrm>
        <a:custGeom>
          <a:avLst/>
          <a:gdLst/>
          <a:ahLst/>
          <a:rect l="0" t="0" r="r" b="b"/>
          <a:pathLst>
            <a:path w="346" h="489">
              <a:moveTo>
                <a:pt x="238" y="488"/>
              </a:moveTo>
              <a:lnTo>
                <a:pt x="238" y="478"/>
              </a:lnTo>
              <a:lnTo>
                <a:pt x="230" y="478"/>
              </a:lnTo>
              <a:lnTo>
                <a:pt x="225" y="478"/>
              </a:lnTo>
              <a:lnTo>
                <a:pt x="220" y="478"/>
              </a:lnTo>
              <a:lnTo>
                <a:pt x="216" y="477"/>
              </a:lnTo>
              <a:lnTo>
                <a:pt x="213" y="476"/>
              </a:lnTo>
              <a:lnTo>
                <a:pt x="210" y="474"/>
              </a:lnTo>
              <a:lnTo>
                <a:pt x="208" y="473"/>
              </a:lnTo>
              <a:lnTo>
                <a:pt x="207" y="472"/>
              </a:lnTo>
              <a:lnTo>
                <a:pt x="206" y="471"/>
              </a:lnTo>
              <a:lnTo>
                <a:pt x="204" y="470"/>
              </a:lnTo>
              <a:lnTo>
                <a:pt x="203" y="468"/>
              </a:lnTo>
              <a:lnTo>
                <a:pt x="202" y="467"/>
              </a:lnTo>
              <a:lnTo>
                <a:pt x="201" y="463"/>
              </a:lnTo>
              <a:lnTo>
                <a:pt x="199" y="459"/>
              </a:lnTo>
              <a:lnTo>
                <a:pt x="198" y="454"/>
              </a:lnTo>
              <a:lnTo>
                <a:pt x="197" y="448"/>
              </a:lnTo>
              <a:lnTo>
                <a:pt x="196" y="434"/>
              </a:lnTo>
              <a:lnTo>
                <a:pt x="196" y="417"/>
              </a:lnTo>
              <a:lnTo>
                <a:pt x="196" y="390"/>
              </a:lnTo>
              <a:lnTo>
                <a:pt x="209" y="394"/>
              </a:lnTo>
              <a:lnTo>
                <a:pt x="220" y="396"/>
              </a:lnTo>
              <a:lnTo>
                <a:pt x="225" y="397"/>
              </a:lnTo>
              <a:lnTo>
                <a:pt x="229" y="398"/>
              </a:lnTo>
              <a:lnTo>
                <a:pt x="234" y="398"/>
              </a:lnTo>
              <a:lnTo>
                <a:pt x="238" y="398"/>
              </a:lnTo>
              <a:lnTo>
                <a:pt x="248" y="397"/>
              </a:lnTo>
              <a:lnTo>
                <a:pt x="259" y="395"/>
              </a:lnTo>
              <a:lnTo>
                <a:pt x="269" y="392"/>
              </a:lnTo>
              <a:lnTo>
                <a:pt x="279" y="387"/>
              </a:lnTo>
              <a:lnTo>
                <a:pt x="288" y="381"/>
              </a:lnTo>
              <a:lnTo>
                <a:pt x="297" y="373"/>
              </a:lnTo>
              <a:lnTo>
                <a:pt x="305" y="365"/>
              </a:lnTo>
              <a:lnTo>
                <a:pt x="313" y="356"/>
              </a:lnTo>
              <a:lnTo>
                <a:pt x="320" y="346"/>
              </a:lnTo>
              <a:lnTo>
                <a:pt x="326" y="335"/>
              </a:lnTo>
              <a:lnTo>
                <a:pt x="332" y="324"/>
              </a:lnTo>
              <a:lnTo>
                <a:pt x="336" y="311"/>
              </a:lnTo>
              <a:lnTo>
                <a:pt x="340" y="298"/>
              </a:lnTo>
              <a:lnTo>
                <a:pt x="343" y="285"/>
              </a:lnTo>
              <a:lnTo>
                <a:pt x="345" y="271"/>
              </a:lnTo>
              <a:lnTo>
                <a:pt x="345" y="257"/>
              </a:lnTo>
              <a:lnTo>
                <a:pt x="345" y="243"/>
              </a:lnTo>
              <a:lnTo>
                <a:pt x="343" y="230"/>
              </a:lnTo>
              <a:lnTo>
                <a:pt x="341" y="217"/>
              </a:lnTo>
              <a:lnTo>
                <a:pt x="337" y="205"/>
              </a:lnTo>
              <a:lnTo>
                <a:pt x="333" y="193"/>
              </a:lnTo>
              <a:lnTo>
                <a:pt x="328" y="182"/>
              </a:lnTo>
              <a:lnTo>
                <a:pt x="323" y="172"/>
              </a:lnTo>
              <a:lnTo>
                <a:pt x="316" y="163"/>
              </a:lnTo>
              <a:lnTo>
                <a:pt x="309" y="155"/>
              </a:lnTo>
              <a:lnTo>
                <a:pt x="301" y="148"/>
              </a:lnTo>
              <a:lnTo>
                <a:pt x="293" y="141"/>
              </a:lnTo>
              <a:lnTo>
                <a:pt x="284" y="136"/>
              </a:lnTo>
              <a:lnTo>
                <a:pt x="274" y="132"/>
              </a:lnTo>
              <a:lnTo>
                <a:pt x="264" y="129"/>
              </a:lnTo>
              <a:lnTo>
                <a:pt x="254" y="127"/>
              </a:lnTo>
              <a:lnTo>
                <a:pt x="243" y="126"/>
              </a:lnTo>
              <a:lnTo>
                <a:pt x="239" y="126"/>
              </a:lnTo>
              <a:lnTo>
                <a:pt x="234" y="126"/>
              </a:lnTo>
              <a:lnTo>
                <a:pt x="225" y="127"/>
              </a:lnTo>
              <a:lnTo>
                <a:pt x="213" y="129"/>
              </a:lnTo>
              <a:lnTo>
                <a:pt x="196" y="132"/>
              </a:lnTo>
              <a:lnTo>
                <a:pt x="196" y="0"/>
              </a:lnTo>
              <a:lnTo>
                <a:pt x="171" y="12"/>
              </a:lnTo>
              <a:lnTo>
                <a:pt x="152" y="21"/>
              </a:lnTo>
              <a:lnTo>
                <a:pt x="133" y="30"/>
              </a:lnTo>
              <a:lnTo>
                <a:pt x="107" y="40"/>
              </a:lnTo>
              <a:lnTo>
                <a:pt x="110" y="49"/>
              </a:lnTo>
              <a:lnTo>
                <a:pt x="113" y="48"/>
              </a:lnTo>
              <a:lnTo>
                <a:pt x="116" y="47"/>
              </a:lnTo>
              <a:lnTo>
                <a:pt x="119" y="46"/>
              </a:lnTo>
              <a:lnTo>
                <a:pt x="121" y="46"/>
              </a:lnTo>
              <a:lnTo>
                <a:pt x="123" y="45"/>
              </a:lnTo>
              <a:lnTo>
                <a:pt x="125" y="45"/>
              </a:lnTo>
              <a:lnTo>
                <a:pt x="127" y="45"/>
              </a:lnTo>
              <a:lnTo>
                <a:pt x="129" y="45"/>
              </a:lnTo>
              <a:lnTo>
                <a:pt x="130" y="45"/>
              </a:lnTo>
              <a:lnTo>
                <a:pt x="131" y="45"/>
              </a:lnTo>
              <a:lnTo>
                <a:pt x="134" y="45"/>
              </a:lnTo>
              <a:lnTo>
                <a:pt x="136" y="46"/>
              </a:lnTo>
              <a:lnTo>
                <a:pt x="138" y="47"/>
              </a:lnTo>
              <a:lnTo>
                <a:pt x="140" y="48"/>
              </a:lnTo>
              <a:lnTo>
                <a:pt x="141" y="48"/>
              </a:lnTo>
              <a:lnTo>
                <a:pt x="142" y="49"/>
              </a:lnTo>
              <a:lnTo>
                <a:pt x="143" y="50"/>
              </a:lnTo>
              <a:lnTo>
                <a:pt x="144" y="50"/>
              </a:lnTo>
              <a:lnTo>
                <a:pt x="144" y="51"/>
              </a:lnTo>
              <a:lnTo>
                <a:pt x="145" y="51"/>
              </a:lnTo>
              <a:lnTo>
                <a:pt x="146" y="54"/>
              </a:lnTo>
              <a:lnTo>
                <a:pt x="147" y="55"/>
              </a:lnTo>
              <a:lnTo>
                <a:pt x="148" y="56"/>
              </a:lnTo>
              <a:lnTo>
                <a:pt x="148" y="58"/>
              </a:lnTo>
              <a:lnTo>
                <a:pt x="149" y="59"/>
              </a:lnTo>
              <a:lnTo>
                <a:pt x="149" y="60"/>
              </a:lnTo>
              <a:lnTo>
                <a:pt x="149" y="62"/>
              </a:lnTo>
              <a:lnTo>
                <a:pt x="150" y="66"/>
              </a:lnTo>
              <a:lnTo>
                <a:pt x="150" y="71"/>
              </a:lnTo>
              <a:lnTo>
                <a:pt x="150" y="85"/>
              </a:lnTo>
              <a:lnTo>
                <a:pt x="150" y="135"/>
              </a:lnTo>
              <a:lnTo>
                <a:pt x="132" y="130"/>
              </a:lnTo>
              <a:lnTo>
                <a:pt x="119" y="128"/>
              </a:lnTo>
              <a:lnTo>
                <a:pt x="115" y="127"/>
              </a:lnTo>
              <a:lnTo>
                <a:pt x="110" y="126"/>
              </a:lnTo>
              <a:lnTo>
                <a:pt x="106" y="126"/>
              </a:lnTo>
              <a:lnTo>
                <a:pt x="102" y="126"/>
              </a:lnTo>
              <a:lnTo>
                <a:pt x="92" y="127"/>
              </a:lnTo>
              <a:lnTo>
                <a:pt x="82" y="129"/>
              </a:lnTo>
              <a:lnTo>
                <a:pt x="73" y="133"/>
              </a:lnTo>
              <a:lnTo>
                <a:pt x="63" y="137"/>
              </a:lnTo>
              <a:lnTo>
                <a:pt x="54" y="143"/>
              </a:lnTo>
              <a:lnTo>
                <a:pt x="46" y="151"/>
              </a:lnTo>
              <a:lnTo>
                <a:pt x="38" y="159"/>
              </a:lnTo>
              <a:lnTo>
                <a:pt x="31" y="168"/>
              </a:lnTo>
              <a:lnTo>
                <a:pt x="24" y="178"/>
              </a:lnTo>
              <a:lnTo>
                <a:pt x="18" y="188"/>
              </a:lnTo>
              <a:lnTo>
                <a:pt x="13" y="200"/>
              </a:lnTo>
              <a:lnTo>
                <a:pt x="8" y="212"/>
              </a:lnTo>
              <a:lnTo>
                <a:pt x="5" y="224"/>
              </a:lnTo>
              <a:lnTo>
                <a:pt x="2" y="237"/>
              </a:lnTo>
              <a:lnTo>
                <a:pt x="1" y="251"/>
              </a:lnTo>
              <a:lnTo>
                <a:pt x="0" y="264"/>
              </a:lnTo>
              <a:lnTo>
                <a:pt x="1" y="278"/>
              </a:lnTo>
              <a:lnTo>
                <a:pt x="2" y="291"/>
              </a:lnTo>
              <a:lnTo>
                <a:pt x="5" y="304"/>
              </a:lnTo>
              <a:lnTo>
                <a:pt x="8" y="317"/>
              </a:lnTo>
              <a:lnTo>
                <a:pt x="13" y="328"/>
              </a:lnTo>
              <a:lnTo>
                <a:pt x="18" y="339"/>
              </a:lnTo>
              <a:lnTo>
                <a:pt x="24" y="350"/>
              </a:lnTo>
              <a:lnTo>
                <a:pt x="30" y="359"/>
              </a:lnTo>
              <a:lnTo>
                <a:pt x="38" y="368"/>
              </a:lnTo>
              <a:lnTo>
                <a:pt x="46" y="375"/>
              </a:lnTo>
              <a:lnTo>
                <a:pt x="55" y="382"/>
              </a:lnTo>
              <a:lnTo>
                <a:pt x="64" y="388"/>
              </a:lnTo>
              <a:lnTo>
                <a:pt x="74" y="392"/>
              </a:lnTo>
              <a:lnTo>
                <a:pt x="84" y="395"/>
              </a:lnTo>
              <a:lnTo>
                <a:pt x="94" y="397"/>
              </a:lnTo>
              <a:lnTo>
                <a:pt x="105" y="398"/>
              </a:lnTo>
              <a:lnTo>
                <a:pt x="109" y="398"/>
              </a:lnTo>
              <a:lnTo>
                <a:pt x="114" y="398"/>
              </a:lnTo>
              <a:lnTo>
                <a:pt x="119" y="397"/>
              </a:lnTo>
              <a:lnTo>
                <a:pt x="125" y="396"/>
              </a:lnTo>
              <a:lnTo>
                <a:pt x="137" y="394"/>
              </a:lnTo>
              <a:lnTo>
                <a:pt x="150" y="391"/>
              </a:lnTo>
              <a:lnTo>
                <a:pt x="150" y="417"/>
              </a:lnTo>
              <a:lnTo>
                <a:pt x="149" y="439"/>
              </a:lnTo>
              <a:lnTo>
                <a:pt x="148" y="449"/>
              </a:lnTo>
              <a:lnTo>
                <a:pt x="148" y="454"/>
              </a:lnTo>
              <a:lnTo>
                <a:pt x="147" y="456"/>
              </a:lnTo>
              <a:lnTo>
                <a:pt x="147" y="457"/>
              </a:lnTo>
              <a:lnTo>
                <a:pt x="147" y="459"/>
              </a:lnTo>
              <a:lnTo>
                <a:pt x="146" y="460"/>
              </a:lnTo>
              <a:lnTo>
                <a:pt x="145" y="462"/>
              </a:lnTo>
              <a:lnTo>
                <a:pt x="144" y="465"/>
              </a:lnTo>
              <a:lnTo>
                <a:pt x="143" y="467"/>
              </a:lnTo>
              <a:lnTo>
                <a:pt x="142" y="469"/>
              </a:lnTo>
              <a:lnTo>
                <a:pt x="141" y="470"/>
              </a:lnTo>
              <a:lnTo>
                <a:pt x="139" y="472"/>
              </a:lnTo>
              <a:lnTo>
                <a:pt x="138" y="473"/>
              </a:lnTo>
              <a:lnTo>
                <a:pt x="136" y="474"/>
              </a:lnTo>
              <a:lnTo>
                <a:pt x="134" y="475"/>
              </a:lnTo>
              <a:lnTo>
                <a:pt x="132" y="476"/>
              </a:lnTo>
              <a:lnTo>
                <a:pt x="130" y="477"/>
              </a:lnTo>
              <a:lnTo>
                <a:pt x="127" y="477"/>
              </a:lnTo>
              <a:lnTo>
                <a:pt x="125" y="478"/>
              </a:lnTo>
              <a:lnTo>
                <a:pt x="122" y="478"/>
              </a:lnTo>
              <a:lnTo>
                <a:pt x="116" y="478"/>
              </a:lnTo>
              <a:lnTo>
                <a:pt x="105" y="478"/>
              </a:lnTo>
              <a:lnTo>
                <a:pt x="105" y="488"/>
              </a:lnTo>
              <a:lnTo>
                <a:pt x="238" y="488"/>
              </a:lnTo>
              <a:moveTo>
                <a:pt x="196" y="157"/>
              </a:moveTo>
              <a:lnTo>
                <a:pt x="200" y="154"/>
              </a:lnTo>
              <a:lnTo>
                <a:pt x="205" y="151"/>
              </a:lnTo>
              <a:lnTo>
                <a:pt x="208" y="149"/>
              </a:lnTo>
              <a:lnTo>
                <a:pt x="212" y="148"/>
              </a:lnTo>
              <a:lnTo>
                <a:pt x="216" y="147"/>
              </a:lnTo>
              <a:lnTo>
                <a:pt x="219" y="146"/>
              </a:lnTo>
              <a:lnTo>
                <a:pt x="223" y="146"/>
              </a:lnTo>
              <a:lnTo>
                <a:pt x="227" y="145"/>
              </a:lnTo>
              <a:lnTo>
                <a:pt x="235" y="146"/>
              </a:lnTo>
              <a:lnTo>
                <a:pt x="238" y="147"/>
              </a:lnTo>
              <a:lnTo>
                <a:pt x="242" y="148"/>
              </a:lnTo>
              <a:lnTo>
                <a:pt x="248" y="151"/>
              </a:lnTo>
              <a:lnTo>
                <a:pt x="255" y="155"/>
              </a:lnTo>
              <a:lnTo>
                <a:pt x="261" y="160"/>
              </a:lnTo>
              <a:lnTo>
                <a:pt x="266" y="165"/>
              </a:lnTo>
              <a:lnTo>
                <a:pt x="271" y="172"/>
              </a:lnTo>
              <a:lnTo>
                <a:pt x="275" y="180"/>
              </a:lnTo>
              <a:lnTo>
                <a:pt x="280" y="189"/>
              </a:lnTo>
              <a:lnTo>
                <a:pt x="283" y="199"/>
              </a:lnTo>
              <a:lnTo>
                <a:pt x="286" y="210"/>
              </a:lnTo>
              <a:lnTo>
                <a:pt x="289" y="221"/>
              </a:lnTo>
              <a:lnTo>
                <a:pt x="291" y="234"/>
              </a:lnTo>
              <a:lnTo>
                <a:pt x="292" y="247"/>
              </a:lnTo>
              <a:lnTo>
                <a:pt x="293" y="275"/>
              </a:lnTo>
              <a:lnTo>
                <a:pt x="292" y="298"/>
              </a:lnTo>
              <a:lnTo>
                <a:pt x="291" y="308"/>
              </a:lnTo>
              <a:lnTo>
                <a:pt x="289" y="318"/>
              </a:lnTo>
              <a:lnTo>
                <a:pt x="287" y="327"/>
              </a:lnTo>
              <a:lnTo>
                <a:pt x="285" y="336"/>
              </a:lnTo>
              <a:lnTo>
                <a:pt x="282" y="343"/>
              </a:lnTo>
              <a:lnTo>
                <a:pt x="278" y="350"/>
              </a:lnTo>
              <a:lnTo>
                <a:pt x="275" y="356"/>
              </a:lnTo>
              <a:lnTo>
                <a:pt x="270" y="362"/>
              </a:lnTo>
              <a:lnTo>
                <a:pt x="266" y="367"/>
              </a:lnTo>
              <a:lnTo>
                <a:pt x="261" y="370"/>
              </a:lnTo>
              <a:lnTo>
                <a:pt x="256" y="373"/>
              </a:lnTo>
              <a:lnTo>
                <a:pt x="250" y="376"/>
              </a:lnTo>
              <a:lnTo>
                <a:pt x="244" y="377"/>
              </a:lnTo>
              <a:lnTo>
                <a:pt x="238" y="377"/>
              </a:lnTo>
              <a:lnTo>
                <a:pt x="233" y="377"/>
              </a:lnTo>
              <a:lnTo>
                <a:pt x="230" y="377"/>
              </a:lnTo>
              <a:lnTo>
                <a:pt x="228" y="377"/>
              </a:lnTo>
              <a:lnTo>
                <a:pt x="225" y="376"/>
              </a:lnTo>
              <a:lnTo>
                <a:pt x="223" y="375"/>
              </a:lnTo>
              <a:lnTo>
                <a:pt x="221" y="375"/>
              </a:lnTo>
              <a:lnTo>
                <a:pt x="218" y="374"/>
              </a:lnTo>
              <a:lnTo>
                <a:pt x="213" y="371"/>
              </a:lnTo>
              <a:lnTo>
                <a:pt x="208" y="368"/>
              </a:lnTo>
              <a:lnTo>
                <a:pt x="202" y="364"/>
              </a:lnTo>
              <a:lnTo>
                <a:pt x="196" y="360"/>
              </a:lnTo>
              <a:lnTo>
                <a:pt x="196" y="157"/>
              </a:lnTo>
              <a:moveTo>
                <a:pt x="150" y="367"/>
              </a:moveTo>
              <a:lnTo>
                <a:pt x="145" y="369"/>
              </a:lnTo>
              <a:lnTo>
                <a:pt x="141" y="372"/>
              </a:lnTo>
              <a:lnTo>
                <a:pt x="137" y="373"/>
              </a:lnTo>
              <a:lnTo>
                <a:pt x="133" y="375"/>
              </a:lnTo>
              <a:lnTo>
                <a:pt x="129" y="376"/>
              </a:lnTo>
              <a:lnTo>
                <a:pt x="126" y="377"/>
              </a:lnTo>
              <a:lnTo>
                <a:pt x="122" y="377"/>
              </a:lnTo>
              <a:lnTo>
                <a:pt x="117" y="377"/>
              </a:lnTo>
              <a:lnTo>
                <a:pt x="110" y="377"/>
              </a:lnTo>
              <a:lnTo>
                <a:pt x="103" y="375"/>
              </a:lnTo>
              <a:lnTo>
                <a:pt x="97" y="373"/>
              </a:lnTo>
              <a:lnTo>
                <a:pt x="90" y="369"/>
              </a:lnTo>
              <a:lnTo>
                <a:pt x="85" y="364"/>
              </a:lnTo>
              <a:lnTo>
                <a:pt x="79" y="359"/>
              </a:lnTo>
              <a:lnTo>
                <a:pt x="74" y="352"/>
              </a:lnTo>
              <a:lnTo>
                <a:pt x="70" y="345"/>
              </a:lnTo>
              <a:lnTo>
                <a:pt x="66" y="336"/>
              </a:lnTo>
              <a:lnTo>
                <a:pt x="62" y="327"/>
              </a:lnTo>
              <a:lnTo>
                <a:pt x="59" y="317"/>
              </a:lnTo>
              <a:lnTo>
                <a:pt x="57" y="307"/>
              </a:lnTo>
              <a:lnTo>
                <a:pt x="55" y="295"/>
              </a:lnTo>
              <a:lnTo>
                <a:pt x="53" y="283"/>
              </a:lnTo>
              <a:lnTo>
                <a:pt x="52" y="257"/>
              </a:lnTo>
              <a:lnTo>
                <a:pt x="53" y="232"/>
              </a:lnTo>
              <a:lnTo>
                <a:pt x="56" y="209"/>
              </a:lnTo>
              <a:lnTo>
                <a:pt x="58" y="199"/>
              </a:lnTo>
              <a:lnTo>
                <a:pt x="60" y="190"/>
              </a:lnTo>
              <a:lnTo>
                <a:pt x="63" y="182"/>
              </a:lnTo>
              <a:lnTo>
                <a:pt x="66" y="174"/>
              </a:lnTo>
              <a:lnTo>
                <a:pt x="70" y="167"/>
              </a:lnTo>
              <a:lnTo>
                <a:pt x="74" y="161"/>
              </a:lnTo>
              <a:lnTo>
                <a:pt x="79" y="156"/>
              </a:lnTo>
              <a:lnTo>
                <a:pt x="84" y="152"/>
              </a:lnTo>
              <a:lnTo>
                <a:pt x="89" y="149"/>
              </a:lnTo>
              <a:lnTo>
                <a:pt x="95" y="147"/>
              </a:lnTo>
              <a:lnTo>
                <a:pt x="101" y="145"/>
              </a:lnTo>
              <a:lnTo>
                <a:pt x="108" y="145"/>
              </a:lnTo>
              <a:lnTo>
                <a:pt x="113" y="145"/>
              </a:lnTo>
              <a:lnTo>
                <a:pt x="116" y="145"/>
              </a:lnTo>
              <a:lnTo>
                <a:pt x="118" y="146"/>
              </a:lnTo>
              <a:lnTo>
                <a:pt x="121" y="146"/>
              </a:lnTo>
              <a:lnTo>
                <a:pt x="123" y="147"/>
              </a:lnTo>
              <a:lnTo>
                <a:pt x="126" y="148"/>
              </a:lnTo>
              <a:lnTo>
                <a:pt x="128" y="149"/>
              </a:lnTo>
              <a:lnTo>
                <a:pt x="133" y="152"/>
              </a:lnTo>
              <a:lnTo>
                <a:pt x="138" y="155"/>
              </a:lnTo>
              <a:lnTo>
                <a:pt x="144" y="160"/>
              </a:lnTo>
              <a:lnTo>
                <a:pt x="150" y="165"/>
              </a:lnTo>
              <a:lnTo>
                <a:pt x="150" y="367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429120</xdr:colOff>
      <xdr:row>89</xdr:row>
      <xdr:rowOff>205200</xdr:rowOff>
    </xdr:from>
    <xdr:to>
      <xdr:col>296</xdr:col>
      <xdr:colOff>633960</xdr:colOff>
      <xdr:row>89</xdr:row>
      <xdr:rowOff>313560</xdr:rowOff>
    </xdr:to>
    <xdr:sp>
      <xdr:nvSpPr>
        <xdr:cNvPr id="259" name="Freeform 1"/>
        <xdr:cNvSpPr/>
      </xdr:nvSpPr>
      <xdr:spPr>
        <a:xfrm>
          <a:off x="237258720" y="54459360"/>
          <a:ext cx="205200" cy="108720"/>
        </a:xfrm>
        <a:custGeom>
          <a:avLst/>
          <a:gdLst/>
          <a:ahLst/>
          <a:rect l="0" t="0" r="r" b="b"/>
          <a:pathLst>
            <a:path w="570" h="302">
              <a:moveTo>
                <a:pt x="0" y="301"/>
              </a:moveTo>
              <a:lnTo>
                <a:pt x="0" y="240"/>
              </a:lnTo>
              <a:lnTo>
                <a:pt x="569" y="240"/>
              </a:lnTo>
              <a:lnTo>
                <a:pt x="569" y="301"/>
              </a:lnTo>
              <a:lnTo>
                <a:pt x="0" y="301"/>
              </a:lnTo>
              <a:moveTo>
                <a:pt x="0" y="62"/>
              </a:moveTo>
              <a:lnTo>
                <a:pt x="0" y="0"/>
              </a:lnTo>
              <a:lnTo>
                <a:pt x="569" y="0"/>
              </a:lnTo>
              <a:lnTo>
                <a:pt x="569" y="62"/>
              </a:lnTo>
              <a:lnTo>
                <a:pt x="0" y="6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298</xdr:col>
      <xdr:colOff>156960</xdr:colOff>
      <xdr:row>88</xdr:row>
      <xdr:rowOff>471960</xdr:rowOff>
    </xdr:from>
    <xdr:to>
      <xdr:col>298</xdr:col>
      <xdr:colOff>364320</xdr:colOff>
      <xdr:row>89</xdr:row>
      <xdr:rowOff>96840</xdr:rowOff>
    </xdr:to>
    <xdr:sp>
      <xdr:nvSpPr>
        <xdr:cNvPr id="260" name="Freeform 1"/>
        <xdr:cNvSpPr/>
      </xdr:nvSpPr>
      <xdr:spPr>
        <a:xfrm>
          <a:off x="238586760" y="54116640"/>
          <a:ext cx="207720" cy="234720"/>
        </a:xfrm>
        <a:custGeom>
          <a:avLst/>
          <a:gdLst/>
          <a:ahLst/>
          <a:rect l="0" t="0" r="r" b="b"/>
          <a:pathLst>
            <a:path w="577" h="652">
              <a:moveTo>
                <a:pt x="576" y="485"/>
              </a:moveTo>
              <a:lnTo>
                <a:pt x="548" y="485"/>
              </a:lnTo>
              <a:lnTo>
                <a:pt x="530" y="520"/>
              </a:lnTo>
              <a:lnTo>
                <a:pt x="521" y="535"/>
              </a:lnTo>
              <a:lnTo>
                <a:pt x="512" y="549"/>
              </a:lnTo>
              <a:lnTo>
                <a:pt x="502" y="561"/>
              </a:lnTo>
              <a:lnTo>
                <a:pt x="491" y="571"/>
              </a:lnTo>
              <a:lnTo>
                <a:pt x="479" y="581"/>
              </a:lnTo>
              <a:lnTo>
                <a:pt x="467" y="588"/>
              </a:lnTo>
              <a:lnTo>
                <a:pt x="453" y="595"/>
              </a:lnTo>
              <a:lnTo>
                <a:pt x="439" y="601"/>
              </a:lnTo>
              <a:lnTo>
                <a:pt x="423" y="605"/>
              </a:lnTo>
              <a:lnTo>
                <a:pt x="405" y="609"/>
              </a:lnTo>
              <a:lnTo>
                <a:pt x="364" y="613"/>
              </a:lnTo>
              <a:lnTo>
                <a:pt x="316" y="615"/>
              </a:lnTo>
              <a:lnTo>
                <a:pt x="289" y="615"/>
              </a:lnTo>
              <a:lnTo>
                <a:pt x="230" y="612"/>
              </a:lnTo>
              <a:lnTo>
                <a:pt x="212" y="610"/>
              </a:lnTo>
              <a:lnTo>
                <a:pt x="205" y="609"/>
              </a:lnTo>
              <a:lnTo>
                <a:pt x="199" y="607"/>
              </a:lnTo>
              <a:lnTo>
                <a:pt x="197" y="606"/>
              </a:lnTo>
              <a:lnTo>
                <a:pt x="195" y="604"/>
              </a:lnTo>
              <a:lnTo>
                <a:pt x="193" y="603"/>
              </a:lnTo>
              <a:lnTo>
                <a:pt x="192" y="602"/>
              </a:lnTo>
              <a:lnTo>
                <a:pt x="190" y="600"/>
              </a:lnTo>
              <a:lnTo>
                <a:pt x="189" y="599"/>
              </a:lnTo>
              <a:lnTo>
                <a:pt x="188" y="597"/>
              </a:lnTo>
              <a:lnTo>
                <a:pt x="188" y="595"/>
              </a:lnTo>
              <a:lnTo>
                <a:pt x="187" y="590"/>
              </a:lnTo>
              <a:lnTo>
                <a:pt x="186" y="585"/>
              </a:lnTo>
              <a:lnTo>
                <a:pt x="186" y="572"/>
              </a:lnTo>
              <a:lnTo>
                <a:pt x="186" y="329"/>
              </a:lnTo>
              <a:lnTo>
                <a:pt x="338" y="329"/>
              </a:lnTo>
              <a:lnTo>
                <a:pt x="365" y="331"/>
              </a:lnTo>
              <a:lnTo>
                <a:pt x="377" y="332"/>
              </a:lnTo>
              <a:lnTo>
                <a:pt x="387" y="334"/>
              </a:lnTo>
              <a:lnTo>
                <a:pt x="397" y="336"/>
              </a:lnTo>
              <a:lnTo>
                <a:pt x="405" y="339"/>
              </a:lnTo>
              <a:lnTo>
                <a:pt x="412" y="343"/>
              </a:lnTo>
              <a:lnTo>
                <a:pt x="418" y="347"/>
              </a:lnTo>
              <a:lnTo>
                <a:pt x="423" y="353"/>
              </a:lnTo>
              <a:lnTo>
                <a:pt x="428" y="359"/>
              </a:lnTo>
              <a:lnTo>
                <a:pt x="432" y="367"/>
              </a:lnTo>
              <a:lnTo>
                <a:pt x="435" y="375"/>
              </a:lnTo>
              <a:lnTo>
                <a:pt x="438" y="385"/>
              </a:lnTo>
              <a:lnTo>
                <a:pt x="441" y="397"/>
              </a:lnTo>
              <a:lnTo>
                <a:pt x="446" y="424"/>
              </a:lnTo>
              <a:lnTo>
                <a:pt x="468" y="424"/>
              </a:lnTo>
              <a:lnTo>
                <a:pt x="468" y="196"/>
              </a:lnTo>
              <a:lnTo>
                <a:pt x="446" y="196"/>
              </a:lnTo>
              <a:lnTo>
                <a:pt x="441" y="222"/>
              </a:lnTo>
              <a:lnTo>
                <a:pt x="438" y="234"/>
              </a:lnTo>
              <a:lnTo>
                <a:pt x="435" y="244"/>
              </a:lnTo>
              <a:lnTo>
                <a:pt x="432" y="252"/>
              </a:lnTo>
              <a:lnTo>
                <a:pt x="428" y="260"/>
              </a:lnTo>
              <a:lnTo>
                <a:pt x="424" y="266"/>
              </a:lnTo>
              <a:lnTo>
                <a:pt x="421" y="269"/>
              </a:lnTo>
              <a:lnTo>
                <a:pt x="418" y="271"/>
              </a:lnTo>
              <a:lnTo>
                <a:pt x="412" y="276"/>
              </a:lnTo>
              <a:lnTo>
                <a:pt x="405" y="280"/>
              </a:lnTo>
              <a:lnTo>
                <a:pt x="397" y="283"/>
              </a:lnTo>
              <a:lnTo>
                <a:pt x="388" y="285"/>
              </a:lnTo>
              <a:lnTo>
                <a:pt x="377" y="286"/>
              </a:lnTo>
              <a:lnTo>
                <a:pt x="365" y="288"/>
              </a:lnTo>
              <a:lnTo>
                <a:pt x="338" y="289"/>
              </a:lnTo>
              <a:lnTo>
                <a:pt x="186" y="289"/>
              </a:lnTo>
              <a:lnTo>
                <a:pt x="186" y="71"/>
              </a:lnTo>
              <a:lnTo>
                <a:pt x="187" y="61"/>
              </a:lnTo>
              <a:lnTo>
                <a:pt x="187" y="57"/>
              </a:lnTo>
              <a:lnTo>
                <a:pt x="188" y="53"/>
              </a:lnTo>
              <a:lnTo>
                <a:pt x="188" y="50"/>
              </a:lnTo>
              <a:lnTo>
                <a:pt x="189" y="47"/>
              </a:lnTo>
              <a:lnTo>
                <a:pt x="191" y="45"/>
              </a:lnTo>
              <a:lnTo>
                <a:pt x="191" y="44"/>
              </a:lnTo>
              <a:lnTo>
                <a:pt x="192" y="43"/>
              </a:lnTo>
              <a:lnTo>
                <a:pt x="193" y="42"/>
              </a:lnTo>
              <a:lnTo>
                <a:pt x="194" y="41"/>
              </a:lnTo>
              <a:lnTo>
                <a:pt x="195" y="41"/>
              </a:lnTo>
              <a:lnTo>
                <a:pt x="196" y="40"/>
              </a:lnTo>
              <a:lnTo>
                <a:pt x="199" y="39"/>
              </a:lnTo>
              <a:lnTo>
                <a:pt x="202" y="38"/>
              </a:lnTo>
              <a:lnTo>
                <a:pt x="205" y="38"/>
              </a:lnTo>
              <a:lnTo>
                <a:pt x="209" y="38"/>
              </a:lnTo>
              <a:lnTo>
                <a:pt x="218" y="37"/>
              </a:lnTo>
              <a:lnTo>
                <a:pt x="351" y="37"/>
              </a:lnTo>
              <a:lnTo>
                <a:pt x="390" y="39"/>
              </a:lnTo>
              <a:lnTo>
                <a:pt x="421" y="42"/>
              </a:lnTo>
              <a:lnTo>
                <a:pt x="433" y="45"/>
              </a:lnTo>
              <a:lnTo>
                <a:pt x="445" y="48"/>
              </a:lnTo>
              <a:lnTo>
                <a:pt x="454" y="52"/>
              </a:lnTo>
              <a:lnTo>
                <a:pt x="463" y="57"/>
              </a:lnTo>
              <a:lnTo>
                <a:pt x="470" y="63"/>
              </a:lnTo>
              <a:lnTo>
                <a:pt x="477" y="70"/>
              </a:lnTo>
              <a:lnTo>
                <a:pt x="482" y="78"/>
              </a:lnTo>
              <a:lnTo>
                <a:pt x="487" y="88"/>
              </a:lnTo>
              <a:lnTo>
                <a:pt x="491" y="99"/>
              </a:lnTo>
              <a:lnTo>
                <a:pt x="495" y="111"/>
              </a:lnTo>
              <a:lnTo>
                <a:pt x="501" y="141"/>
              </a:lnTo>
              <a:lnTo>
                <a:pt x="525" y="141"/>
              </a:lnTo>
              <a:lnTo>
                <a:pt x="523" y="0"/>
              </a:lnTo>
              <a:lnTo>
                <a:pt x="0" y="0"/>
              </a:lnTo>
              <a:lnTo>
                <a:pt x="0" y="19"/>
              </a:lnTo>
              <a:lnTo>
                <a:pt x="24" y="21"/>
              </a:lnTo>
              <a:lnTo>
                <a:pt x="34" y="23"/>
              </a:lnTo>
              <a:lnTo>
                <a:pt x="43" y="25"/>
              </a:lnTo>
              <a:lnTo>
                <a:pt x="51" y="27"/>
              </a:lnTo>
              <a:lnTo>
                <a:pt x="58" y="30"/>
              </a:lnTo>
              <a:lnTo>
                <a:pt x="64" y="34"/>
              </a:lnTo>
              <a:lnTo>
                <a:pt x="67" y="36"/>
              </a:lnTo>
              <a:lnTo>
                <a:pt x="69" y="38"/>
              </a:lnTo>
              <a:lnTo>
                <a:pt x="71" y="41"/>
              </a:lnTo>
              <a:lnTo>
                <a:pt x="73" y="43"/>
              </a:lnTo>
              <a:lnTo>
                <a:pt x="77" y="49"/>
              </a:lnTo>
              <a:lnTo>
                <a:pt x="79" y="56"/>
              </a:lnTo>
              <a:lnTo>
                <a:pt x="82" y="64"/>
              </a:lnTo>
              <a:lnTo>
                <a:pt x="83" y="73"/>
              </a:lnTo>
              <a:lnTo>
                <a:pt x="84" y="83"/>
              </a:lnTo>
              <a:lnTo>
                <a:pt x="86" y="107"/>
              </a:lnTo>
              <a:lnTo>
                <a:pt x="86" y="544"/>
              </a:lnTo>
              <a:lnTo>
                <a:pt x="84" y="568"/>
              </a:lnTo>
              <a:lnTo>
                <a:pt x="83" y="578"/>
              </a:lnTo>
              <a:lnTo>
                <a:pt x="81" y="587"/>
              </a:lnTo>
              <a:lnTo>
                <a:pt x="79" y="595"/>
              </a:lnTo>
              <a:lnTo>
                <a:pt x="76" y="602"/>
              </a:lnTo>
              <a:lnTo>
                <a:pt x="73" y="608"/>
              </a:lnTo>
              <a:lnTo>
                <a:pt x="71" y="611"/>
              </a:lnTo>
              <a:lnTo>
                <a:pt x="69" y="613"/>
              </a:lnTo>
              <a:lnTo>
                <a:pt x="66" y="615"/>
              </a:lnTo>
              <a:lnTo>
                <a:pt x="64" y="618"/>
              </a:lnTo>
              <a:lnTo>
                <a:pt x="58" y="621"/>
              </a:lnTo>
              <a:lnTo>
                <a:pt x="51" y="624"/>
              </a:lnTo>
              <a:lnTo>
                <a:pt x="43" y="627"/>
              </a:lnTo>
              <a:lnTo>
                <a:pt x="34" y="629"/>
              </a:lnTo>
              <a:lnTo>
                <a:pt x="24" y="630"/>
              </a:lnTo>
              <a:lnTo>
                <a:pt x="0" y="632"/>
              </a:lnTo>
              <a:lnTo>
                <a:pt x="0" y="651"/>
              </a:lnTo>
              <a:lnTo>
                <a:pt x="531" y="651"/>
              </a:lnTo>
              <a:lnTo>
                <a:pt x="576" y="485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298</xdr:col>
      <xdr:colOff>387000</xdr:colOff>
      <xdr:row>89</xdr:row>
      <xdr:rowOff>22320</xdr:rowOff>
    </xdr:from>
    <xdr:to>
      <xdr:col>298</xdr:col>
      <xdr:colOff>511200</xdr:colOff>
      <xdr:row>89</xdr:row>
      <xdr:rowOff>198000</xdr:rowOff>
    </xdr:to>
    <xdr:sp>
      <xdr:nvSpPr>
        <xdr:cNvPr id="261" name="Freeform 1"/>
        <xdr:cNvSpPr/>
      </xdr:nvSpPr>
      <xdr:spPr>
        <a:xfrm>
          <a:off x="238816800" y="54276480"/>
          <a:ext cx="124560" cy="176040"/>
        </a:xfrm>
        <a:custGeom>
          <a:avLst/>
          <a:gdLst/>
          <a:ahLst/>
          <a:rect l="0" t="0" r="r" b="b"/>
          <a:pathLst>
            <a:path w="346" h="489">
              <a:moveTo>
                <a:pt x="238" y="488"/>
              </a:moveTo>
              <a:lnTo>
                <a:pt x="238" y="478"/>
              </a:lnTo>
              <a:lnTo>
                <a:pt x="230" y="478"/>
              </a:lnTo>
              <a:lnTo>
                <a:pt x="225" y="478"/>
              </a:lnTo>
              <a:lnTo>
                <a:pt x="220" y="478"/>
              </a:lnTo>
              <a:lnTo>
                <a:pt x="216" y="477"/>
              </a:lnTo>
              <a:lnTo>
                <a:pt x="213" y="476"/>
              </a:lnTo>
              <a:lnTo>
                <a:pt x="210" y="474"/>
              </a:lnTo>
              <a:lnTo>
                <a:pt x="208" y="473"/>
              </a:lnTo>
              <a:lnTo>
                <a:pt x="207" y="472"/>
              </a:lnTo>
              <a:lnTo>
                <a:pt x="206" y="471"/>
              </a:lnTo>
              <a:lnTo>
                <a:pt x="204" y="470"/>
              </a:lnTo>
              <a:lnTo>
                <a:pt x="203" y="468"/>
              </a:lnTo>
              <a:lnTo>
                <a:pt x="202" y="467"/>
              </a:lnTo>
              <a:lnTo>
                <a:pt x="201" y="463"/>
              </a:lnTo>
              <a:lnTo>
                <a:pt x="199" y="459"/>
              </a:lnTo>
              <a:lnTo>
                <a:pt x="198" y="454"/>
              </a:lnTo>
              <a:lnTo>
                <a:pt x="197" y="448"/>
              </a:lnTo>
              <a:lnTo>
                <a:pt x="196" y="434"/>
              </a:lnTo>
              <a:lnTo>
                <a:pt x="196" y="417"/>
              </a:lnTo>
              <a:lnTo>
                <a:pt x="196" y="390"/>
              </a:lnTo>
              <a:lnTo>
                <a:pt x="209" y="394"/>
              </a:lnTo>
              <a:lnTo>
                <a:pt x="220" y="396"/>
              </a:lnTo>
              <a:lnTo>
                <a:pt x="225" y="397"/>
              </a:lnTo>
              <a:lnTo>
                <a:pt x="229" y="398"/>
              </a:lnTo>
              <a:lnTo>
                <a:pt x="234" y="398"/>
              </a:lnTo>
              <a:lnTo>
                <a:pt x="238" y="398"/>
              </a:lnTo>
              <a:lnTo>
                <a:pt x="248" y="397"/>
              </a:lnTo>
              <a:lnTo>
                <a:pt x="259" y="395"/>
              </a:lnTo>
              <a:lnTo>
                <a:pt x="269" y="392"/>
              </a:lnTo>
              <a:lnTo>
                <a:pt x="279" y="387"/>
              </a:lnTo>
              <a:lnTo>
                <a:pt x="288" y="381"/>
              </a:lnTo>
              <a:lnTo>
                <a:pt x="297" y="373"/>
              </a:lnTo>
              <a:lnTo>
                <a:pt x="305" y="365"/>
              </a:lnTo>
              <a:lnTo>
                <a:pt x="313" y="356"/>
              </a:lnTo>
              <a:lnTo>
                <a:pt x="320" y="346"/>
              </a:lnTo>
              <a:lnTo>
                <a:pt x="326" y="335"/>
              </a:lnTo>
              <a:lnTo>
                <a:pt x="332" y="324"/>
              </a:lnTo>
              <a:lnTo>
                <a:pt x="336" y="311"/>
              </a:lnTo>
              <a:lnTo>
                <a:pt x="340" y="298"/>
              </a:lnTo>
              <a:lnTo>
                <a:pt x="343" y="285"/>
              </a:lnTo>
              <a:lnTo>
                <a:pt x="345" y="271"/>
              </a:lnTo>
              <a:lnTo>
                <a:pt x="345" y="257"/>
              </a:lnTo>
              <a:lnTo>
                <a:pt x="345" y="243"/>
              </a:lnTo>
              <a:lnTo>
                <a:pt x="343" y="230"/>
              </a:lnTo>
              <a:lnTo>
                <a:pt x="341" y="217"/>
              </a:lnTo>
              <a:lnTo>
                <a:pt x="337" y="205"/>
              </a:lnTo>
              <a:lnTo>
                <a:pt x="333" y="193"/>
              </a:lnTo>
              <a:lnTo>
                <a:pt x="328" y="182"/>
              </a:lnTo>
              <a:lnTo>
                <a:pt x="323" y="172"/>
              </a:lnTo>
              <a:lnTo>
                <a:pt x="316" y="163"/>
              </a:lnTo>
              <a:lnTo>
                <a:pt x="309" y="155"/>
              </a:lnTo>
              <a:lnTo>
                <a:pt x="301" y="148"/>
              </a:lnTo>
              <a:lnTo>
                <a:pt x="293" y="141"/>
              </a:lnTo>
              <a:lnTo>
                <a:pt x="284" y="136"/>
              </a:lnTo>
              <a:lnTo>
                <a:pt x="274" y="132"/>
              </a:lnTo>
              <a:lnTo>
                <a:pt x="264" y="129"/>
              </a:lnTo>
              <a:lnTo>
                <a:pt x="254" y="127"/>
              </a:lnTo>
              <a:lnTo>
                <a:pt x="243" y="126"/>
              </a:lnTo>
              <a:lnTo>
                <a:pt x="239" y="126"/>
              </a:lnTo>
              <a:lnTo>
                <a:pt x="234" y="126"/>
              </a:lnTo>
              <a:lnTo>
                <a:pt x="225" y="127"/>
              </a:lnTo>
              <a:lnTo>
                <a:pt x="213" y="129"/>
              </a:lnTo>
              <a:lnTo>
                <a:pt x="196" y="132"/>
              </a:lnTo>
              <a:lnTo>
                <a:pt x="196" y="0"/>
              </a:lnTo>
              <a:lnTo>
                <a:pt x="171" y="12"/>
              </a:lnTo>
              <a:lnTo>
                <a:pt x="152" y="21"/>
              </a:lnTo>
              <a:lnTo>
                <a:pt x="133" y="30"/>
              </a:lnTo>
              <a:lnTo>
                <a:pt x="107" y="40"/>
              </a:lnTo>
              <a:lnTo>
                <a:pt x="110" y="49"/>
              </a:lnTo>
              <a:lnTo>
                <a:pt x="113" y="48"/>
              </a:lnTo>
              <a:lnTo>
                <a:pt x="116" y="47"/>
              </a:lnTo>
              <a:lnTo>
                <a:pt x="119" y="46"/>
              </a:lnTo>
              <a:lnTo>
                <a:pt x="121" y="46"/>
              </a:lnTo>
              <a:lnTo>
                <a:pt x="123" y="45"/>
              </a:lnTo>
              <a:lnTo>
                <a:pt x="125" y="45"/>
              </a:lnTo>
              <a:lnTo>
                <a:pt x="127" y="45"/>
              </a:lnTo>
              <a:lnTo>
                <a:pt x="129" y="45"/>
              </a:lnTo>
              <a:lnTo>
                <a:pt x="130" y="45"/>
              </a:lnTo>
              <a:lnTo>
                <a:pt x="131" y="45"/>
              </a:lnTo>
              <a:lnTo>
                <a:pt x="134" y="45"/>
              </a:lnTo>
              <a:lnTo>
                <a:pt x="136" y="46"/>
              </a:lnTo>
              <a:lnTo>
                <a:pt x="138" y="47"/>
              </a:lnTo>
              <a:lnTo>
                <a:pt x="140" y="48"/>
              </a:lnTo>
              <a:lnTo>
                <a:pt x="141" y="48"/>
              </a:lnTo>
              <a:lnTo>
                <a:pt x="142" y="49"/>
              </a:lnTo>
              <a:lnTo>
                <a:pt x="143" y="50"/>
              </a:lnTo>
              <a:lnTo>
                <a:pt x="144" y="50"/>
              </a:lnTo>
              <a:lnTo>
                <a:pt x="144" y="51"/>
              </a:lnTo>
              <a:lnTo>
                <a:pt x="145" y="51"/>
              </a:lnTo>
              <a:lnTo>
                <a:pt x="146" y="54"/>
              </a:lnTo>
              <a:lnTo>
                <a:pt x="147" y="55"/>
              </a:lnTo>
              <a:lnTo>
                <a:pt x="148" y="56"/>
              </a:lnTo>
              <a:lnTo>
                <a:pt x="148" y="58"/>
              </a:lnTo>
              <a:lnTo>
                <a:pt x="149" y="59"/>
              </a:lnTo>
              <a:lnTo>
                <a:pt x="149" y="60"/>
              </a:lnTo>
              <a:lnTo>
                <a:pt x="149" y="62"/>
              </a:lnTo>
              <a:lnTo>
                <a:pt x="150" y="66"/>
              </a:lnTo>
              <a:lnTo>
                <a:pt x="150" y="71"/>
              </a:lnTo>
              <a:lnTo>
                <a:pt x="150" y="85"/>
              </a:lnTo>
              <a:lnTo>
                <a:pt x="150" y="135"/>
              </a:lnTo>
              <a:lnTo>
                <a:pt x="132" y="130"/>
              </a:lnTo>
              <a:lnTo>
                <a:pt x="119" y="128"/>
              </a:lnTo>
              <a:lnTo>
                <a:pt x="115" y="127"/>
              </a:lnTo>
              <a:lnTo>
                <a:pt x="110" y="126"/>
              </a:lnTo>
              <a:lnTo>
                <a:pt x="106" y="126"/>
              </a:lnTo>
              <a:lnTo>
                <a:pt x="102" y="126"/>
              </a:lnTo>
              <a:lnTo>
                <a:pt x="92" y="127"/>
              </a:lnTo>
              <a:lnTo>
                <a:pt x="82" y="129"/>
              </a:lnTo>
              <a:lnTo>
                <a:pt x="73" y="133"/>
              </a:lnTo>
              <a:lnTo>
                <a:pt x="63" y="137"/>
              </a:lnTo>
              <a:lnTo>
                <a:pt x="54" y="143"/>
              </a:lnTo>
              <a:lnTo>
                <a:pt x="46" y="151"/>
              </a:lnTo>
              <a:lnTo>
                <a:pt x="38" y="159"/>
              </a:lnTo>
              <a:lnTo>
                <a:pt x="31" y="168"/>
              </a:lnTo>
              <a:lnTo>
                <a:pt x="24" y="178"/>
              </a:lnTo>
              <a:lnTo>
                <a:pt x="18" y="188"/>
              </a:lnTo>
              <a:lnTo>
                <a:pt x="13" y="200"/>
              </a:lnTo>
              <a:lnTo>
                <a:pt x="8" y="212"/>
              </a:lnTo>
              <a:lnTo>
                <a:pt x="5" y="224"/>
              </a:lnTo>
              <a:lnTo>
                <a:pt x="2" y="237"/>
              </a:lnTo>
              <a:lnTo>
                <a:pt x="1" y="251"/>
              </a:lnTo>
              <a:lnTo>
                <a:pt x="0" y="264"/>
              </a:lnTo>
              <a:lnTo>
                <a:pt x="1" y="278"/>
              </a:lnTo>
              <a:lnTo>
                <a:pt x="2" y="291"/>
              </a:lnTo>
              <a:lnTo>
                <a:pt x="5" y="304"/>
              </a:lnTo>
              <a:lnTo>
                <a:pt x="8" y="317"/>
              </a:lnTo>
              <a:lnTo>
                <a:pt x="13" y="328"/>
              </a:lnTo>
              <a:lnTo>
                <a:pt x="18" y="339"/>
              </a:lnTo>
              <a:lnTo>
                <a:pt x="24" y="350"/>
              </a:lnTo>
              <a:lnTo>
                <a:pt x="30" y="359"/>
              </a:lnTo>
              <a:lnTo>
                <a:pt x="38" y="368"/>
              </a:lnTo>
              <a:lnTo>
                <a:pt x="46" y="375"/>
              </a:lnTo>
              <a:lnTo>
                <a:pt x="55" y="382"/>
              </a:lnTo>
              <a:lnTo>
                <a:pt x="64" y="388"/>
              </a:lnTo>
              <a:lnTo>
                <a:pt x="74" y="392"/>
              </a:lnTo>
              <a:lnTo>
                <a:pt x="84" y="395"/>
              </a:lnTo>
              <a:lnTo>
                <a:pt x="94" y="397"/>
              </a:lnTo>
              <a:lnTo>
                <a:pt x="105" y="398"/>
              </a:lnTo>
              <a:lnTo>
                <a:pt x="109" y="398"/>
              </a:lnTo>
              <a:lnTo>
                <a:pt x="114" y="398"/>
              </a:lnTo>
              <a:lnTo>
                <a:pt x="119" y="397"/>
              </a:lnTo>
              <a:lnTo>
                <a:pt x="125" y="396"/>
              </a:lnTo>
              <a:lnTo>
                <a:pt x="137" y="394"/>
              </a:lnTo>
              <a:lnTo>
                <a:pt x="150" y="391"/>
              </a:lnTo>
              <a:lnTo>
                <a:pt x="150" y="417"/>
              </a:lnTo>
              <a:lnTo>
                <a:pt x="149" y="439"/>
              </a:lnTo>
              <a:lnTo>
                <a:pt x="148" y="449"/>
              </a:lnTo>
              <a:lnTo>
                <a:pt x="148" y="454"/>
              </a:lnTo>
              <a:lnTo>
                <a:pt x="147" y="456"/>
              </a:lnTo>
              <a:lnTo>
                <a:pt x="147" y="457"/>
              </a:lnTo>
              <a:lnTo>
                <a:pt x="147" y="459"/>
              </a:lnTo>
              <a:lnTo>
                <a:pt x="146" y="460"/>
              </a:lnTo>
              <a:lnTo>
                <a:pt x="145" y="462"/>
              </a:lnTo>
              <a:lnTo>
                <a:pt x="144" y="465"/>
              </a:lnTo>
              <a:lnTo>
                <a:pt x="143" y="467"/>
              </a:lnTo>
              <a:lnTo>
                <a:pt x="142" y="469"/>
              </a:lnTo>
              <a:lnTo>
                <a:pt x="141" y="470"/>
              </a:lnTo>
              <a:lnTo>
                <a:pt x="139" y="472"/>
              </a:lnTo>
              <a:lnTo>
                <a:pt x="138" y="473"/>
              </a:lnTo>
              <a:lnTo>
                <a:pt x="136" y="474"/>
              </a:lnTo>
              <a:lnTo>
                <a:pt x="134" y="475"/>
              </a:lnTo>
              <a:lnTo>
                <a:pt x="132" y="476"/>
              </a:lnTo>
              <a:lnTo>
                <a:pt x="130" y="477"/>
              </a:lnTo>
              <a:lnTo>
                <a:pt x="127" y="477"/>
              </a:lnTo>
              <a:lnTo>
                <a:pt x="125" y="478"/>
              </a:lnTo>
              <a:lnTo>
                <a:pt x="122" y="478"/>
              </a:lnTo>
              <a:lnTo>
                <a:pt x="116" y="478"/>
              </a:lnTo>
              <a:lnTo>
                <a:pt x="105" y="478"/>
              </a:lnTo>
              <a:lnTo>
                <a:pt x="105" y="488"/>
              </a:lnTo>
              <a:lnTo>
                <a:pt x="238" y="488"/>
              </a:lnTo>
              <a:moveTo>
                <a:pt x="196" y="157"/>
              </a:moveTo>
              <a:lnTo>
                <a:pt x="200" y="154"/>
              </a:lnTo>
              <a:lnTo>
                <a:pt x="205" y="151"/>
              </a:lnTo>
              <a:lnTo>
                <a:pt x="208" y="149"/>
              </a:lnTo>
              <a:lnTo>
                <a:pt x="212" y="148"/>
              </a:lnTo>
              <a:lnTo>
                <a:pt x="216" y="147"/>
              </a:lnTo>
              <a:lnTo>
                <a:pt x="219" y="146"/>
              </a:lnTo>
              <a:lnTo>
                <a:pt x="223" y="146"/>
              </a:lnTo>
              <a:lnTo>
                <a:pt x="227" y="145"/>
              </a:lnTo>
              <a:lnTo>
                <a:pt x="235" y="146"/>
              </a:lnTo>
              <a:lnTo>
                <a:pt x="238" y="147"/>
              </a:lnTo>
              <a:lnTo>
                <a:pt x="242" y="148"/>
              </a:lnTo>
              <a:lnTo>
                <a:pt x="248" y="151"/>
              </a:lnTo>
              <a:lnTo>
                <a:pt x="255" y="155"/>
              </a:lnTo>
              <a:lnTo>
                <a:pt x="261" y="160"/>
              </a:lnTo>
              <a:lnTo>
                <a:pt x="266" y="165"/>
              </a:lnTo>
              <a:lnTo>
                <a:pt x="271" y="172"/>
              </a:lnTo>
              <a:lnTo>
                <a:pt x="275" y="180"/>
              </a:lnTo>
              <a:lnTo>
                <a:pt x="280" y="189"/>
              </a:lnTo>
              <a:lnTo>
                <a:pt x="283" y="199"/>
              </a:lnTo>
              <a:lnTo>
                <a:pt x="286" y="210"/>
              </a:lnTo>
              <a:lnTo>
                <a:pt x="289" y="221"/>
              </a:lnTo>
              <a:lnTo>
                <a:pt x="291" y="234"/>
              </a:lnTo>
              <a:lnTo>
                <a:pt x="292" y="247"/>
              </a:lnTo>
              <a:lnTo>
                <a:pt x="293" y="275"/>
              </a:lnTo>
              <a:lnTo>
                <a:pt x="292" y="298"/>
              </a:lnTo>
              <a:lnTo>
                <a:pt x="291" y="308"/>
              </a:lnTo>
              <a:lnTo>
                <a:pt x="289" y="318"/>
              </a:lnTo>
              <a:lnTo>
                <a:pt x="287" y="327"/>
              </a:lnTo>
              <a:lnTo>
                <a:pt x="285" y="336"/>
              </a:lnTo>
              <a:lnTo>
                <a:pt x="282" y="343"/>
              </a:lnTo>
              <a:lnTo>
                <a:pt x="278" y="350"/>
              </a:lnTo>
              <a:lnTo>
                <a:pt x="275" y="356"/>
              </a:lnTo>
              <a:lnTo>
                <a:pt x="270" y="362"/>
              </a:lnTo>
              <a:lnTo>
                <a:pt x="266" y="367"/>
              </a:lnTo>
              <a:lnTo>
                <a:pt x="261" y="370"/>
              </a:lnTo>
              <a:lnTo>
                <a:pt x="256" y="373"/>
              </a:lnTo>
              <a:lnTo>
                <a:pt x="250" y="376"/>
              </a:lnTo>
              <a:lnTo>
                <a:pt x="244" y="377"/>
              </a:lnTo>
              <a:lnTo>
                <a:pt x="238" y="377"/>
              </a:lnTo>
              <a:lnTo>
                <a:pt x="233" y="377"/>
              </a:lnTo>
              <a:lnTo>
                <a:pt x="230" y="377"/>
              </a:lnTo>
              <a:lnTo>
                <a:pt x="228" y="377"/>
              </a:lnTo>
              <a:lnTo>
                <a:pt x="225" y="376"/>
              </a:lnTo>
              <a:lnTo>
                <a:pt x="223" y="375"/>
              </a:lnTo>
              <a:lnTo>
                <a:pt x="221" y="375"/>
              </a:lnTo>
              <a:lnTo>
                <a:pt x="218" y="374"/>
              </a:lnTo>
              <a:lnTo>
                <a:pt x="213" y="371"/>
              </a:lnTo>
              <a:lnTo>
                <a:pt x="208" y="368"/>
              </a:lnTo>
              <a:lnTo>
                <a:pt x="202" y="364"/>
              </a:lnTo>
              <a:lnTo>
                <a:pt x="196" y="360"/>
              </a:lnTo>
              <a:lnTo>
                <a:pt x="196" y="157"/>
              </a:lnTo>
              <a:moveTo>
                <a:pt x="150" y="367"/>
              </a:moveTo>
              <a:lnTo>
                <a:pt x="145" y="369"/>
              </a:lnTo>
              <a:lnTo>
                <a:pt x="141" y="372"/>
              </a:lnTo>
              <a:lnTo>
                <a:pt x="137" y="373"/>
              </a:lnTo>
              <a:lnTo>
                <a:pt x="133" y="375"/>
              </a:lnTo>
              <a:lnTo>
                <a:pt x="129" y="376"/>
              </a:lnTo>
              <a:lnTo>
                <a:pt x="126" y="377"/>
              </a:lnTo>
              <a:lnTo>
                <a:pt x="122" y="377"/>
              </a:lnTo>
              <a:lnTo>
                <a:pt x="117" y="377"/>
              </a:lnTo>
              <a:lnTo>
                <a:pt x="110" y="377"/>
              </a:lnTo>
              <a:lnTo>
                <a:pt x="103" y="375"/>
              </a:lnTo>
              <a:lnTo>
                <a:pt x="97" y="373"/>
              </a:lnTo>
              <a:lnTo>
                <a:pt x="90" y="369"/>
              </a:lnTo>
              <a:lnTo>
                <a:pt x="85" y="364"/>
              </a:lnTo>
              <a:lnTo>
                <a:pt x="79" y="359"/>
              </a:lnTo>
              <a:lnTo>
                <a:pt x="74" y="352"/>
              </a:lnTo>
              <a:lnTo>
                <a:pt x="70" y="345"/>
              </a:lnTo>
              <a:lnTo>
                <a:pt x="66" y="336"/>
              </a:lnTo>
              <a:lnTo>
                <a:pt x="62" y="327"/>
              </a:lnTo>
              <a:lnTo>
                <a:pt x="59" y="317"/>
              </a:lnTo>
              <a:lnTo>
                <a:pt x="57" y="307"/>
              </a:lnTo>
              <a:lnTo>
                <a:pt x="55" y="295"/>
              </a:lnTo>
              <a:lnTo>
                <a:pt x="53" y="283"/>
              </a:lnTo>
              <a:lnTo>
                <a:pt x="52" y="257"/>
              </a:lnTo>
              <a:lnTo>
                <a:pt x="53" y="232"/>
              </a:lnTo>
              <a:lnTo>
                <a:pt x="56" y="209"/>
              </a:lnTo>
              <a:lnTo>
                <a:pt x="58" y="199"/>
              </a:lnTo>
              <a:lnTo>
                <a:pt x="60" y="190"/>
              </a:lnTo>
              <a:lnTo>
                <a:pt x="63" y="182"/>
              </a:lnTo>
              <a:lnTo>
                <a:pt x="66" y="174"/>
              </a:lnTo>
              <a:lnTo>
                <a:pt x="70" y="167"/>
              </a:lnTo>
              <a:lnTo>
                <a:pt x="74" y="161"/>
              </a:lnTo>
              <a:lnTo>
                <a:pt x="79" y="156"/>
              </a:lnTo>
              <a:lnTo>
                <a:pt x="84" y="152"/>
              </a:lnTo>
              <a:lnTo>
                <a:pt x="89" y="149"/>
              </a:lnTo>
              <a:lnTo>
                <a:pt x="95" y="147"/>
              </a:lnTo>
              <a:lnTo>
                <a:pt x="101" y="145"/>
              </a:lnTo>
              <a:lnTo>
                <a:pt x="108" y="145"/>
              </a:lnTo>
              <a:lnTo>
                <a:pt x="113" y="145"/>
              </a:lnTo>
              <a:lnTo>
                <a:pt x="116" y="145"/>
              </a:lnTo>
              <a:lnTo>
                <a:pt x="118" y="146"/>
              </a:lnTo>
              <a:lnTo>
                <a:pt x="121" y="146"/>
              </a:lnTo>
              <a:lnTo>
                <a:pt x="123" y="147"/>
              </a:lnTo>
              <a:lnTo>
                <a:pt x="126" y="148"/>
              </a:lnTo>
              <a:lnTo>
                <a:pt x="128" y="149"/>
              </a:lnTo>
              <a:lnTo>
                <a:pt x="133" y="152"/>
              </a:lnTo>
              <a:lnTo>
                <a:pt x="138" y="155"/>
              </a:lnTo>
              <a:lnTo>
                <a:pt x="144" y="160"/>
              </a:lnTo>
              <a:lnTo>
                <a:pt x="150" y="165"/>
              </a:lnTo>
              <a:lnTo>
                <a:pt x="150" y="367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705240</xdr:colOff>
      <xdr:row>89</xdr:row>
      <xdr:rowOff>250200</xdr:rowOff>
    </xdr:from>
    <xdr:to>
      <xdr:col>299</xdr:col>
      <xdr:colOff>756720</xdr:colOff>
      <xdr:row>89</xdr:row>
      <xdr:rowOff>267480</xdr:rowOff>
    </xdr:to>
    <xdr:sp>
      <xdr:nvSpPr>
        <xdr:cNvPr id="262" name="Freeform 1"/>
        <xdr:cNvSpPr/>
      </xdr:nvSpPr>
      <xdr:spPr>
        <a:xfrm>
          <a:off x="237534840" y="54504360"/>
          <a:ext cx="2451960" cy="17640"/>
        </a:xfrm>
        <a:custGeom>
          <a:avLst/>
          <a:gdLst/>
          <a:ahLst/>
          <a:rect l="0" t="0" r="r" b="b"/>
          <a:pathLst>
            <a:path w="6811" h="49">
              <a:moveTo>
                <a:pt x="0" y="0"/>
              </a:moveTo>
              <a:lnTo>
                <a:pt x="6810" y="0"/>
              </a:lnTo>
              <a:lnTo>
                <a:pt x="6810" y="48"/>
              </a:lnTo>
              <a:lnTo>
                <a:pt x="0" y="48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738360</xdr:colOff>
      <xdr:row>89</xdr:row>
      <xdr:rowOff>399960</xdr:rowOff>
    </xdr:from>
    <xdr:to>
      <xdr:col>297</xdr:col>
      <xdr:colOff>101520</xdr:colOff>
      <xdr:row>90</xdr:row>
      <xdr:rowOff>29520</xdr:rowOff>
    </xdr:to>
    <xdr:sp>
      <xdr:nvSpPr>
        <xdr:cNvPr id="263" name="Freeform 1"/>
        <xdr:cNvSpPr/>
      </xdr:nvSpPr>
      <xdr:spPr>
        <a:xfrm>
          <a:off x="237567960" y="54654120"/>
          <a:ext cx="163440" cy="239760"/>
        </a:xfrm>
        <a:custGeom>
          <a:avLst/>
          <a:gdLst/>
          <a:ahLst/>
          <a:rect l="0" t="0" r="r" b="b"/>
          <a:pathLst>
            <a:path w="454" h="666">
              <a:moveTo>
                <a:pt x="453" y="438"/>
              </a:moveTo>
              <a:lnTo>
                <a:pt x="352" y="438"/>
              </a:lnTo>
              <a:lnTo>
                <a:pt x="352" y="0"/>
              </a:lnTo>
              <a:lnTo>
                <a:pt x="309" y="0"/>
              </a:lnTo>
              <a:lnTo>
                <a:pt x="0" y="438"/>
              </a:lnTo>
              <a:lnTo>
                <a:pt x="0" y="501"/>
              </a:lnTo>
              <a:lnTo>
                <a:pt x="277" y="501"/>
              </a:lnTo>
              <a:lnTo>
                <a:pt x="277" y="665"/>
              </a:lnTo>
              <a:lnTo>
                <a:pt x="352" y="665"/>
              </a:lnTo>
              <a:lnTo>
                <a:pt x="352" y="501"/>
              </a:lnTo>
              <a:lnTo>
                <a:pt x="453" y="501"/>
              </a:lnTo>
              <a:lnTo>
                <a:pt x="453" y="438"/>
              </a:lnTo>
              <a:moveTo>
                <a:pt x="276" y="438"/>
              </a:moveTo>
              <a:lnTo>
                <a:pt x="39" y="438"/>
              </a:lnTo>
              <a:lnTo>
                <a:pt x="276" y="100"/>
              </a:lnTo>
              <a:lnTo>
                <a:pt x="276" y="438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135720</xdr:colOff>
      <xdr:row>89</xdr:row>
      <xdr:rowOff>604080</xdr:rowOff>
    </xdr:from>
    <xdr:to>
      <xdr:col>297</xdr:col>
      <xdr:colOff>174960</xdr:colOff>
      <xdr:row>90</xdr:row>
      <xdr:rowOff>33480</xdr:rowOff>
    </xdr:to>
    <xdr:sp>
      <xdr:nvSpPr>
        <xdr:cNvPr id="264" name="Freeform 1"/>
        <xdr:cNvSpPr/>
      </xdr:nvSpPr>
      <xdr:spPr>
        <a:xfrm>
          <a:off x="237765240" y="54858240"/>
          <a:ext cx="39600" cy="39600"/>
        </a:xfrm>
        <a:custGeom>
          <a:avLst/>
          <a:gdLst/>
          <a:ahLst/>
          <a:rect l="0" t="0" r="r" b="b"/>
          <a:pathLst>
            <a:path w="110" h="110">
              <a:moveTo>
                <a:pt x="54" y="0"/>
              </a:moveTo>
              <a:lnTo>
                <a:pt x="49" y="0"/>
              </a:lnTo>
              <a:lnTo>
                <a:pt x="43" y="1"/>
              </a:lnTo>
              <a:lnTo>
                <a:pt x="38" y="2"/>
              </a:lnTo>
              <a:lnTo>
                <a:pt x="33" y="4"/>
              </a:lnTo>
              <a:lnTo>
                <a:pt x="28" y="7"/>
              </a:lnTo>
              <a:lnTo>
                <a:pt x="24" y="9"/>
              </a:lnTo>
              <a:lnTo>
                <a:pt x="20" y="13"/>
              </a:lnTo>
              <a:lnTo>
                <a:pt x="16" y="16"/>
              </a:lnTo>
              <a:lnTo>
                <a:pt x="12" y="20"/>
              </a:lnTo>
              <a:lnTo>
                <a:pt x="9" y="25"/>
              </a:lnTo>
              <a:lnTo>
                <a:pt x="7" y="29"/>
              </a:lnTo>
              <a:lnTo>
                <a:pt x="4" y="34"/>
              </a:lnTo>
              <a:lnTo>
                <a:pt x="2" y="39"/>
              </a:lnTo>
              <a:lnTo>
                <a:pt x="1" y="45"/>
              </a:lnTo>
              <a:lnTo>
                <a:pt x="0" y="50"/>
              </a:lnTo>
              <a:lnTo>
                <a:pt x="0" y="56"/>
              </a:lnTo>
              <a:lnTo>
                <a:pt x="0" y="61"/>
              </a:lnTo>
              <a:lnTo>
                <a:pt x="1" y="67"/>
              </a:lnTo>
              <a:lnTo>
                <a:pt x="2" y="72"/>
              </a:lnTo>
              <a:lnTo>
                <a:pt x="4" y="76"/>
              </a:lnTo>
              <a:lnTo>
                <a:pt x="7" y="81"/>
              </a:lnTo>
              <a:lnTo>
                <a:pt x="9" y="85"/>
              </a:lnTo>
              <a:lnTo>
                <a:pt x="12" y="90"/>
              </a:lnTo>
              <a:lnTo>
                <a:pt x="16" y="93"/>
              </a:lnTo>
              <a:lnTo>
                <a:pt x="20" y="97"/>
              </a:lnTo>
              <a:lnTo>
                <a:pt x="24" y="100"/>
              </a:lnTo>
              <a:lnTo>
                <a:pt x="28" y="103"/>
              </a:lnTo>
              <a:lnTo>
                <a:pt x="33" y="105"/>
              </a:lnTo>
              <a:lnTo>
                <a:pt x="38" y="107"/>
              </a:lnTo>
              <a:lnTo>
                <a:pt x="43" y="108"/>
              </a:lnTo>
              <a:lnTo>
                <a:pt x="48" y="109"/>
              </a:lnTo>
              <a:lnTo>
                <a:pt x="53" y="109"/>
              </a:lnTo>
              <a:lnTo>
                <a:pt x="59" y="109"/>
              </a:lnTo>
              <a:lnTo>
                <a:pt x="64" y="108"/>
              </a:lnTo>
              <a:lnTo>
                <a:pt x="70" y="107"/>
              </a:lnTo>
              <a:lnTo>
                <a:pt x="75" y="105"/>
              </a:lnTo>
              <a:lnTo>
                <a:pt x="80" y="103"/>
              </a:lnTo>
              <a:lnTo>
                <a:pt x="84" y="100"/>
              </a:lnTo>
              <a:lnTo>
                <a:pt x="89" y="97"/>
              </a:lnTo>
              <a:lnTo>
                <a:pt x="93" y="94"/>
              </a:lnTo>
              <a:lnTo>
                <a:pt x="96" y="90"/>
              </a:lnTo>
              <a:lnTo>
                <a:pt x="100" y="86"/>
              </a:lnTo>
              <a:lnTo>
                <a:pt x="102" y="81"/>
              </a:lnTo>
              <a:lnTo>
                <a:pt x="105" y="77"/>
              </a:lnTo>
              <a:lnTo>
                <a:pt x="107" y="72"/>
              </a:lnTo>
              <a:lnTo>
                <a:pt x="108" y="67"/>
              </a:lnTo>
              <a:lnTo>
                <a:pt x="109" y="62"/>
              </a:lnTo>
              <a:lnTo>
                <a:pt x="109" y="56"/>
              </a:lnTo>
              <a:lnTo>
                <a:pt x="109" y="50"/>
              </a:lnTo>
              <a:lnTo>
                <a:pt x="108" y="45"/>
              </a:lnTo>
              <a:lnTo>
                <a:pt x="107" y="40"/>
              </a:lnTo>
              <a:lnTo>
                <a:pt x="105" y="34"/>
              </a:lnTo>
              <a:lnTo>
                <a:pt x="102" y="30"/>
              </a:lnTo>
              <a:lnTo>
                <a:pt x="100" y="25"/>
              </a:lnTo>
              <a:lnTo>
                <a:pt x="96" y="21"/>
              </a:lnTo>
              <a:lnTo>
                <a:pt x="93" y="17"/>
              </a:lnTo>
              <a:lnTo>
                <a:pt x="89" y="13"/>
              </a:lnTo>
              <a:lnTo>
                <a:pt x="85" y="10"/>
              </a:lnTo>
              <a:lnTo>
                <a:pt x="80" y="7"/>
              </a:lnTo>
              <a:lnTo>
                <a:pt x="75" y="4"/>
              </a:lnTo>
              <a:lnTo>
                <a:pt x="70" y="3"/>
              </a:lnTo>
              <a:lnTo>
                <a:pt x="65" y="1"/>
              </a:lnTo>
              <a:lnTo>
                <a:pt x="60" y="0"/>
              </a:lnTo>
              <a:lnTo>
                <a:pt x="54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203760</xdr:colOff>
      <xdr:row>89</xdr:row>
      <xdr:rowOff>399960</xdr:rowOff>
    </xdr:from>
    <xdr:to>
      <xdr:col>297</xdr:col>
      <xdr:colOff>366840</xdr:colOff>
      <xdr:row>90</xdr:row>
      <xdr:rowOff>29520</xdr:rowOff>
    </xdr:to>
    <xdr:sp>
      <xdr:nvSpPr>
        <xdr:cNvPr id="265" name="Freeform 1"/>
        <xdr:cNvSpPr/>
      </xdr:nvSpPr>
      <xdr:spPr>
        <a:xfrm>
          <a:off x="237833280" y="54654120"/>
          <a:ext cx="163440" cy="239760"/>
        </a:xfrm>
        <a:custGeom>
          <a:avLst/>
          <a:gdLst/>
          <a:ahLst/>
          <a:rect l="0" t="0" r="r" b="b"/>
          <a:pathLst>
            <a:path w="454" h="666">
              <a:moveTo>
                <a:pt x="453" y="438"/>
              </a:moveTo>
              <a:lnTo>
                <a:pt x="352" y="438"/>
              </a:lnTo>
              <a:lnTo>
                <a:pt x="352" y="0"/>
              </a:lnTo>
              <a:lnTo>
                <a:pt x="309" y="0"/>
              </a:lnTo>
              <a:lnTo>
                <a:pt x="0" y="438"/>
              </a:lnTo>
              <a:lnTo>
                <a:pt x="0" y="501"/>
              </a:lnTo>
              <a:lnTo>
                <a:pt x="277" y="501"/>
              </a:lnTo>
              <a:lnTo>
                <a:pt x="277" y="665"/>
              </a:lnTo>
              <a:lnTo>
                <a:pt x="352" y="665"/>
              </a:lnTo>
              <a:lnTo>
                <a:pt x="352" y="501"/>
              </a:lnTo>
              <a:lnTo>
                <a:pt x="453" y="501"/>
              </a:lnTo>
              <a:lnTo>
                <a:pt x="453" y="438"/>
              </a:lnTo>
              <a:moveTo>
                <a:pt x="276" y="438"/>
              </a:moveTo>
              <a:lnTo>
                <a:pt x="39" y="438"/>
              </a:lnTo>
              <a:lnTo>
                <a:pt x="276" y="100"/>
              </a:lnTo>
              <a:lnTo>
                <a:pt x="276" y="438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380520</xdr:colOff>
      <xdr:row>89</xdr:row>
      <xdr:rowOff>399960</xdr:rowOff>
    </xdr:from>
    <xdr:to>
      <xdr:col>297</xdr:col>
      <xdr:colOff>543600</xdr:colOff>
      <xdr:row>90</xdr:row>
      <xdr:rowOff>29520</xdr:rowOff>
    </xdr:to>
    <xdr:sp>
      <xdr:nvSpPr>
        <xdr:cNvPr id="266" name="Freeform 1"/>
        <xdr:cNvSpPr/>
      </xdr:nvSpPr>
      <xdr:spPr>
        <a:xfrm>
          <a:off x="238010040" y="54654120"/>
          <a:ext cx="163440" cy="239760"/>
        </a:xfrm>
        <a:custGeom>
          <a:avLst/>
          <a:gdLst/>
          <a:ahLst/>
          <a:rect l="0" t="0" r="r" b="b"/>
          <a:pathLst>
            <a:path w="454" h="666">
              <a:moveTo>
                <a:pt x="453" y="438"/>
              </a:moveTo>
              <a:lnTo>
                <a:pt x="352" y="438"/>
              </a:lnTo>
              <a:lnTo>
                <a:pt x="352" y="0"/>
              </a:lnTo>
              <a:lnTo>
                <a:pt x="309" y="0"/>
              </a:lnTo>
              <a:lnTo>
                <a:pt x="0" y="438"/>
              </a:lnTo>
              <a:lnTo>
                <a:pt x="0" y="501"/>
              </a:lnTo>
              <a:lnTo>
                <a:pt x="277" y="501"/>
              </a:lnTo>
              <a:lnTo>
                <a:pt x="277" y="665"/>
              </a:lnTo>
              <a:lnTo>
                <a:pt x="352" y="665"/>
              </a:lnTo>
              <a:lnTo>
                <a:pt x="352" y="501"/>
              </a:lnTo>
              <a:lnTo>
                <a:pt x="453" y="501"/>
              </a:lnTo>
              <a:lnTo>
                <a:pt x="453" y="438"/>
              </a:lnTo>
              <a:moveTo>
                <a:pt x="276" y="438"/>
              </a:moveTo>
              <a:lnTo>
                <a:pt x="39" y="438"/>
              </a:lnTo>
              <a:lnTo>
                <a:pt x="276" y="100"/>
              </a:lnTo>
              <a:lnTo>
                <a:pt x="276" y="438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634680</xdr:colOff>
      <xdr:row>89</xdr:row>
      <xdr:rowOff>529560</xdr:rowOff>
    </xdr:from>
    <xdr:to>
      <xdr:col>297</xdr:col>
      <xdr:colOff>673560</xdr:colOff>
      <xdr:row>89</xdr:row>
      <xdr:rowOff>568800</xdr:rowOff>
    </xdr:to>
    <xdr:sp>
      <xdr:nvSpPr>
        <xdr:cNvPr id="267" name="Freeform 1"/>
        <xdr:cNvSpPr/>
      </xdr:nvSpPr>
      <xdr:spPr>
        <a:xfrm>
          <a:off x="238264200" y="54783720"/>
          <a:ext cx="39240" cy="39600"/>
        </a:xfrm>
        <a:custGeom>
          <a:avLst/>
          <a:gdLst/>
          <a:ahLst/>
          <a:rect l="0" t="0" r="r" b="b"/>
          <a:pathLst>
            <a:path w="109" h="110">
              <a:moveTo>
                <a:pt x="54" y="0"/>
              </a:moveTo>
              <a:lnTo>
                <a:pt x="48" y="0"/>
              </a:lnTo>
              <a:lnTo>
                <a:pt x="43" y="1"/>
              </a:lnTo>
              <a:lnTo>
                <a:pt x="38" y="2"/>
              </a:lnTo>
              <a:lnTo>
                <a:pt x="33" y="4"/>
              </a:lnTo>
              <a:lnTo>
                <a:pt x="28" y="7"/>
              </a:lnTo>
              <a:lnTo>
                <a:pt x="24" y="9"/>
              </a:lnTo>
              <a:lnTo>
                <a:pt x="20" y="13"/>
              </a:lnTo>
              <a:lnTo>
                <a:pt x="16" y="16"/>
              </a:lnTo>
              <a:lnTo>
                <a:pt x="12" y="20"/>
              </a:lnTo>
              <a:lnTo>
                <a:pt x="9" y="25"/>
              </a:lnTo>
              <a:lnTo>
                <a:pt x="7" y="29"/>
              </a:lnTo>
              <a:lnTo>
                <a:pt x="4" y="34"/>
              </a:lnTo>
              <a:lnTo>
                <a:pt x="2" y="39"/>
              </a:lnTo>
              <a:lnTo>
                <a:pt x="1" y="45"/>
              </a:lnTo>
              <a:lnTo>
                <a:pt x="0" y="50"/>
              </a:lnTo>
              <a:lnTo>
                <a:pt x="0" y="56"/>
              </a:lnTo>
              <a:lnTo>
                <a:pt x="0" y="61"/>
              </a:lnTo>
              <a:lnTo>
                <a:pt x="1" y="67"/>
              </a:lnTo>
              <a:lnTo>
                <a:pt x="2" y="72"/>
              </a:lnTo>
              <a:lnTo>
                <a:pt x="4" y="76"/>
              </a:lnTo>
              <a:lnTo>
                <a:pt x="7" y="81"/>
              </a:lnTo>
              <a:lnTo>
                <a:pt x="9" y="85"/>
              </a:lnTo>
              <a:lnTo>
                <a:pt x="12" y="90"/>
              </a:lnTo>
              <a:lnTo>
                <a:pt x="16" y="93"/>
              </a:lnTo>
              <a:lnTo>
                <a:pt x="19" y="97"/>
              </a:lnTo>
              <a:lnTo>
                <a:pt x="24" y="100"/>
              </a:lnTo>
              <a:lnTo>
                <a:pt x="28" y="103"/>
              </a:lnTo>
              <a:lnTo>
                <a:pt x="32" y="105"/>
              </a:lnTo>
              <a:lnTo>
                <a:pt x="37" y="107"/>
              </a:lnTo>
              <a:lnTo>
                <a:pt x="42" y="108"/>
              </a:lnTo>
              <a:lnTo>
                <a:pt x="47" y="109"/>
              </a:lnTo>
              <a:lnTo>
                <a:pt x="53" y="109"/>
              </a:lnTo>
              <a:lnTo>
                <a:pt x="58" y="109"/>
              </a:lnTo>
              <a:lnTo>
                <a:pt x="64" y="108"/>
              </a:lnTo>
              <a:lnTo>
                <a:pt x="69" y="107"/>
              </a:lnTo>
              <a:lnTo>
                <a:pt x="74" y="105"/>
              </a:lnTo>
              <a:lnTo>
                <a:pt x="79" y="103"/>
              </a:lnTo>
              <a:lnTo>
                <a:pt x="83" y="100"/>
              </a:lnTo>
              <a:lnTo>
                <a:pt x="88" y="97"/>
              </a:lnTo>
              <a:lnTo>
                <a:pt x="92" y="94"/>
              </a:lnTo>
              <a:lnTo>
                <a:pt x="95" y="90"/>
              </a:lnTo>
              <a:lnTo>
                <a:pt x="99" y="86"/>
              </a:lnTo>
              <a:lnTo>
                <a:pt x="101" y="81"/>
              </a:lnTo>
              <a:lnTo>
                <a:pt x="104" y="77"/>
              </a:lnTo>
              <a:lnTo>
                <a:pt x="106" y="72"/>
              </a:lnTo>
              <a:lnTo>
                <a:pt x="107" y="67"/>
              </a:lnTo>
              <a:lnTo>
                <a:pt x="108" y="62"/>
              </a:lnTo>
              <a:lnTo>
                <a:pt x="108" y="56"/>
              </a:lnTo>
              <a:lnTo>
                <a:pt x="108" y="50"/>
              </a:lnTo>
              <a:lnTo>
                <a:pt x="107" y="45"/>
              </a:lnTo>
              <a:lnTo>
                <a:pt x="106" y="40"/>
              </a:lnTo>
              <a:lnTo>
                <a:pt x="104" y="34"/>
              </a:lnTo>
              <a:lnTo>
                <a:pt x="101" y="30"/>
              </a:lnTo>
              <a:lnTo>
                <a:pt x="99" y="25"/>
              </a:lnTo>
              <a:lnTo>
                <a:pt x="95" y="21"/>
              </a:lnTo>
              <a:lnTo>
                <a:pt x="92" y="17"/>
              </a:lnTo>
              <a:lnTo>
                <a:pt x="88" y="13"/>
              </a:lnTo>
              <a:lnTo>
                <a:pt x="84" y="10"/>
              </a:lnTo>
              <a:lnTo>
                <a:pt x="79" y="7"/>
              </a:lnTo>
              <a:lnTo>
                <a:pt x="74" y="4"/>
              </a:lnTo>
              <a:lnTo>
                <a:pt x="69" y="3"/>
              </a:lnTo>
              <a:lnTo>
                <a:pt x="64" y="1"/>
              </a:lnTo>
              <a:lnTo>
                <a:pt x="59" y="0"/>
              </a:lnTo>
              <a:lnTo>
                <a:pt x="54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759960</xdr:colOff>
      <xdr:row>89</xdr:row>
      <xdr:rowOff>397440</xdr:rowOff>
    </xdr:from>
    <xdr:to>
      <xdr:col>298</xdr:col>
      <xdr:colOff>88200</xdr:colOff>
      <xdr:row>90</xdr:row>
      <xdr:rowOff>29520</xdr:rowOff>
    </xdr:to>
    <xdr:sp>
      <xdr:nvSpPr>
        <xdr:cNvPr id="268" name="Freeform 1"/>
        <xdr:cNvSpPr/>
      </xdr:nvSpPr>
      <xdr:spPr>
        <a:xfrm>
          <a:off x="238389480" y="54651600"/>
          <a:ext cx="128880" cy="242280"/>
        </a:xfrm>
        <a:custGeom>
          <a:avLst/>
          <a:gdLst/>
          <a:ahLst/>
          <a:rect l="0" t="0" r="r" b="b"/>
          <a:pathLst>
            <a:path w="358" h="673">
              <a:moveTo>
                <a:pt x="284" y="229"/>
              </a:moveTo>
              <a:lnTo>
                <a:pt x="163" y="229"/>
              </a:lnTo>
              <a:lnTo>
                <a:pt x="163" y="115"/>
              </a:lnTo>
              <a:lnTo>
                <a:pt x="164" y="95"/>
              </a:lnTo>
              <a:lnTo>
                <a:pt x="165" y="85"/>
              </a:lnTo>
              <a:lnTo>
                <a:pt x="167" y="77"/>
              </a:lnTo>
              <a:lnTo>
                <a:pt x="169" y="69"/>
              </a:lnTo>
              <a:lnTo>
                <a:pt x="171" y="62"/>
              </a:lnTo>
              <a:lnTo>
                <a:pt x="174" y="55"/>
              </a:lnTo>
              <a:lnTo>
                <a:pt x="177" y="50"/>
              </a:lnTo>
              <a:lnTo>
                <a:pt x="181" y="44"/>
              </a:lnTo>
              <a:lnTo>
                <a:pt x="185" y="40"/>
              </a:lnTo>
              <a:lnTo>
                <a:pt x="190" y="36"/>
              </a:lnTo>
              <a:lnTo>
                <a:pt x="195" y="33"/>
              </a:lnTo>
              <a:lnTo>
                <a:pt x="200" y="31"/>
              </a:lnTo>
              <a:lnTo>
                <a:pt x="206" y="29"/>
              </a:lnTo>
              <a:lnTo>
                <a:pt x="213" y="28"/>
              </a:lnTo>
              <a:lnTo>
                <a:pt x="219" y="28"/>
              </a:lnTo>
              <a:lnTo>
                <a:pt x="223" y="28"/>
              </a:lnTo>
              <a:lnTo>
                <a:pt x="227" y="28"/>
              </a:lnTo>
              <a:lnTo>
                <a:pt x="231" y="29"/>
              </a:lnTo>
              <a:lnTo>
                <a:pt x="234" y="30"/>
              </a:lnTo>
              <a:lnTo>
                <a:pt x="238" y="31"/>
              </a:lnTo>
              <a:lnTo>
                <a:pt x="241" y="32"/>
              </a:lnTo>
              <a:lnTo>
                <a:pt x="244" y="34"/>
              </a:lnTo>
              <a:lnTo>
                <a:pt x="247" y="36"/>
              </a:lnTo>
              <a:lnTo>
                <a:pt x="250" y="38"/>
              </a:lnTo>
              <a:lnTo>
                <a:pt x="253" y="41"/>
              </a:lnTo>
              <a:lnTo>
                <a:pt x="256" y="44"/>
              </a:lnTo>
              <a:lnTo>
                <a:pt x="259" y="48"/>
              </a:lnTo>
              <a:lnTo>
                <a:pt x="265" y="56"/>
              </a:lnTo>
              <a:lnTo>
                <a:pt x="272" y="66"/>
              </a:lnTo>
              <a:lnTo>
                <a:pt x="277" y="75"/>
              </a:lnTo>
              <a:lnTo>
                <a:pt x="283" y="82"/>
              </a:lnTo>
              <a:lnTo>
                <a:pt x="288" y="88"/>
              </a:lnTo>
              <a:lnTo>
                <a:pt x="291" y="91"/>
              </a:lnTo>
              <a:lnTo>
                <a:pt x="293" y="93"/>
              </a:lnTo>
              <a:lnTo>
                <a:pt x="296" y="95"/>
              </a:lnTo>
              <a:lnTo>
                <a:pt x="299" y="97"/>
              </a:lnTo>
              <a:lnTo>
                <a:pt x="301" y="98"/>
              </a:lnTo>
              <a:lnTo>
                <a:pt x="304" y="99"/>
              </a:lnTo>
              <a:lnTo>
                <a:pt x="307" y="100"/>
              </a:lnTo>
              <a:lnTo>
                <a:pt x="310" y="101"/>
              </a:lnTo>
              <a:lnTo>
                <a:pt x="313" y="101"/>
              </a:lnTo>
              <a:lnTo>
                <a:pt x="316" y="101"/>
              </a:lnTo>
              <a:lnTo>
                <a:pt x="320" y="101"/>
              </a:lnTo>
              <a:lnTo>
                <a:pt x="324" y="100"/>
              </a:lnTo>
              <a:lnTo>
                <a:pt x="328" y="99"/>
              </a:lnTo>
              <a:lnTo>
                <a:pt x="332" y="98"/>
              </a:lnTo>
              <a:lnTo>
                <a:pt x="336" y="96"/>
              </a:lnTo>
              <a:lnTo>
                <a:pt x="339" y="94"/>
              </a:lnTo>
              <a:lnTo>
                <a:pt x="342" y="92"/>
              </a:lnTo>
              <a:lnTo>
                <a:pt x="345" y="90"/>
              </a:lnTo>
              <a:lnTo>
                <a:pt x="348" y="87"/>
              </a:lnTo>
              <a:lnTo>
                <a:pt x="350" y="84"/>
              </a:lnTo>
              <a:lnTo>
                <a:pt x="352" y="80"/>
              </a:lnTo>
              <a:lnTo>
                <a:pt x="354" y="77"/>
              </a:lnTo>
              <a:lnTo>
                <a:pt x="355" y="73"/>
              </a:lnTo>
              <a:lnTo>
                <a:pt x="356" y="69"/>
              </a:lnTo>
              <a:lnTo>
                <a:pt x="357" y="65"/>
              </a:lnTo>
              <a:lnTo>
                <a:pt x="357" y="61"/>
              </a:lnTo>
              <a:lnTo>
                <a:pt x="357" y="54"/>
              </a:lnTo>
              <a:lnTo>
                <a:pt x="355" y="48"/>
              </a:lnTo>
              <a:lnTo>
                <a:pt x="353" y="42"/>
              </a:lnTo>
              <a:lnTo>
                <a:pt x="350" y="37"/>
              </a:lnTo>
              <a:lnTo>
                <a:pt x="345" y="31"/>
              </a:lnTo>
              <a:lnTo>
                <a:pt x="340" y="26"/>
              </a:lnTo>
              <a:lnTo>
                <a:pt x="335" y="21"/>
              </a:lnTo>
              <a:lnTo>
                <a:pt x="328" y="17"/>
              </a:lnTo>
              <a:lnTo>
                <a:pt x="321" y="13"/>
              </a:lnTo>
              <a:lnTo>
                <a:pt x="313" y="10"/>
              </a:lnTo>
              <a:lnTo>
                <a:pt x="305" y="7"/>
              </a:lnTo>
              <a:lnTo>
                <a:pt x="296" y="5"/>
              </a:lnTo>
              <a:lnTo>
                <a:pt x="286" y="3"/>
              </a:lnTo>
              <a:lnTo>
                <a:pt x="276" y="1"/>
              </a:lnTo>
              <a:lnTo>
                <a:pt x="266" y="0"/>
              </a:lnTo>
              <a:lnTo>
                <a:pt x="255" y="0"/>
              </a:lnTo>
              <a:lnTo>
                <a:pt x="243" y="0"/>
              </a:lnTo>
              <a:lnTo>
                <a:pt x="232" y="1"/>
              </a:lnTo>
              <a:lnTo>
                <a:pt x="221" y="3"/>
              </a:lnTo>
              <a:lnTo>
                <a:pt x="211" y="5"/>
              </a:lnTo>
              <a:lnTo>
                <a:pt x="200" y="8"/>
              </a:lnTo>
              <a:lnTo>
                <a:pt x="190" y="11"/>
              </a:lnTo>
              <a:lnTo>
                <a:pt x="181" y="15"/>
              </a:lnTo>
              <a:lnTo>
                <a:pt x="172" y="19"/>
              </a:lnTo>
              <a:lnTo>
                <a:pt x="163" y="24"/>
              </a:lnTo>
              <a:lnTo>
                <a:pt x="155" y="29"/>
              </a:lnTo>
              <a:lnTo>
                <a:pt x="147" y="35"/>
              </a:lnTo>
              <a:lnTo>
                <a:pt x="140" y="41"/>
              </a:lnTo>
              <a:lnTo>
                <a:pt x="133" y="48"/>
              </a:lnTo>
              <a:lnTo>
                <a:pt x="127" y="55"/>
              </a:lnTo>
              <a:lnTo>
                <a:pt x="121" y="63"/>
              </a:lnTo>
              <a:lnTo>
                <a:pt x="116" y="71"/>
              </a:lnTo>
              <a:lnTo>
                <a:pt x="107" y="87"/>
              </a:lnTo>
              <a:lnTo>
                <a:pt x="100" y="103"/>
              </a:lnTo>
              <a:lnTo>
                <a:pt x="94" y="120"/>
              </a:lnTo>
              <a:lnTo>
                <a:pt x="90" y="137"/>
              </a:lnTo>
              <a:lnTo>
                <a:pt x="86" y="156"/>
              </a:lnTo>
              <a:lnTo>
                <a:pt x="84" y="177"/>
              </a:lnTo>
              <a:lnTo>
                <a:pt x="82" y="201"/>
              </a:lnTo>
              <a:lnTo>
                <a:pt x="82" y="229"/>
              </a:lnTo>
              <a:lnTo>
                <a:pt x="1" y="229"/>
              </a:lnTo>
              <a:lnTo>
                <a:pt x="1" y="261"/>
              </a:lnTo>
              <a:lnTo>
                <a:pt x="82" y="261"/>
              </a:lnTo>
              <a:lnTo>
                <a:pt x="82" y="570"/>
              </a:lnTo>
              <a:lnTo>
                <a:pt x="80" y="594"/>
              </a:lnTo>
              <a:lnTo>
                <a:pt x="79" y="605"/>
              </a:lnTo>
              <a:lnTo>
                <a:pt x="78" y="614"/>
              </a:lnTo>
              <a:lnTo>
                <a:pt x="76" y="622"/>
              </a:lnTo>
              <a:lnTo>
                <a:pt x="73" y="629"/>
              </a:lnTo>
              <a:lnTo>
                <a:pt x="70" y="635"/>
              </a:lnTo>
              <a:lnTo>
                <a:pt x="68" y="638"/>
              </a:lnTo>
              <a:lnTo>
                <a:pt x="66" y="640"/>
              </a:lnTo>
              <a:lnTo>
                <a:pt x="64" y="642"/>
              </a:lnTo>
              <a:lnTo>
                <a:pt x="62" y="644"/>
              </a:lnTo>
              <a:lnTo>
                <a:pt x="59" y="646"/>
              </a:lnTo>
              <a:lnTo>
                <a:pt x="56" y="648"/>
              </a:lnTo>
              <a:lnTo>
                <a:pt x="50" y="650"/>
              </a:lnTo>
              <a:lnTo>
                <a:pt x="42" y="653"/>
              </a:lnTo>
              <a:lnTo>
                <a:pt x="33" y="654"/>
              </a:lnTo>
              <a:lnTo>
                <a:pt x="23" y="656"/>
              </a:lnTo>
              <a:lnTo>
                <a:pt x="0" y="657"/>
              </a:lnTo>
              <a:lnTo>
                <a:pt x="0" y="672"/>
              </a:lnTo>
              <a:lnTo>
                <a:pt x="256" y="672"/>
              </a:lnTo>
              <a:lnTo>
                <a:pt x="256" y="657"/>
              </a:lnTo>
              <a:lnTo>
                <a:pt x="229" y="656"/>
              </a:lnTo>
              <a:lnTo>
                <a:pt x="217" y="654"/>
              </a:lnTo>
              <a:lnTo>
                <a:pt x="208" y="653"/>
              </a:lnTo>
              <a:lnTo>
                <a:pt x="199" y="650"/>
              </a:lnTo>
              <a:lnTo>
                <a:pt x="191" y="648"/>
              </a:lnTo>
              <a:lnTo>
                <a:pt x="185" y="644"/>
              </a:lnTo>
              <a:lnTo>
                <a:pt x="182" y="642"/>
              </a:lnTo>
              <a:lnTo>
                <a:pt x="180" y="640"/>
              </a:lnTo>
              <a:lnTo>
                <a:pt x="178" y="638"/>
              </a:lnTo>
              <a:lnTo>
                <a:pt x="175" y="635"/>
              </a:lnTo>
              <a:lnTo>
                <a:pt x="174" y="632"/>
              </a:lnTo>
              <a:lnTo>
                <a:pt x="172" y="629"/>
              </a:lnTo>
              <a:lnTo>
                <a:pt x="169" y="622"/>
              </a:lnTo>
              <a:lnTo>
                <a:pt x="167" y="614"/>
              </a:lnTo>
              <a:lnTo>
                <a:pt x="166" y="605"/>
              </a:lnTo>
              <a:lnTo>
                <a:pt x="165" y="594"/>
              </a:lnTo>
              <a:lnTo>
                <a:pt x="164" y="570"/>
              </a:lnTo>
              <a:lnTo>
                <a:pt x="164" y="261"/>
              </a:lnTo>
              <a:lnTo>
                <a:pt x="284" y="261"/>
              </a:lnTo>
              <a:lnTo>
                <a:pt x="284" y="22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298</xdr:col>
      <xdr:colOff>128160</xdr:colOff>
      <xdr:row>89</xdr:row>
      <xdr:rowOff>563040</xdr:rowOff>
    </xdr:from>
    <xdr:to>
      <xdr:col>298</xdr:col>
      <xdr:colOff>187560</xdr:colOff>
      <xdr:row>90</xdr:row>
      <xdr:rowOff>96840</xdr:rowOff>
    </xdr:to>
    <xdr:sp>
      <xdr:nvSpPr>
        <xdr:cNvPr id="269" name="Freeform 1"/>
        <xdr:cNvSpPr/>
      </xdr:nvSpPr>
      <xdr:spPr>
        <a:xfrm>
          <a:off x="238557960" y="54817200"/>
          <a:ext cx="59760" cy="144000"/>
        </a:xfrm>
        <a:custGeom>
          <a:avLst/>
          <a:gdLst/>
          <a:ahLst/>
          <a:rect l="0" t="0" r="r" b="b"/>
          <a:pathLst>
            <a:path w="166" h="400">
              <a:moveTo>
                <a:pt x="4" y="399"/>
              </a:moveTo>
              <a:lnTo>
                <a:pt x="165" y="399"/>
              </a:lnTo>
              <a:lnTo>
                <a:pt x="165" y="390"/>
              </a:lnTo>
              <a:lnTo>
                <a:pt x="150" y="390"/>
              </a:lnTo>
              <a:lnTo>
                <a:pt x="138" y="389"/>
              </a:lnTo>
              <a:lnTo>
                <a:pt x="133" y="388"/>
              </a:lnTo>
              <a:lnTo>
                <a:pt x="128" y="387"/>
              </a:lnTo>
              <a:lnTo>
                <a:pt x="124" y="385"/>
              </a:lnTo>
              <a:lnTo>
                <a:pt x="121" y="383"/>
              </a:lnTo>
              <a:lnTo>
                <a:pt x="119" y="382"/>
              </a:lnTo>
              <a:lnTo>
                <a:pt x="118" y="381"/>
              </a:lnTo>
              <a:lnTo>
                <a:pt x="117" y="380"/>
              </a:lnTo>
              <a:lnTo>
                <a:pt x="116" y="379"/>
              </a:lnTo>
              <a:lnTo>
                <a:pt x="115" y="377"/>
              </a:lnTo>
              <a:lnTo>
                <a:pt x="114" y="376"/>
              </a:lnTo>
              <a:lnTo>
                <a:pt x="112" y="373"/>
              </a:lnTo>
              <a:lnTo>
                <a:pt x="111" y="369"/>
              </a:lnTo>
              <a:lnTo>
                <a:pt x="110" y="365"/>
              </a:lnTo>
              <a:lnTo>
                <a:pt x="110" y="360"/>
              </a:lnTo>
              <a:lnTo>
                <a:pt x="110" y="355"/>
              </a:lnTo>
              <a:lnTo>
                <a:pt x="110" y="1"/>
              </a:lnTo>
              <a:lnTo>
                <a:pt x="105" y="0"/>
              </a:lnTo>
              <a:lnTo>
                <a:pt x="0" y="54"/>
              </a:lnTo>
              <a:lnTo>
                <a:pt x="0" y="62"/>
              </a:lnTo>
              <a:lnTo>
                <a:pt x="15" y="56"/>
              </a:lnTo>
              <a:lnTo>
                <a:pt x="28" y="52"/>
              </a:lnTo>
              <a:lnTo>
                <a:pt x="32" y="51"/>
              </a:lnTo>
              <a:lnTo>
                <a:pt x="36" y="50"/>
              </a:lnTo>
              <a:lnTo>
                <a:pt x="40" y="49"/>
              </a:lnTo>
              <a:lnTo>
                <a:pt x="41" y="49"/>
              </a:lnTo>
              <a:lnTo>
                <a:pt x="42" y="49"/>
              </a:lnTo>
              <a:lnTo>
                <a:pt x="44" y="49"/>
              </a:lnTo>
              <a:lnTo>
                <a:pt x="46" y="49"/>
              </a:lnTo>
              <a:lnTo>
                <a:pt x="48" y="50"/>
              </a:lnTo>
              <a:lnTo>
                <a:pt x="50" y="51"/>
              </a:lnTo>
              <a:lnTo>
                <a:pt x="52" y="52"/>
              </a:lnTo>
              <a:lnTo>
                <a:pt x="53" y="53"/>
              </a:lnTo>
              <a:lnTo>
                <a:pt x="54" y="54"/>
              </a:lnTo>
              <a:lnTo>
                <a:pt x="55" y="56"/>
              </a:lnTo>
              <a:lnTo>
                <a:pt x="56" y="58"/>
              </a:lnTo>
              <a:lnTo>
                <a:pt x="57" y="60"/>
              </a:lnTo>
              <a:lnTo>
                <a:pt x="58" y="62"/>
              </a:lnTo>
              <a:lnTo>
                <a:pt x="59" y="64"/>
              </a:lnTo>
              <a:lnTo>
                <a:pt x="59" y="67"/>
              </a:lnTo>
              <a:lnTo>
                <a:pt x="59" y="70"/>
              </a:lnTo>
              <a:lnTo>
                <a:pt x="60" y="77"/>
              </a:lnTo>
              <a:lnTo>
                <a:pt x="60" y="344"/>
              </a:lnTo>
              <a:lnTo>
                <a:pt x="59" y="357"/>
              </a:lnTo>
              <a:lnTo>
                <a:pt x="58" y="362"/>
              </a:lnTo>
              <a:lnTo>
                <a:pt x="57" y="367"/>
              </a:lnTo>
              <a:lnTo>
                <a:pt x="55" y="371"/>
              </a:lnTo>
              <a:lnTo>
                <a:pt x="53" y="375"/>
              </a:lnTo>
              <a:lnTo>
                <a:pt x="52" y="377"/>
              </a:lnTo>
              <a:lnTo>
                <a:pt x="51" y="378"/>
              </a:lnTo>
              <a:lnTo>
                <a:pt x="50" y="380"/>
              </a:lnTo>
              <a:lnTo>
                <a:pt x="48" y="381"/>
              </a:lnTo>
              <a:lnTo>
                <a:pt x="45" y="383"/>
              </a:lnTo>
              <a:lnTo>
                <a:pt x="41" y="385"/>
              </a:lnTo>
              <a:lnTo>
                <a:pt x="36" y="387"/>
              </a:lnTo>
              <a:lnTo>
                <a:pt x="31" y="388"/>
              </a:lnTo>
              <a:lnTo>
                <a:pt x="26" y="389"/>
              </a:lnTo>
              <a:lnTo>
                <a:pt x="19" y="390"/>
              </a:lnTo>
              <a:lnTo>
                <a:pt x="4" y="390"/>
              </a:lnTo>
              <a:lnTo>
                <a:pt x="4" y="39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298</xdr:col>
      <xdr:colOff>272160</xdr:colOff>
      <xdr:row>89</xdr:row>
      <xdr:rowOff>529560</xdr:rowOff>
    </xdr:from>
    <xdr:to>
      <xdr:col>298</xdr:col>
      <xdr:colOff>311040</xdr:colOff>
      <xdr:row>89</xdr:row>
      <xdr:rowOff>568800</xdr:rowOff>
    </xdr:to>
    <xdr:sp>
      <xdr:nvSpPr>
        <xdr:cNvPr id="270" name="Freeform 1"/>
        <xdr:cNvSpPr/>
      </xdr:nvSpPr>
      <xdr:spPr>
        <a:xfrm>
          <a:off x="238701960" y="54783720"/>
          <a:ext cx="39240" cy="39600"/>
        </a:xfrm>
        <a:custGeom>
          <a:avLst/>
          <a:gdLst/>
          <a:ahLst/>
          <a:rect l="0" t="0" r="r" b="b"/>
          <a:pathLst>
            <a:path w="109" h="110">
              <a:moveTo>
                <a:pt x="54" y="0"/>
              </a:moveTo>
              <a:lnTo>
                <a:pt x="48" y="0"/>
              </a:lnTo>
              <a:lnTo>
                <a:pt x="43" y="1"/>
              </a:lnTo>
              <a:lnTo>
                <a:pt x="38" y="2"/>
              </a:lnTo>
              <a:lnTo>
                <a:pt x="33" y="4"/>
              </a:lnTo>
              <a:lnTo>
                <a:pt x="28" y="7"/>
              </a:lnTo>
              <a:lnTo>
                <a:pt x="24" y="9"/>
              </a:lnTo>
              <a:lnTo>
                <a:pt x="20" y="13"/>
              </a:lnTo>
              <a:lnTo>
                <a:pt x="16" y="16"/>
              </a:lnTo>
              <a:lnTo>
                <a:pt x="12" y="20"/>
              </a:lnTo>
              <a:lnTo>
                <a:pt x="9" y="25"/>
              </a:lnTo>
              <a:lnTo>
                <a:pt x="7" y="29"/>
              </a:lnTo>
              <a:lnTo>
                <a:pt x="4" y="34"/>
              </a:lnTo>
              <a:lnTo>
                <a:pt x="2" y="39"/>
              </a:lnTo>
              <a:lnTo>
                <a:pt x="1" y="45"/>
              </a:lnTo>
              <a:lnTo>
                <a:pt x="0" y="50"/>
              </a:lnTo>
              <a:lnTo>
                <a:pt x="0" y="56"/>
              </a:lnTo>
              <a:lnTo>
                <a:pt x="0" y="61"/>
              </a:lnTo>
              <a:lnTo>
                <a:pt x="1" y="67"/>
              </a:lnTo>
              <a:lnTo>
                <a:pt x="2" y="72"/>
              </a:lnTo>
              <a:lnTo>
                <a:pt x="4" y="76"/>
              </a:lnTo>
              <a:lnTo>
                <a:pt x="7" y="81"/>
              </a:lnTo>
              <a:lnTo>
                <a:pt x="9" y="85"/>
              </a:lnTo>
              <a:lnTo>
                <a:pt x="12" y="90"/>
              </a:lnTo>
              <a:lnTo>
                <a:pt x="16" y="93"/>
              </a:lnTo>
              <a:lnTo>
                <a:pt x="19" y="97"/>
              </a:lnTo>
              <a:lnTo>
                <a:pt x="24" y="100"/>
              </a:lnTo>
              <a:lnTo>
                <a:pt x="28" y="103"/>
              </a:lnTo>
              <a:lnTo>
                <a:pt x="32" y="105"/>
              </a:lnTo>
              <a:lnTo>
                <a:pt x="37" y="107"/>
              </a:lnTo>
              <a:lnTo>
                <a:pt x="42" y="108"/>
              </a:lnTo>
              <a:lnTo>
                <a:pt x="47" y="109"/>
              </a:lnTo>
              <a:lnTo>
                <a:pt x="53" y="109"/>
              </a:lnTo>
              <a:lnTo>
                <a:pt x="58" y="109"/>
              </a:lnTo>
              <a:lnTo>
                <a:pt x="64" y="108"/>
              </a:lnTo>
              <a:lnTo>
                <a:pt x="69" y="107"/>
              </a:lnTo>
              <a:lnTo>
                <a:pt x="74" y="105"/>
              </a:lnTo>
              <a:lnTo>
                <a:pt x="79" y="103"/>
              </a:lnTo>
              <a:lnTo>
                <a:pt x="83" y="100"/>
              </a:lnTo>
              <a:lnTo>
                <a:pt x="88" y="97"/>
              </a:lnTo>
              <a:lnTo>
                <a:pt x="92" y="94"/>
              </a:lnTo>
              <a:lnTo>
                <a:pt x="95" y="90"/>
              </a:lnTo>
              <a:lnTo>
                <a:pt x="99" y="86"/>
              </a:lnTo>
              <a:lnTo>
                <a:pt x="101" y="81"/>
              </a:lnTo>
              <a:lnTo>
                <a:pt x="104" y="77"/>
              </a:lnTo>
              <a:lnTo>
                <a:pt x="106" y="72"/>
              </a:lnTo>
              <a:lnTo>
                <a:pt x="107" y="67"/>
              </a:lnTo>
              <a:lnTo>
                <a:pt x="108" y="62"/>
              </a:lnTo>
              <a:lnTo>
                <a:pt x="108" y="56"/>
              </a:lnTo>
              <a:lnTo>
                <a:pt x="108" y="50"/>
              </a:lnTo>
              <a:lnTo>
                <a:pt x="107" y="45"/>
              </a:lnTo>
              <a:lnTo>
                <a:pt x="106" y="40"/>
              </a:lnTo>
              <a:lnTo>
                <a:pt x="104" y="34"/>
              </a:lnTo>
              <a:lnTo>
                <a:pt x="101" y="30"/>
              </a:lnTo>
              <a:lnTo>
                <a:pt x="99" y="25"/>
              </a:lnTo>
              <a:lnTo>
                <a:pt x="95" y="21"/>
              </a:lnTo>
              <a:lnTo>
                <a:pt x="92" y="17"/>
              </a:lnTo>
              <a:lnTo>
                <a:pt x="88" y="13"/>
              </a:lnTo>
              <a:lnTo>
                <a:pt x="84" y="10"/>
              </a:lnTo>
              <a:lnTo>
                <a:pt x="79" y="7"/>
              </a:lnTo>
              <a:lnTo>
                <a:pt x="74" y="4"/>
              </a:lnTo>
              <a:lnTo>
                <a:pt x="69" y="3"/>
              </a:lnTo>
              <a:lnTo>
                <a:pt x="64" y="1"/>
              </a:lnTo>
              <a:lnTo>
                <a:pt x="59" y="0"/>
              </a:lnTo>
              <a:lnTo>
                <a:pt x="54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298</xdr:col>
      <xdr:colOff>402480</xdr:colOff>
      <xdr:row>89</xdr:row>
      <xdr:rowOff>405000</xdr:rowOff>
    </xdr:from>
    <xdr:to>
      <xdr:col>298</xdr:col>
      <xdr:colOff>644040</xdr:colOff>
      <xdr:row>90</xdr:row>
      <xdr:rowOff>29520</xdr:rowOff>
    </xdr:to>
    <xdr:sp>
      <xdr:nvSpPr>
        <xdr:cNvPr id="271" name="Freeform 1"/>
        <xdr:cNvSpPr/>
      </xdr:nvSpPr>
      <xdr:spPr>
        <a:xfrm>
          <a:off x="238832280" y="54659160"/>
          <a:ext cx="241920" cy="234720"/>
        </a:xfrm>
        <a:custGeom>
          <a:avLst/>
          <a:gdLst/>
          <a:ahLst/>
          <a:rect l="0" t="0" r="r" b="b"/>
          <a:pathLst>
            <a:path w="672" h="652">
              <a:moveTo>
                <a:pt x="369" y="19"/>
              </a:moveTo>
              <a:lnTo>
                <a:pt x="389" y="20"/>
              </a:lnTo>
              <a:lnTo>
                <a:pt x="404" y="21"/>
              </a:lnTo>
              <a:lnTo>
                <a:pt x="410" y="22"/>
              </a:lnTo>
              <a:lnTo>
                <a:pt x="416" y="23"/>
              </a:lnTo>
              <a:lnTo>
                <a:pt x="420" y="25"/>
              </a:lnTo>
              <a:lnTo>
                <a:pt x="424" y="26"/>
              </a:lnTo>
              <a:lnTo>
                <a:pt x="427" y="28"/>
              </a:lnTo>
              <a:lnTo>
                <a:pt x="429" y="29"/>
              </a:lnTo>
              <a:lnTo>
                <a:pt x="430" y="30"/>
              </a:lnTo>
              <a:lnTo>
                <a:pt x="431" y="31"/>
              </a:lnTo>
              <a:lnTo>
                <a:pt x="432" y="32"/>
              </a:lnTo>
              <a:lnTo>
                <a:pt x="433" y="34"/>
              </a:lnTo>
              <a:lnTo>
                <a:pt x="433" y="35"/>
              </a:lnTo>
              <a:lnTo>
                <a:pt x="434" y="38"/>
              </a:lnTo>
              <a:lnTo>
                <a:pt x="435" y="41"/>
              </a:lnTo>
              <a:lnTo>
                <a:pt x="435" y="45"/>
              </a:lnTo>
              <a:lnTo>
                <a:pt x="435" y="49"/>
              </a:lnTo>
              <a:lnTo>
                <a:pt x="435" y="53"/>
              </a:lnTo>
              <a:lnTo>
                <a:pt x="434" y="58"/>
              </a:lnTo>
              <a:lnTo>
                <a:pt x="433" y="62"/>
              </a:lnTo>
              <a:lnTo>
                <a:pt x="431" y="67"/>
              </a:lnTo>
              <a:lnTo>
                <a:pt x="429" y="72"/>
              </a:lnTo>
              <a:lnTo>
                <a:pt x="425" y="78"/>
              </a:lnTo>
              <a:lnTo>
                <a:pt x="417" y="89"/>
              </a:lnTo>
              <a:lnTo>
                <a:pt x="407" y="102"/>
              </a:lnTo>
              <a:lnTo>
                <a:pt x="394" y="117"/>
              </a:lnTo>
              <a:lnTo>
                <a:pt x="359" y="150"/>
              </a:lnTo>
              <a:lnTo>
                <a:pt x="187" y="309"/>
              </a:lnTo>
              <a:lnTo>
                <a:pt x="187" y="107"/>
              </a:lnTo>
              <a:lnTo>
                <a:pt x="188" y="82"/>
              </a:lnTo>
              <a:lnTo>
                <a:pt x="189" y="72"/>
              </a:lnTo>
              <a:lnTo>
                <a:pt x="190" y="63"/>
              </a:lnTo>
              <a:lnTo>
                <a:pt x="192" y="55"/>
              </a:lnTo>
              <a:lnTo>
                <a:pt x="195" y="48"/>
              </a:lnTo>
              <a:lnTo>
                <a:pt x="197" y="45"/>
              </a:lnTo>
              <a:lnTo>
                <a:pt x="198" y="42"/>
              </a:lnTo>
              <a:lnTo>
                <a:pt x="200" y="40"/>
              </a:lnTo>
              <a:lnTo>
                <a:pt x="203" y="38"/>
              </a:lnTo>
              <a:lnTo>
                <a:pt x="205" y="35"/>
              </a:lnTo>
              <a:lnTo>
                <a:pt x="208" y="33"/>
              </a:lnTo>
              <a:lnTo>
                <a:pt x="214" y="30"/>
              </a:lnTo>
              <a:lnTo>
                <a:pt x="221" y="27"/>
              </a:lnTo>
              <a:lnTo>
                <a:pt x="229" y="25"/>
              </a:lnTo>
              <a:lnTo>
                <a:pt x="239" y="23"/>
              </a:lnTo>
              <a:lnTo>
                <a:pt x="250" y="21"/>
              </a:lnTo>
              <a:lnTo>
                <a:pt x="277" y="19"/>
              </a:lnTo>
              <a:lnTo>
                <a:pt x="277" y="0"/>
              </a:lnTo>
              <a:lnTo>
                <a:pt x="0" y="0"/>
              </a:lnTo>
              <a:lnTo>
                <a:pt x="0" y="19"/>
              </a:lnTo>
              <a:lnTo>
                <a:pt x="25" y="21"/>
              </a:lnTo>
              <a:lnTo>
                <a:pt x="36" y="23"/>
              </a:lnTo>
              <a:lnTo>
                <a:pt x="45" y="25"/>
              </a:lnTo>
              <a:lnTo>
                <a:pt x="53" y="27"/>
              </a:lnTo>
              <a:lnTo>
                <a:pt x="60" y="30"/>
              </a:lnTo>
              <a:lnTo>
                <a:pt x="66" y="34"/>
              </a:lnTo>
              <a:lnTo>
                <a:pt x="69" y="36"/>
              </a:lnTo>
              <a:lnTo>
                <a:pt x="71" y="38"/>
              </a:lnTo>
              <a:lnTo>
                <a:pt x="73" y="40"/>
              </a:lnTo>
              <a:lnTo>
                <a:pt x="75" y="43"/>
              </a:lnTo>
              <a:lnTo>
                <a:pt x="79" y="49"/>
              </a:lnTo>
              <a:lnTo>
                <a:pt x="82" y="56"/>
              </a:lnTo>
              <a:lnTo>
                <a:pt x="84" y="64"/>
              </a:lnTo>
              <a:lnTo>
                <a:pt x="85" y="73"/>
              </a:lnTo>
              <a:lnTo>
                <a:pt x="86" y="83"/>
              </a:lnTo>
              <a:lnTo>
                <a:pt x="88" y="107"/>
              </a:lnTo>
              <a:lnTo>
                <a:pt x="88" y="533"/>
              </a:lnTo>
              <a:lnTo>
                <a:pt x="87" y="561"/>
              </a:lnTo>
              <a:lnTo>
                <a:pt x="86" y="573"/>
              </a:lnTo>
              <a:lnTo>
                <a:pt x="84" y="583"/>
              </a:lnTo>
              <a:lnTo>
                <a:pt x="82" y="592"/>
              </a:lnTo>
              <a:lnTo>
                <a:pt x="80" y="600"/>
              </a:lnTo>
              <a:lnTo>
                <a:pt x="76" y="607"/>
              </a:lnTo>
              <a:lnTo>
                <a:pt x="74" y="609"/>
              </a:lnTo>
              <a:lnTo>
                <a:pt x="72" y="612"/>
              </a:lnTo>
              <a:lnTo>
                <a:pt x="70" y="615"/>
              </a:lnTo>
              <a:lnTo>
                <a:pt x="67" y="617"/>
              </a:lnTo>
              <a:lnTo>
                <a:pt x="64" y="619"/>
              </a:lnTo>
              <a:lnTo>
                <a:pt x="61" y="621"/>
              </a:lnTo>
              <a:lnTo>
                <a:pt x="54" y="624"/>
              </a:lnTo>
              <a:lnTo>
                <a:pt x="46" y="626"/>
              </a:lnTo>
              <a:lnTo>
                <a:pt x="36" y="628"/>
              </a:lnTo>
              <a:lnTo>
                <a:pt x="26" y="630"/>
              </a:lnTo>
              <a:lnTo>
                <a:pt x="0" y="632"/>
              </a:lnTo>
              <a:lnTo>
                <a:pt x="0" y="651"/>
              </a:lnTo>
              <a:lnTo>
                <a:pt x="275" y="651"/>
              </a:lnTo>
              <a:lnTo>
                <a:pt x="275" y="632"/>
              </a:lnTo>
              <a:lnTo>
                <a:pt x="249" y="630"/>
              </a:lnTo>
              <a:lnTo>
                <a:pt x="239" y="629"/>
              </a:lnTo>
              <a:lnTo>
                <a:pt x="229" y="627"/>
              </a:lnTo>
              <a:lnTo>
                <a:pt x="221" y="624"/>
              </a:lnTo>
              <a:lnTo>
                <a:pt x="214" y="621"/>
              </a:lnTo>
              <a:lnTo>
                <a:pt x="208" y="618"/>
              </a:lnTo>
              <a:lnTo>
                <a:pt x="206" y="616"/>
              </a:lnTo>
              <a:lnTo>
                <a:pt x="203" y="614"/>
              </a:lnTo>
              <a:lnTo>
                <a:pt x="201" y="611"/>
              </a:lnTo>
              <a:lnTo>
                <a:pt x="199" y="608"/>
              </a:lnTo>
              <a:lnTo>
                <a:pt x="197" y="606"/>
              </a:lnTo>
              <a:lnTo>
                <a:pt x="195" y="602"/>
              </a:lnTo>
              <a:lnTo>
                <a:pt x="193" y="596"/>
              </a:lnTo>
              <a:lnTo>
                <a:pt x="191" y="588"/>
              </a:lnTo>
              <a:lnTo>
                <a:pt x="189" y="579"/>
              </a:lnTo>
              <a:lnTo>
                <a:pt x="188" y="568"/>
              </a:lnTo>
              <a:lnTo>
                <a:pt x="187" y="544"/>
              </a:lnTo>
              <a:lnTo>
                <a:pt x="187" y="360"/>
              </a:lnTo>
              <a:lnTo>
                <a:pt x="212" y="339"/>
              </a:lnTo>
              <a:lnTo>
                <a:pt x="316" y="443"/>
              </a:lnTo>
              <a:lnTo>
                <a:pt x="367" y="497"/>
              </a:lnTo>
              <a:lnTo>
                <a:pt x="389" y="522"/>
              </a:lnTo>
              <a:lnTo>
                <a:pt x="407" y="546"/>
              </a:lnTo>
              <a:lnTo>
                <a:pt x="422" y="566"/>
              </a:lnTo>
              <a:lnTo>
                <a:pt x="433" y="584"/>
              </a:lnTo>
              <a:lnTo>
                <a:pt x="437" y="592"/>
              </a:lnTo>
              <a:lnTo>
                <a:pt x="440" y="599"/>
              </a:lnTo>
              <a:lnTo>
                <a:pt x="442" y="605"/>
              </a:lnTo>
              <a:lnTo>
                <a:pt x="442" y="607"/>
              </a:lnTo>
              <a:lnTo>
                <a:pt x="442" y="610"/>
              </a:lnTo>
              <a:lnTo>
                <a:pt x="442" y="612"/>
              </a:lnTo>
              <a:lnTo>
                <a:pt x="442" y="615"/>
              </a:lnTo>
              <a:lnTo>
                <a:pt x="441" y="617"/>
              </a:lnTo>
              <a:lnTo>
                <a:pt x="440" y="619"/>
              </a:lnTo>
              <a:lnTo>
                <a:pt x="438" y="621"/>
              </a:lnTo>
              <a:lnTo>
                <a:pt x="437" y="623"/>
              </a:lnTo>
              <a:lnTo>
                <a:pt x="435" y="624"/>
              </a:lnTo>
              <a:lnTo>
                <a:pt x="432" y="626"/>
              </a:lnTo>
              <a:lnTo>
                <a:pt x="430" y="627"/>
              </a:lnTo>
              <a:lnTo>
                <a:pt x="427" y="628"/>
              </a:lnTo>
              <a:lnTo>
                <a:pt x="423" y="629"/>
              </a:lnTo>
              <a:lnTo>
                <a:pt x="420" y="630"/>
              </a:lnTo>
              <a:lnTo>
                <a:pt x="411" y="631"/>
              </a:lnTo>
              <a:lnTo>
                <a:pt x="401" y="631"/>
              </a:lnTo>
              <a:lnTo>
                <a:pt x="390" y="631"/>
              </a:lnTo>
              <a:lnTo>
                <a:pt x="383" y="632"/>
              </a:lnTo>
              <a:lnTo>
                <a:pt x="374" y="632"/>
              </a:lnTo>
              <a:lnTo>
                <a:pt x="374" y="651"/>
              </a:lnTo>
              <a:lnTo>
                <a:pt x="671" y="651"/>
              </a:lnTo>
              <a:lnTo>
                <a:pt x="671" y="632"/>
              </a:lnTo>
              <a:lnTo>
                <a:pt x="654" y="631"/>
              </a:lnTo>
              <a:lnTo>
                <a:pt x="646" y="630"/>
              </a:lnTo>
              <a:lnTo>
                <a:pt x="638" y="629"/>
              </a:lnTo>
              <a:lnTo>
                <a:pt x="631" y="626"/>
              </a:lnTo>
              <a:lnTo>
                <a:pt x="624" y="623"/>
              </a:lnTo>
              <a:lnTo>
                <a:pt x="616" y="620"/>
              </a:lnTo>
              <a:lnTo>
                <a:pt x="609" y="615"/>
              </a:lnTo>
              <a:lnTo>
                <a:pt x="601" y="609"/>
              </a:lnTo>
              <a:lnTo>
                <a:pt x="592" y="601"/>
              </a:lnTo>
              <a:lnTo>
                <a:pt x="572" y="583"/>
              </a:lnTo>
              <a:lnTo>
                <a:pt x="518" y="526"/>
              </a:lnTo>
              <a:lnTo>
                <a:pt x="291" y="280"/>
              </a:lnTo>
              <a:lnTo>
                <a:pt x="476" y="95"/>
              </a:lnTo>
              <a:lnTo>
                <a:pt x="499" y="74"/>
              </a:lnTo>
              <a:lnTo>
                <a:pt x="518" y="57"/>
              </a:lnTo>
              <a:lnTo>
                <a:pt x="535" y="44"/>
              </a:lnTo>
              <a:lnTo>
                <a:pt x="543" y="39"/>
              </a:lnTo>
              <a:lnTo>
                <a:pt x="550" y="35"/>
              </a:lnTo>
              <a:lnTo>
                <a:pt x="558" y="31"/>
              </a:lnTo>
              <a:lnTo>
                <a:pt x="566" y="28"/>
              </a:lnTo>
              <a:lnTo>
                <a:pt x="574" y="26"/>
              </a:lnTo>
              <a:lnTo>
                <a:pt x="583" y="24"/>
              </a:lnTo>
              <a:lnTo>
                <a:pt x="602" y="21"/>
              </a:lnTo>
              <a:lnTo>
                <a:pt x="624" y="19"/>
              </a:lnTo>
              <a:lnTo>
                <a:pt x="624" y="0"/>
              </a:lnTo>
              <a:lnTo>
                <a:pt x="369" y="0"/>
              </a:lnTo>
              <a:lnTo>
                <a:pt x="369" y="1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298</xdr:col>
      <xdr:colOff>673560</xdr:colOff>
      <xdr:row>90</xdr:row>
      <xdr:rowOff>-360</xdr:rowOff>
    </xdr:from>
    <xdr:to>
      <xdr:col>298</xdr:col>
      <xdr:colOff>764640</xdr:colOff>
      <xdr:row>90</xdr:row>
      <xdr:rowOff>98280</xdr:rowOff>
    </xdr:to>
    <xdr:sp>
      <xdr:nvSpPr>
        <xdr:cNvPr id="272" name="Freeform 1"/>
        <xdr:cNvSpPr/>
      </xdr:nvSpPr>
      <xdr:spPr>
        <a:xfrm>
          <a:off x="239103360" y="54863640"/>
          <a:ext cx="91440" cy="99000"/>
        </a:xfrm>
        <a:custGeom>
          <a:avLst/>
          <a:gdLst/>
          <a:ahLst/>
          <a:rect l="0" t="0" r="r" b="b"/>
          <a:pathLst>
            <a:path w="254" h="275">
              <a:moveTo>
                <a:pt x="130" y="0"/>
              </a:moveTo>
              <a:lnTo>
                <a:pt x="117" y="1"/>
              </a:lnTo>
              <a:lnTo>
                <a:pt x="104" y="2"/>
              </a:lnTo>
              <a:lnTo>
                <a:pt x="98" y="3"/>
              </a:lnTo>
              <a:lnTo>
                <a:pt x="93" y="5"/>
              </a:lnTo>
              <a:lnTo>
                <a:pt x="87" y="7"/>
              </a:lnTo>
              <a:lnTo>
                <a:pt x="82" y="9"/>
              </a:lnTo>
              <a:lnTo>
                <a:pt x="76" y="11"/>
              </a:lnTo>
              <a:lnTo>
                <a:pt x="71" y="14"/>
              </a:lnTo>
              <a:lnTo>
                <a:pt x="66" y="17"/>
              </a:lnTo>
              <a:lnTo>
                <a:pt x="61" y="21"/>
              </a:lnTo>
              <a:lnTo>
                <a:pt x="51" y="29"/>
              </a:lnTo>
              <a:lnTo>
                <a:pt x="41" y="38"/>
              </a:lnTo>
              <a:lnTo>
                <a:pt x="36" y="43"/>
              </a:lnTo>
              <a:lnTo>
                <a:pt x="32" y="48"/>
              </a:lnTo>
              <a:lnTo>
                <a:pt x="27" y="54"/>
              </a:lnTo>
              <a:lnTo>
                <a:pt x="23" y="59"/>
              </a:lnTo>
              <a:lnTo>
                <a:pt x="20" y="65"/>
              </a:lnTo>
              <a:lnTo>
                <a:pt x="16" y="71"/>
              </a:lnTo>
              <a:lnTo>
                <a:pt x="11" y="84"/>
              </a:lnTo>
              <a:lnTo>
                <a:pt x="6" y="97"/>
              </a:lnTo>
              <a:lnTo>
                <a:pt x="3" y="111"/>
              </a:lnTo>
              <a:lnTo>
                <a:pt x="1" y="126"/>
              </a:lnTo>
              <a:lnTo>
                <a:pt x="0" y="141"/>
              </a:lnTo>
              <a:lnTo>
                <a:pt x="1" y="155"/>
              </a:lnTo>
              <a:lnTo>
                <a:pt x="2" y="168"/>
              </a:lnTo>
              <a:lnTo>
                <a:pt x="5" y="181"/>
              </a:lnTo>
              <a:lnTo>
                <a:pt x="10" y="194"/>
              </a:lnTo>
              <a:lnTo>
                <a:pt x="15" y="205"/>
              </a:lnTo>
              <a:lnTo>
                <a:pt x="21" y="216"/>
              </a:lnTo>
              <a:lnTo>
                <a:pt x="28" y="226"/>
              </a:lnTo>
              <a:lnTo>
                <a:pt x="36" y="236"/>
              </a:lnTo>
              <a:lnTo>
                <a:pt x="45" y="244"/>
              </a:lnTo>
              <a:lnTo>
                <a:pt x="54" y="252"/>
              </a:lnTo>
              <a:lnTo>
                <a:pt x="64" y="258"/>
              </a:lnTo>
              <a:lnTo>
                <a:pt x="75" y="264"/>
              </a:lnTo>
              <a:lnTo>
                <a:pt x="87" y="268"/>
              </a:lnTo>
              <a:lnTo>
                <a:pt x="99" y="271"/>
              </a:lnTo>
              <a:lnTo>
                <a:pt x="112" y="273"/>
              </a:lnTo>
              <a:lnTo>
                <a:pt x="125" y="274"/>
              </a:lnTo>
              <a:lnTo>
                <a:pt x="138" y="273"/>
              </a:lnTo>
              <a:lnTo>
                <a:pt x="151" y="271"/>
              </a:lnTo>
              <a:lnTo>
                <a:pt x="163" y="268"/>
              </a:lnTo>
              <a:lnTo>
                <a:pt x="175" y="263"/>
              </a:lnTo>
              <a:lnTo>
                <a:pt x="186" y="257"/>
              </a:lnTo>
              <a:lnTo>
                <a:pt x="197" y="250"/>
              </a:lnTo>
              <a:lnTo>
                <a:pt x="207" y="242"/>
              </a:lnTo>
              <a:lnTo>
                <a:pt x="216" y="233"/>
              </a:lnTo>
              <a:lnTo>
                <a:pt x="224" y="223"/>
              </a:lnTo>
              <a:lnTo>
                <a:pt x="231" y="212"/>
              </a:lnTo>
              <a:lnTo>
                <a:pt x="238" y="200"/>
              </a:lnTo>
              <a:lnTo>
                <a:pt x="243" y="188"/>
              </a:lnTo>
              <a:lnTo>
                <a:pt x="247" y="175"/>
              </a:lnTo>
              <a:lnTo>
                <a:pt x="250" y="161"/>
              </a:lnTo>
              <a:lnTo>
                <a:pt x="252" y="147"/>
              </a:lnTo>
              <a:lnTo>
                <a:pt x="253" y="133"/>
              </a:lnTo>
              <a:lnTo>
                <a:pt x="252" y="119"/>
              </a:lnTo>
              <a:lnTo>
                <a:pt x="250" y="105"/>
              </a:lnTo>
              <a:lnTo>
                <a:pt x="248" y="92"/>
              </a:lnTo>
              <a:lnTo>
                <a:pt x="244" y="80"/>
              </a:lnTo>
              <a:lnTo>
                <a:pt x="239" y="68"/>
              </a:lnTo>
              <a:lnTo>
                <a:pt x="233" y="57"/>
              </a:lnTo>
              <a:lnTo>
                <a:pt x="226" y="47"/>
              </a:lnTo>
              <a:lnTo>
                <a:pt x="218" y="38"/>
              </a:lnTo>
              <a:lnTo>
                <a:pt x="209" y="29"/>
              </a:lnTo>
              <a:lnTo>
                <a:pt x="200" y="22"/>
              </a:lnTo>
              <a:lnTo>
                <a:pt x="190" y="15"/>
              </a:lnTo>
              <a:lnTo>
                <a:pt x="179" y="10"/>
              </a:lnTo>
              <a:lnTo>
                <a:pt x="167" y="6"/>
              </a:lnTo>
              <a:lnTo>
                <a:pt x="155" y="3"/>
              </a:lnTo>
              <a:lnTo>
                <a:pt x="143" y="1"/>
              </a:lnTo>
              <a:lnTo>
                <a:pt x="130" y="0"/>
              </a:lnTo>
              <a:moveTo>
                <a:pt x="122" y="21"/>
              </a:moveTo>
              <a:lnTo>
                <a:pt x="131" y="21"/>
              </a:lnTo>
              <a:lnTo>
                <a:pt x="139" y="23"/>
              </a:lnTo>
              <a:lnTo>
                <a:pt x="147" y="26"/>
              </a:lnTo>
              <a:lnTo>
                <a:pt x="154" y="30"/>
              </a:lnTo>
              <a:lnTo>
                <a:pt x="161" y="35"/>
              </a:lnTo>
              <a:lnTo>
                <a:pt x="168" y="41"/>
              </a:lnTo>
              <a:lnTo>
                <a:pt x="174" y="49"/>
              </a:lnTo>
              <a:lnTo>
                <a:pt x="179" y="57"/>
              </a:lnTo>
              <a:lnTo>
                <a:pt x="184" y="66"/>
              </a:lnTo>
              <a:lnTo>
                <a:pt x="188" y="75"/>
              </a:lnTo>
              <a:lnTo>
                <a:pt x="192" y="86"/>
              </a:lnTo>
              <a:lnTo>
                <a:pt x="195" y="98"/>
              </a:lnTo>
              <a:lnTo>
                <a:pt x="198" y="110"/>
              </a:lnTo>
              <a:lnTo>
                <a:pt x="199" y="123"/>
              </a:lnTo>
              <a:lnTo>
                <a:pt x="201" y="136"/>
              </a:lnTo>
              <a:lnTo>
                <a:pt x="201" y="151"/>
              </a:lnTo>
              <a:lnTo>
                <a:pt x="201" y="162"/>
              </a:lnTo>
              <a:lnTo>
                <a:pt x="200" y="173"/>
              </a:lnTo>
              <a:lnTo>
                <a:pt x="198" y="183"/>
              </a:lnTo>
              <a:lnTo>
                <a:pt x="196" y="193"/>
              </a:lnTo>
              <a:lnTo>
                <a:pt x="193" y="202"/>
              </a:lnTo>
              <a:lnTo>
                <a:pt x="190" y="210"/>
              </a:lnTo>
              <a:lnTo>
                <a:pt x="186" y="218"/>
              </a:lnTo>
              <a:lnTo>
                <a:pt x="182" y="225"/>
              </a:lnTo>
              <a:lnTo>
                <a:pt x="177" y="232"/>
              </a:lnTo>
              <a:lnTo>
                <a:pt x="172" y="237"/>
              </a:lnTo>
              <a:lnTo>
                <a:pt x="166" y="242"/>
              </a:lnTo>
              <a:lnTo>
                <a:pt x="160" y="246"/>
              </a:lnTo>
              <a:lnTo>
                <a:pt x="153" y="249"/>
              </a:lnTo>
              <a:lnTo>
                <a:pt x="146" y="251"/>
              </a:lnTo>
              <a:lnTo>
                <a:pt x="139" y="253"/>
              </a:lnTo>
              <a:lnTo>
                <a:pt x="131" y="253"/>
              </a:lnTo>
              <a:lnTo>
                <a:pt x="123" y="253"/>
              </a:lnTo>
              <a:lnTo>
                <a:pt x="114" y="251"/>
              </a:lnTo>
              <a:lnTo>
                <a:pt x="107" y="248"/>
              </a:lnTo>
              <a:lnTo>
                <a:pt x="99" y="245"/>
              </a:lnTo>
              <a:lnTo>
                <a:pt x="92" y="240"/>
              </a:lnTo>
              <a:lnTo>
                <a:pt x="85" y="234"/>
              </a:lnTo>
              <a:lnTo>
                <a:pt x="79" y="227"/>
              </a:lnTo>
              <a:lnTo>
                <a:pt x="74" y="220"/>
              </a:lnTo>
              <a:lnTo>
                <a:pt x="69" y="212"/>
              </a:lnTo>
              <a:lnTo>
                <a:pt x="65" y="203"/>
              </a:lnTo>
              <a:lnTo>
                <a:pt x="61" y="193"/>
              </a:lnTo>
              <a:lnTo>
                <a:pt x="58" y="182"/>
              </a:lnTo>
              <a:lnTo>
                <a:pt x="55" y="171"/>
              </a:lnTo>
              <a:lnTo>
                <a:pt x="53" y="159"/>
              </a:lnTo>
              <a:lnTo>
                <a:pt x="52" y="146"/>
              </a:lnTo>
              <a:lnTo>
                <a:pt x="52" y="133"/>
              </a:lnTo>
              <a:lnTo>
                <a:pt x="53" y="108"/>
              </a:lnTo>
              <a:lnTo>
                <a:pt x="55" y="97"/>
              </a:lnTo>
              <a:lnTo>
                <a:pt x="57" y="86"/>
              </a:lnTo>
              <a:lnTo>
                <a:pt x="59" y="76"/>
              </a:lnTo>
              <a:lnTo>
                <a:pt x="62" y="66"/>
              </a:lnTo>
              <a:lnTo>
                <a:pt x="66" y="58"/>
              </a:lnTo>
              <a:lnTo>
                <a:pt x="70" y="50"/>
              </a:lnTo>
              <a:lnTo>
                <a:pt x="75" y="43"/>
              </a:lnTo>
              <a:lnTo>
                <a:pt x="80" y="38"/>
              </a:lnTo>
              <a:lnTo>
                <a:pt x="86" y="32"/>
              </a:lnTo>
              <a:lnTo>
                <a:pt x="92" y="28"/>
              </a:lnTo>
              <a:lnTo>
                <a:pt x="99" y="25"/>
              </a:lnTo>
              <a:lnTo>
                <a:pt x="106" y="23"/>
              </a:lnTo>
              <a:lnTo>
                <a:pt x="114" y="21"/>
              </a:lnTo>
              <a:lnTo>
                <a:pt x="122" y="21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298</xdr:col>
      <xdr:colOff>784440</xdr:colOff>
      <xdr:row>89</xdr:row>
      <xdr:rowOff>566640</xdr:rowOff>
    </xdr:from>
    <xdr:to>
      <xdr:col>299</xdr:col>
      <xdr:colOff>67680</xdr:colOff>
      <xdr:row>90</xdr:row>
      <xdr:rowOff>98280</xdr:rowOff>
    </xdr:to>
    <xdr:sp>
      <xdr:nvSpPr>
        <xdr:cNvPr id="273" name="Freeform 1"/>
        <xdr:cNvSpPr/>
      </xdr:nvSpPr>
      <xdr:spPr>
        <a:xfrm>
          <a:off x="239214240" y="54820800"/>
          <a:ext cx="83520" cy="141840"/>
        </a:xfrm>
        <a:custGeom>
          <a:avLst/>
          <a:gdLst/>
          <a:ahLst/>
          <a:rect l="0" t="0" r="r" b="b"/>
          <a:pathLst>
            <a:path w="232" h="394">
              <a:moveTo>
                <a:pt x="128" y="58"/>
              </a:moveTo>
              <a:lnTo>
                <a:pt x="139" y="58"/>
              </a:lnTo>
              <a:lnTo>
                <a:pt x="147" y="58"/>
              </a:lnTo>
              <a:lnTo>
                <a:pt x="155" y="57"/>
              </a:lnTo>
              <a:lnTo>
                <a:pt x="162" y="56"/>
              </a:lnTo>
              <a:lnTo>
                <a:pt x="168" y="55"/>
              </a:lnTo>
              <a:lnTo>
                <a:pt x="174" y="53"/>
              </a:lnTo>
              <a:lnTo>
                <a:pt x="180" y="51"/>
              </a:lnTo>
              <a:lnTo>
                <a:pt x="185" y="48"/>
              </a:lnTo>
              <a:lnTo>
                <a:pt x="189" y="45"/>
              </a:lnTo>
              <a:lnTo>
                <a:pt x="193" y="41"/>
              </a:lnTo>
              <a:lnTo>
                <a:pt x="197" y="37"/>
              </a:lnTo>
              <a:lnTo>
                <a:pt x="200" y="32"/>
              </a:lnTo>
              <a:lnTo>
                <a:pt x="203" y="27"/>
              </a:lnTo>
              <a:lnTo>
                <a:pt x="206" y="21"/>
              </a:lnTo>
              <a:lnTo>
                <a:pt x="208" y="15"/>
              </a:lnTo>
              <a:lnTo>
                <a:pt x="210" y="8"/>
              </a:lnTo>
              <a:lnTo>
                <a:pt x="211" y="0"/>
              </a:lnTo>
              <a:lnTo>
                <a:pt x="204" y="0"/>
              </a:lnTo>
              <a:lnTo>
                <a:pt x="203" y="2"/>
              </a:lnTo>
              <a:lnTo>
                <a:pt x="202" y="4"/>
              </a:lnTo>
              <a:lnTo>
                <a:pt x="201" y="6"/>
              </a:lnTo>
              <a:lnTo>
                <a:pt x="199" y="8"/>
              </a:lnTo>
              <a:lnTo>
                <a:pt x="198" y="9"/>
              </a:lnTo>
              <a:lnTo>
                <a:pt x="196" y="10"/>
              </a:lnTo>
              <a:lnTo>
                <a:pt x="193" y="12"/>
              </a:lnTo>
              <a:lnTo>
                <a:pt x="191" y="13"/>
              </a:lnTo>
              <a:lnTo>
                <a:pt x="188" y="13"/>
              </a:lnTo>
              <a:lnTo>
                <a:pt x="185" y="14"/>
              </a:lnTo>
              <a:lnTo>
                <a:pt x="177" y="15"/>
              </a:lnTo>
              <a:lnTo>
                <a:pt x="167" y="16"/>
              </a:lnTo>
              <a:lnTo>
                <a:pt x="156" y="16"/>
              </a:lnTo>
              <a:lnTo>
                <a:pt x="154" y="16"/>
              </a:lnTo>
              <a:lnTo>
                <a:pt x="152" y="16"/>
              </a:lnTo>
              <a:lnTo>
                <a:pt x="148" y="16"/>
              </a:lnTo>
              <a:lnTo>
                <a:pt x="143" y="16"/>
              </a:lnTo>
              <a:lnTo>
                <a:pt x="138" y="16"/>
              </a:lnTo>
              <a:lnTo>
                <a:pt x="124" y="16"/>
              </a:lnTo>
              <a:lnTo>
                <a:pt x="117" y="16"/>
              </a:lnTo>
              <a:lnTo>
                <a:pt x="110" y="17"/>
              </a:lnTo>
              <a:lnTo>
                <a:pt x="103" y="18"/>
              </a:lnTo>
              <a:lnTo>
                <a:pt x="97" y="19"/>
              </a:lnTo>
              <a:lnTo>
                <a:pt x="90" y="21"/>
              </a:lnTo>
              <a:lnTo>
                <a:pt x="84" y="23"/>
              </a:lnTo>
              <a:lnTo>
                <a:pt x="78" y="25"/>
              </a:lnTo>
              <a:lnTo>
                <a:pt x="72" y="28"/>
              </a:lnTo>
              <a:lnTo>
                <a:pt x="67" y="31"/>
              </a:lnTo>
              <a:lnTo>
                <a:pt x="61" y="35"/>
              </a:lnTo>
              <a:lnTo>
                <a:pt x="56" y="39"/>
              </a:lnTo>
              <a:lnTo>
                <a:pt x="51" y="43"/>
              </a:lnTo>
              <a:lnTo>
                <a:pt x="47" y="48"/>
              </a:lnTo>
              <a:lnTo>
                <a:pt x="42" y="53"/>
              </a:lnTo>
              <a:lnTo>
                <a:pt x="38" y="58"/>
              </a:lnTo>
              <a:lnTo>
                <a:pt x="34" y="64"/>
              </a:lnTo>
              <a:lnTo>
                <a:pt x="30" y="71"/>
              </a:lnTo>
              <a:lnTo>
                <a:pt x="27" y="78"/>
              </a:lnTo>
              <a:lnTo>
                <a:pt x="20" y="94"/>
              </a:lnTo>
              <a:lnTo>
                <a:pt x="14" y="112"/>
              </a:lnTo>
              <a:lnTo>
                <a:pt x="9" y="132"/>
              </a:lnTo>
              <a:lnTo>
                <a:pt x="5" y="153"/>
              </a:lnTo>
              <a:lnTo>
                <a:pt x="2" y="176"/>
              </a:lnTo>
              <a:lnTo>
                <a:pt x="1" y="200"/>
              </a:lnTo>
              <a:lnTo>
                <a:pt x="0" y="224"/>
              </a:lnTo>
              <a:lnTo>
                <a:pt x="0" y="242"/>
              </a:lnTo>
              <a:lnTo>
                <a:pt x="2" y="259"/>
              </a:lnTo>
              <a:lnTo>
                <a:pt x="3" y="275"/>
              </a:lnTo>
              <a:lnTo>
                <a:pt x="6" y="290"/>
              </a:lnTo>
              <a:lnTo>
                <a:pt x="9" y="304"/>
              </a:lnTo>
              <a:lnTo>
                <a:pt x="13" y="317"/>
              </a:lnTo>
              <a:lnTo>
                <a:pt x="18" y="329"/>
              </a:lnTo>
              <a:lnTo>
                <a:pt x="23" y="340"/>
              </a:lnTo>
              <a:lnTo>
                <a:pt x="27" y="346"/>
              </a:lnTo>
              <a:lnTo>
                <a:pt x="31" y="351"/>
              </a:lnTo>
              <a:lnTo>
                <a:pt x="36" y="357"/>
              </a:lnTo>
              <a:lnTo>
                <a:pt x="40" y="362"/>
              </a:lnTo>
              <a:lnTo>
                <a:pt x="45" y="367"/>
              </a:lnTo>
              <a:lnTo>
                <a:pt x="51" y="371"/>
              </a:lnTo>
              <a:lnTo>
                <a:pt x="56" y="375"/>
              </a:lnTo>
              <a:lnTo>
                <a:pt x="62" y="379"/>
              </a:lnTo>
              <a:lnTo>
                <a:pt x="68" y="382"/>
              </a:lnTo>
              <a:lnTo>
                <a:pt x="74" y="385"/>
              </a:lnTo>
              <a:lnTo>
                <a:pt x="81" y="387"/>
              </a:lnTo>
              <a:lnTo>
                <a:pt x="87" y="389"/>
              </a:lnTo>
              <a:lnTo>
                <a:pt x="94" y="391"/>
              </a:lnTo>
              <a:lnTo>
                <a:pt x="101" y="392"/>
              </a:lnTo>
              <a:lnTo>
                <a:pt x="108" y="393"/>
              </a:lnTo>
              <a:lnTo>
                <a:pt x="115" y="393"/>
              </a:lnTo>
              <a:lnTo>
                <a:pt x="127" y="392"/>
              </a:lnTo>
              <a:lnTo>
                <a:pt x="139" y="390"/>
              </a:lnTo>
              <a:lnTo>
                <a:pt x="150" y="387"/>
              </a:lnTo>
              <a:lnTo>
                <a:pt x="161" y="382"/>
              </a:lnTo>
              <a:lnTo>
                <a:pt x="171" y="376"/>
              </a:lnTo>
              <a:lnTo>
                <a:pt x="180" y="369"/>
              </a:lnTo>
              <a:lnTo>
                <a:pt x="189" y="361"/>
              </a:lnTo>
              <a:lnTo>
                <a:pt x="197" y="352"/>
              </a:lnTo>
              <a:lnTo>
                <a:pt x="205" y="342"/>
              </a:lnTo>
              <a:lnTo>
                <a:pt x="212" y="331"/>
              </a:lnTo>
              <a:lnTo>
                <a:pt x="217" y="319"/>
              </a:lnTo>
              <a:lnTo>
                <a:pt x="222" y="307"/>
              </a:lnTo>
              <a:lnTo>
                <a:pt x="226" y="294"/>
              </a:lnTo>
              <a:lnTo>
                <a:pt x="229" y="280"/>
              </a:lnTo>
              <a:lnTo>
                <a:pt x="231" y="266"/>
              </a:lnTo>
              <a:lnTo>
                <a:pt x="231" y="252"/>
              </a:lnTo>
              <a:lnTo>
                <a:pt x="231" y="237"/>
              </a:lnTo>
              <a:lnTo>
                <a:pt x="229" y="224"/>
              </a:lnTo>
              <a:lnTo>
                <a:pt x="227" y="211"/>
              </a:lnTo>
              <a:lnTo>
                <a:pt x="223" y="198"/>
              </a:lnTo>
              <a:lnTo>
                <a:pt x="218" y="187"/>
              </a:lnTo>
              <a:lnTo>
                <a:pt x="213" y="176"/>
              </a:lnTo>
              <a:lnTo>
                <a:pt x="207" y="166"/>
              </a:lnTo>
              <a:lnTo>
                <a:pt x="200" y="156"/>
              </a:lnTo>
              <a:lnTo>
                <a:pt x="192" y="148"/>
              </a:lnTo>
              <a:lnTo>
                <a:pt x="183" y="140"/>
              </a:lnTo>
              <a:lnTo>
                <a:pt x="174" y="134"/>
              </a:lnTo>
              <a:lnTo>
                <a:pt x="164" y="129"/>
              </a:lnTo>
              <a:lnTo>
                <a:pt x="154" y="124"/>
              </a:lnTo>
              <a:lnTo>
                <a:pt x="143" y="121"/>
              </a:lnTo>
              <a:lnTo>
                <a:pt x="131" y="119"/>
              </a:lnTo>
              <a:lnTo>
                <a:pt x="119" y="119"/>
              </a:lnTo>
              <a:lnTo>
                <a:pt x="112" y="119"/>
              </a:lnTo>
              <a:lnTo>
                <a:pt x="105" y="120"/>
              </a:lnTo>
              <a:lnTo>
                <a:pt x="98" y="121"/>
              </a:lnTo>
              <a:lnTo>
                <a:pt x="92" y="123"/>
              </a:lnTo>
              <a:lnTo>
                <a:pt x="85" y="125"/>
              </a:lnTo>
              <a:lnTo>
                <a:pt x="79" y="127"/>
              </a:lnTo>
              <a:lnTo>
                <a:pt x="73" y="131"/>
              </a:lnTo>
              <a:lnTo>
                <a:pt x="68" y="134"/>
              </a:lnTo>
              <a:lnTo>
                <a:pt x="62" y="138"/>
              </a:lnTo>
              <a:lnTo>
                <a:pt x="57" y="143"/>
              </a:lnTo>
              <a:lnTo>
                <a:pt x="52" y="149"/>
              </a:lnTo>
              <a:lnTo>
                <a:pt x="46" y="154"/>
              </a:lnTo>
              <a:lnTo>
                <a:pt x="41" y="161"/>
              </a:lnTo>
              <a:lnTo>
                <a:pt x="36" y="168"/>
              </a:lnTo>
              <a:lnTo>
                <a:pt x="27" y="184"/>
              </a:lnTo>
              <a:lnTo>
                <a:pt x="31" y="156"/>
              </a:lnTo>
              <a:lnTo>
                <a:pt x="35" y="136"/>
              </a:lnTo>
              <a:lnTo>
                <a:pt x="37" y="129"/>
              </a:lnTo>
              <a:lnTo>
                <a:pt x="39" y="123"/>
              </a:lnTo>
              <a:lnTo>
                <a:pt x="41" y="117"/>
              </a:lnTo>
              <a:lnTo>
                <a:pt x="43" y="112"/>
              </a:lnTo>
              <a:lnTo>
                <a:pt x="46" y="105"/>
              </a:lnTo>
              <a:lnTo>
                <a:pt x="50" y="99"/>
              </a:lnTo>
              <a:lnTo>
                <a:pt x="53" y="94"/>
              </a:lnTo>
              <a:lnTo>
                <a:pt x="57" y="88"/>
              </a:lnTo>
              <a:lnTo>
                <a:pt x="61" y="84"/>
              </a:lnTo>
              <a:lnTo>
                <a:pt x="65" y="79"/>
              </a:lnTo>
              <a:lnTo>
                <a:pt x="70" y="75"/>
              </a:lnTo>
              <a:lnTo>
                <a:pt x="74" y="72"/>
              </a:lnTo>
              <a:lnTo>
                <a:pt x="79" y="68"/>
              </a:lnTo>
              <a:lnTo>
                <a:pt x="84" y="66"/>
              </a:lnTo>
              <a:lnTo>
                <a:pt x="90" y="63"/>
              </a:lnTo>
              <a:lnTo>
                <a:pt x="95" y="61"/>
              </a:lnTo>
              <a:lnTo>
                <a:pt x="101" y="60"/>
              </a:lnTo>
              <a:lnTo>
                <a:pt x="107" y="59"/>
              </a:lnTo>
              <a:lnTo>
                <a:pt x="113" y="58"/>
              </a:lnTo>
              <a:lnTo>
                <a:pt x="119" y="58"/>
              </a:lnTo>
              <a:lnTo>
                <a:pt x="128" y="58"/>
              </a:lnTo>
              <a:moveTo>
                <a:pt x="112" y="139"/>
              </a:moveTo>
              <a:lnTo>
                <a:pt x="115" y="140"/>
              </a:lnTo>
              <a:lnTo>
                <a:pt x="119" y="140"/>
              </a:lnTo>
              <a:lnTo>
                <a:pt x="123" y="141"/>
              </a:lnTo>
              <a:lnTo>
                <a:pt x="126" y="142"/>
              </a:lnTo>
              <a:lnTo>
                <a:pt x="133" y="145"/>
              </a:lnTo>
              <a:lnTo>
                <a:pt x="139" y="149"/>
              </a:lnTo>
              <a:lnTo>
                <a:pt x="145" y="154"/>
              </a:lnTo>
              <a:lnTo>
                <a:pt x="151" y="160"/>
              </a:lnTo>
              <a:lnTo>
                <a:pt x="156" y="167"/>
              </a:lnTo>
              <a:lnTo>
                <a:pt x="161" y="175"/>
              </a:lnTo>
              <a:lnTo>
                <a:pt x="165" y="184"/>
              </a:lnTo>
              <a:lnTo>
                <a:pt x="168" y="194"/>
              </a:lnTo>
              <a:lnTo>
                <a:pt x="172" y="205"/>
              </a:lnTo>
              <a:lnTo>
                <a:pt x="174" y="216"/>
              </a:lnTo>
              <a:lnTo>
                <a:pt x="176" y="228"/>
              </a:lnTo>
              <a:lnTo>
                <a:pt x="178" y="241"/>
              </a:lnTo>
              <a:lnTo>
                <a:pt x="179" y="269"/>
              </a:lnTo>
              <a:lnTo>
                <a:pt x="178" y="292"/>
              </a:lnTo>
              <a:lnTo>
                <a:pt x="177" y="302"/>
              </a:lnTo>
              <a:lnTo>
                <a:pt x="175" y="312"/>
              </a:lnTo>
              <a:lnTo>
                <a:pt x="173" y="321"/>
              </a:lnTo>
              <a:lnTo>
                <a:pt x="170" y="329"/>
              </a:lnTo>
              <a:lnTo>
                <a:pt x="167" y="337"/>
              </a:lnTo>
              <a:lnTo>
                <a:pt x="164" y="344"/>
              </a:lnTo>
              <a:lnTo>
                <a:pt x="160" y="351"/>
              </a:lnTo>
              <a:lnTo>
                <a:pt x="155" y="356"/>
              </a:lnTo>
              <a:lnTo>
                <a:pt x="150" y="361"/>
              </a:lnTo>
              <a:lnTo>
                <a:pt x="145" y="365"/>
              </a:lnTo>
              <a:lnTo>
                <a:pt x="140" y="368"/>
              </a:lnTo>
              <a:lnTo>
                <a:pt x="134" y="370"/>
              </a:lnTo>
              <a:lnTo>
                <a:pt x="128" y="372"/>
              </a:lnTo>
              <a:lnTo>
                <a:pt x="121" y="372"/>
              </a:lnTo>
              <a:lnTo>
                <a:pt x="113" y="372"/>
              </a:lnTo>
              <a:lnTo>
                <a:pt x="106" y="370"/>
              </a:lnTo>
              <a:lnTo>
                <a:pt x="99" y="367"/>
              </a:lnTo>
              <a:lnTo>
                <a:pt x="92" y="363"/>
              </a:lnTo>
              <a:lnTo>
                <a:pt x="86" y="358"/>
              </a:lnTo>
              <a:lnTo>
                <a:pt x="80" y="352"/>
              </a:lnTo>
              <a:lnTo>
                <a:pt x="74" y="346"/>
              </a:lnTo>
              <a:lnTo>
                <a:pt x="69" y="338"/>
              </a:lnTo>
              <a:lnTo>
                <a:pt x="65" y="329"/>
              </a:lnTo>
              <a:lnTo>
                <a:pt x="61" y="319"/>
              </a:lnTo>
              <a:lnTo>
                <a:pt x="58" y="309"/>
              </a:lnTo>
              <a:lnTo>
                <a:pt x="55" y="297"/>
              </a:lnTo>
              <a:lnTo>
                <a:pt x="53" y="285"/>
              </a:lnTo>
              <a:lnTo>
                <a:pt x="51" y="272"/>
              </a:lnTo>
              <a:lnTo>
                <a:pt x="50" y="244"/>
              </a:lnTo>
              <a:lnTo>
                <a:pt x="50" y="232"/>
              </a:lnTo>
              <a:lnTo>
                <a:pt x="51" y="221"/>
              </a:lnTo>
              <a:lnTo>
                <a:pt x="52" y="211"/>
              </a:lnTo>
              <a:lnTo>
                <a:pt x="53" y="202"/>
              </a:lnTo>
              <a:lnTo>
                <a:pt x="55" y="194"/>
              </a:lnTo>
              <a:lnTo>
                <a:pt x="57" y="186"/>
              </a:lnTo>
              <a:lnTo>
                <a:pt x="60" y="179"/>
              </a:lnTo>
              <a:lnTo>
                <a:pt x="63" y="172"/>
              </a:lnTo>
              <a:lnTo>
                <a:pt x="68" y="164"/>
              </a:lnTo>
              <a:lnTo>
                <a:pt x="70" y="161"/>
              </a:lnTo>
              <a:lnTo>
                <a:pt x="73" y="158"/>
              </a:lnTo>
              <a:lnTo>
                <a:pt x="75" y="155"/>
              </a:lnTo>
              <a:lnTo>
                <a:pt x="78" y="152"/>
              </a:lnTo>
              <a:lnTo>
                <a:pt x="81" y="150"/>
              </a:lnTo>
              <a:lnTo>
                <a:pt x="84" y="148"/>
              </a:lnTo>
              <a:lnTo>
                <a:pt x="87" y="146"/>
              </a:lnTo>
              <a:lnTo>
                <a:pt x="90" y="144"/>
              </a:lnTo>
              <a:lnTo>
                <a:pt x="93" y="143"/>
              </a:lnTo>
              <a:lnTo>
                <a:pt x="97" y="141"/>
              </a:lnTo>
              <a:lnTo>
                <a:pt x="100" y="141"/>
              </a:lnTo>
              <a:lnTo>
                <a:pt x="104" y="140"/>
              </a:lnTo>
              <a:lnTo>
                <a:pt x="108" y="140"/>
              </a:lnTo>
              <a:lnTo>
                <a:pt x="112" y="13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299</xdr:col>
      <xdr:colOff>148680</xdr:colOff>
      <xdr:row>89</xdr:row>
      <xdr:rowOff>529560</xdr:rowOff>
    </xdr:from>
    <xdr:to>
      <xdr:col>299</xdr:col>
      <xdr:colOff>187560</xdr:colOff>
      <xdr:row>89</xdr:row>
      <xdr:rowOff>568800</xdr:rowOff>
    </xdr:to>
    <xdr:sp>
      <xdr:nvSpPr>
        <xdr:cNvPr id="274" name="Freeform 1"/>
        <xdr:cNvSpPr/>
      </xdr:nvSpPr>
      <xdr:spPr>
        <a:xfrm>
          <a:off x="239378400" y="54783720"/>
          <a:ext cx="39240" cy="39600"/>
        </a:xfrm>
        <a:custGeom>
          <a:avLst/>
          <a:gdLst/>
          <a:ahLst/>
          <a:rect l="0" t="0" r="r" b="b"/>
          <a:pathLst>
            <a:path w="109" h="110">
              <a:moveTo>
                <a:pt x="54" y="0"/>
              </a:moveTo>
              <a:lnTo>
                <a:pt x="48" y="0"/>
              </a:lnTo>
              <a:lnTo>
                <a:pt x="43" y="1"/>
              </a:lnTo>
              <a:lnTo>
                <a:pt x="38" y="2"/>
              </a:lnTo>
              <a:lnTo>
                <a:pt x="33" y="4"/>
              </a:lnTo>
              <a:lnTo>
                <a:pt x="28" y="7"/>
              </a:lnTo>
              <a:lnTo>
                <a:pt x="24" y="9"/>
              </a:lnTo>
              <a:lnTo>
                <a:pt x="20" y="13"/>
              </a:lnTo>
              <a:lnTo>
                <a:pt x="16" y="16"/>
              </a:lnTo>
              <a:lnTo>
                <a:pt x="12" y="20"/>
              </a:lnTo>
              <a:lnTo>
                <a:pt x="9" y="25"/>
              </a:lnTo>
              <a:lnTo>
                <a:pt x="7" y="29"/>
              </a:lnTo>
              <a:lnTo>
                <a:pt x="4" y="34"/>
              </a:lnTo>
              <a:lnTo>
                <a:pt x="2" y="39"/>
              </a:lnTo>
              <a:lnTo>
                <a:pt x="1" y="45"/>
              </a:lnTo>
              <a:lnTo>
                <a:pt x="0" y="50"/>
              </a:lnTo>
              <a:lnTo>
                <a:pt x="0" y="56"/>
              </a:lnTo>
              <a:lnTo>
                <a:pt x="0" y="61"/>
              </a:lnTo>
              <a:lnTo>
                <a:pt x="1" y="67"/>
              </a:lnTo>
              <a:lnTo>
                <a:pt x="2" y="72"/>
              </a:lnTo>
              <a:lnTo>
                <a:pt x="4" y="76"/>
              </a:lnTo>
              <a:lnTo>
                <a:pt x="7" y="81"/>
              </a:lnTo>
              <a:lnTo>
                <a:pt x="9" y="85"/>
              </a:lnTo>
              <a:lnTo>
                <a:pt x="12" y="90"/>
              </a:lnTo>
              <a:lnTo>
                <a:pt x="16" y="93"/>
              </a:lnTo>
              <a:lnTo>
                <a:pt x="19" y="97"/>
              </a:lnTo>
              <a:lnTo>
                <a:pt x="24" y="100"/>
              </a:lnTo>
              <a:lnTo>
                <a:pt x="28" y="103"/>
              </a:lnTo>
              <a:lnTo>
                <a:pt x="32" y="105"/>
              </a:lnTo>
              <a:lnTo>
                <a:pt x="37" y="107"/>
              </a:lnTo>
              <a:lnTo>
                <a:pt x="42" y="108"/>
              </a:lnTo>
              <a:lnTo>
                <a:pt x="47" y="109"/>
              </a:lnTo>
              <a:lnTo>
                <a:pt x="53" y="109"/>
              </a:lnTo>
              <a:lnTo>
                <a:pt x="58" y="109"/>
              </a:lnTo>
              <a:lnTo>
                <a:pt x="64" y="108"/>
              </a:lnTo>
              <a:lnTo>
                <a:pt x="69" y="107"/>
              </a:lnTo>
              <a:lnTo>
                <a:pt x="74" y="105"/>
              </a:lnTo>
              <a:lnTo>
                <a:pt x="79" y="103"/>
              </a:lnTo>
              <a:lnTo>
                <a:pt x="83" y="100"/>
              </a:lnTo>
              <a:lnTo>
                <a:pt x="88" y="97"/>
              </a:lnTo>
              <a:lnTo>
                <a:pt x="92" y="94"/>
              </a:lnTo>
              <a:lnTo>
                <a:pt x="95" y="90"/>
              </a:lnTo>
              <a:lnTo>
                <a:pt x="99" y="86"/>
              </a:lnTo>
              <a:lnTo>
                <a:pt x="101" y="81"/>
              </a:lnTo>
              <a:lnTo>
                <a:pt x="104" y="77"/>
              </a:lnTo>
              <a:lnTo>
                <a:pt x="106" y="72"/>
              </a:lnTo>
              <a:lnTo>
                <a:pt x="107" y="67"/>
              </a:lnTo>
              <a:lnTo>
                <a:pt x="108" y="62"/>
              </a:lnTo>
              <a:lnTo>
                <a:pt x="108" y="56"/>
              </a:lnTo>
              <a:lnTo>
                <a:pt x="108" y="50"/>
              </a:lnTo>
              <a:lnTo>
                <a:pt x="107" y="45"/>
              </a:lnTo>
              <a:lnTo>
                <a:pt x="106" y="40"/>
              </a:lnTo>
              <a:lnTo>
                <a:pt x="104" y="34"/>
              </a:lnTo>
              <a:lnTo>
                <a:pt x="101" y="30"/>
              </a:lnTo>
              <a:lnTo>
                <a:pt x="99" y="25"/>
              </a:lnTo>
              <a:lnTo>
                <a:pt x="95" y="21"/>
              </a:lnTo>
              <a:lnTo>
                <a:pt x="92" y="17"/>
              </a:lnTo>
              <a:lnTo>
                <a:pt x="88" y="13"/>
              </a:lnTo>
              <a:lnTo>
                <a:pt x="84" y="10"/>
              </a:lnTo>
              <a:lnTo>
                <a:pt x="79" y="7"/>
              </a:lnTo>
              <a:lnTo>
                <a:pt x="74" y="4"/>
              </a:lnTo>
              <a:lnTo>
                <a:pt x="69" y="3"/>
              </a:lnTo>
              <a:lnTo>
                <a:pt x="64" y="1"/>
              </a:lnTo>
              <a:lnTo>
                <a:pt x="59" y="0"/>
              </a:lnTo>
              <a:lnTo>
                <a:pt x="54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299</xdr:col>
      <xdr:colOff>276120</xdr:colOff>
      <xdr:row>89</xdr:row>
      <xdr:rowOff>394200</xdr:rowOff>
    </xdr:from>
    <xdr:to>
      <xdr:col>299</xdr:col>
      <xdr:colOff>537840</xdr:colOff>
      <xdr:row>90</xdr:row>
      <xdr:rowOff>39960</xdr:rowOff>
    </xdr:to>
    <xdr:sp>
      <xdr:nvSpPr>
        <xdr:cNvPr id="275" name="Freeform 1"/>
        <xdr:cNvSpPr/>
      </xdr:nvSpPr>
      <xdr:spPr>
        <a:xfrm>
          <a:off x="239505840" y="54648360"/>
          <a:ext cx="262080" cy="255960"/>
        </a:xfrm>
        <a:custGeom>
          <a:avLst/>
          <a:gdLst/>
          <a:ahLst/>
          <a:rect l="0" t="0" r="r" b="b"/>
          <a:pathLst>
            <a:path w="728" h="711">
              <a:moveTo>
                <a:pt x="312" y="100"/>
              </a:moveTo>
              <a:lnTo>
                <a:pt x="278" y="105"/>
              </a:lnTo>
              <a:lnTo>
                <a:pt x="245" y="111"/>
              </a:lnTo>
              <a:lnTo>
                <a:pt x="214" y="119"/>
              </a:lnTo>
              <a:lnTo>
                <a:pt x="185" y="129"/>
              </a:lnTo>
              <a:lnTo>
                <a:pt x="158" y="140"/>
              </a:lnTo>
              <a:lnTo>
                <a:pt x="132" y="154"/>
              </a:lnTo>
              <a:lnTo>
                <a:pt x="108" y="168"/>
              </a:lnTo>
              <a:lnTo>
                <a:pt x="87" y="184"/>
              </a:lnTo>
              <a:lnTo>
                <a:pt x="67" y="202"/>
              </a:lnTo>
              <a:lnTo>
                <a:pt x="50" y="220"/>
              </a:lnTo>
              <a:lnTo>
                <a:pt x="35" y="240"/>
              </a:lnTo>
              <a:lnTo>
                <a:pt x="23" y="261"/>
              </a:lnTo>
              <a:lnTo>
                <a:pt x="13" y="284"/>
              </a:lnTo>
              <a:lnTo>
                <a:pt x="6" y="307"/>
              </a:lnTo>
              <a:lnTo>
                <a:pt x="1" y="331"/>
              </a:lnTo>
              <a:lnTo>
                <a:pt x="0" y="355"/>
              </a:lnTo>
              <a:lnTo>
                <a:pt x="2" y="380"/>
              </a:lnTo>
              <a:lnTo>
                <a:pt x="6" y="404"/>
              </a:lnTo>
              <a:lnTo>
                <a:pt x="13" y="427"/>
              </a:lnTo>
              <a:lnTo>
                <a:pt x="23" y="449"/>
              </a:lnTo>
              <a:lnTo>
                <a:pt x="36" y="470"/>
              </a:lnTo>
              <a:lnTo>
                <a:pt x="51" y="491"/>
              </a:lnTo>
              <a:lnTo>
                <a:pt x="68" y="509"/>
              </a:lnTo>
              <a:lnTo>
                <a:pt x="88" y="527"/>
              </a:lnTo>
              <a:lnTo>
                <a:pt x="109" y="543"/>
              </a:lnTo>
              <a:lnTo>
                <a:pt x="133" y="558"/>
              </a:lnTo>
              <a:lnTo>
                <a:pt x="159" y="571"/>
              </a:lnTo>
              <a:lnTo>
                <a:pt x="186" y="582"/>
              </a:lnTo>
              <a:lnTo>
                <a:pt x="216" y="592"/>
              </a:lnTo>
              <a:lnTo>
                <a:pt x="246" y="600"/>
              </a:lnTo>
              <a:lnTo>
                <a:pt x="278" y="606"/>
              </a:lnTo>
              <a:lnTo>
                <a:pt x="312" y="610"/>
              </a:lnTo>
              <a:lnTo>
                <a:pt x="312" y="622"/>
              </a:lnTo>
              <a:lnTo>
                <a:pt x="312" y="641"/>
              </a:lnTo>
              <a:lnTo>
                <a:pt x="311" y="649"/>
              </a:lnTo>
              <a:lnTo>
                <a:pt x="310" y="656"/>
              </a:lnTo>
              <a:lnTo>
                <a:pt x="308" y="663"/>
              </a:lnTo>
              <a:lnTo>
                <a:pt x="306" y="668"/>
              </a:lnTo>
              <a:lnTo>
                <a:pt x="303" y="673"/>
              </a:lnTo>
              <a:lnTo>
                <a:pt x="302" y="675"/>
              </a:lnTo>
              <a:lnTo>
                <a:pt x="300" y="677"/>
              </a:lnTo>
              <a:lnTo>
                <a:pt x="298" y="679"/>
              </a:lnTo>
              <a:lnTo>
                <a:pt x="296" y="681"/>
              </a:lnTo>
              <a:lnTo>
                <a:pt x="291" y="684"/>
              </a:lnTo>
              <a:lnTo>
                <a:pt x="286" y="686"/>
              </a:lnTo>
              <a:lnTo>
                <a:pt x="279" y="688"/>
              </a:lnTo>
              <a:lnTo>
                <a:pt x="272" y="689"/>
              </a:lnTo>
              <a:lnTo>
                <a:pt x="264" y="690"/>
              </a:lnTo>
              <a:lnTo>
                <a:pt x="245" y="692"/>
              </a:lnTo>
              <a:lnTo>
                <a:pt x="222" y="693"/>
              </a:lnTo>
              <a:lnTo>
                <a:pt x="222" y="710"/>
              </a:lnTo>
              <a:lnTo>
                <a:pt x="505" y="710"/>
              </a:lnTo>
              <a:lnTo>
                <a:pt x="505" y="693"/>
              </a:lnTo>
              <a:lnTo>
                <a:pt x="482" y="692"/>
              </a:lnTo>
              <a:lnTo>
                <a:pt x="463" y="690"/>
              </a:lnTo>
              <a:lnTo>
                <a:pt x="455" y="689"/>
              </a:lnTo>
              <a:lnTo>
                <a:pt x="447" y="688"/>
              </a:lnTo>
              <a:lnTo>
                <a:pt x="441" y="686"/>
              </a:lnTo>
              <a:lnTo>
                <a:pt x="436" y="684"/>
              </a:lnTo>
              <a:lnTo>
                <a:pt x="431" y="681"/>
              </a:lnTo>
              <a:lnTo>
                <a:pt x="429" y="679"/>
              </a:lnTo>
              <a:lnTo>
                <a:pt x="427" y="677"/>
              </a:lnTo>
              <a:lnTo>
                <a:pt x="425" y="675"/>
              </a:lnTo>
              <a:lnTo>
                <a:pt x="424" y="673"/>
              </a:lnTo>
              <a:lnTo>
                <a:pt x="421" y="668"/>
              </a:lnTo>
              <a:lnTo>
                <a:pt x="419" y="663"/>
              </a:lnTo>
              <a:lnTo>
                <a:pt x="417" y="656"/>
              </a:lnTo>
              <a:lnTo>
                <a:pt x="416" y="649"/>
              </a:lnTo>
              <a:lnTo>
                <a:pt x="416" y="641"/>
              </a:lnTo>
              <a:lnTo>
                <a:pt x="415" y="622"/>
              </a:lnTo>
              <a:lnTo>
                <a:pt x="415" y="610"/>
              </a:lnTo>
              <a:lnTo>
                <a:pt x="449" y="606"/>
              </a:lnTo>
              <a:lnTo>
                <a:pt x="481" y="600"/>
              </a:lnTo>
              <a:lnTo>
                <a:pt x="512" y="592"/>
              </a:lnTo>
              <a:lnTo>
                <a:pt x="541" y="582"/>
              </a:lnTo>
              <a:lnTo>
                <a:pt x="569" y="571"/>
              </a:lnTo>
              <a:lnTo>
                <a:pt x="594" y="558"/>
              </a:lnTo>
              <a:lnTo>
                <a:pt x="618" y="543"/>
              </a:lnTo>
              <a:lnTo>
                <a:pt x="640" y="527"/>
              </a:lnTo>
              <a:lnTo>
                <a:pt x="659" y="509"/>
              </a:lnTo>
              <a:lnTo>
                <a:pt x="677" y="491"/>
              </a:lnTo>
              <a:lnTo>
                <a:pt x="692" y="470"/>
              </a:lnTo>
              <a:lnTo>
                <a:pt x="704" y="449"/>
              </a:lnTo>
              <a:lnTo>
                <a:pt x="714" y="427"/>
              </a:lnTo>
              <a:lnTo>
                <a:pt x="721" y="404"/>
              </a:lnTo>
              <a:lnTo>
                <a:pt x="726" y="380"/>
              </a:lnTo>
              <a:lnTo>
                <a:pt x="727" y="355"/>
              </a:lnTo>
              <a:lnTo>
                <a:pt x="726" y="331"/>
              </a:lnTo>
              <a:lnTo>
                <a:pt x="721" y="307"/>
              </a:lnTo>
              <a:lnTo>
                <a:pt x="714" y="284"/>
              </a:lnTo>
              <a:lnTo>
                <a:pt x="705" y="261"/>
              </a:lnTo>
              <a:lnTo>
                <a:pt x="692" y="240"/>
              </a:lnTo>
              <a:lnTo>
                <a:pt x="678" y="220"/>
              </a:lnTo>
              <a:lnTo>
                <a:pt x="660" y="202"/>
              </a:lnTo>
              <a:lnTo>
                <a:pt x="641" y="184"/>
              </a:lnTo>
              <a:lnTo>
                <a:pt x="619" y="168"/>
              </a:lnTo>
              <a:lnTo>
                <a:pt x="596" y="154"/>
              </a:lnTo>
              <a:lnTo>
                <a:pt x="570" y="140"/>
              </a:lnTo>
              <a:lnTo>
                <a:pt x="542" y="129"/>
              </a:lnTo>
              <a:lnTo>
                <a:pt x="513" y="119"/>
              </a:lnTo>
              <a:lnTo>
                <a:pt x="482" y="111"/>
              </a:lnTo>
              <a:lnTo>
                <a:pt x="449" y="105"/>
              </a:lnTo>
              <a:lnTo>
                <a:pt x="415" y="100"/>
              </a:lnTo>
              <a:lnTo>
                <a:pt x="415" y="89"/>
              </a:lnTo>
              <a:lnTo>
                <a:pt x="416" y="70"/>
              </a:lnTo>
              <a:lnTo>
                <a:pt x="416" y="61"/>
              </a:lnTo>
              <a:lnTo>
                <a:pt x="417" y="54"/>
              </a:lnTo>
              <a:lnTo>
                <a:pt x="419" y="48"/>
              </a:lnTo>
              <a:lnTo>
                <a:pt x="421" y="42"/>
              </a:lnTo>
              <a:lnTo>
                <a:pt x="424" y="37"/>
              </a:lnTo>
              <a:lnTo>
                <a:pt x="425" y="35"/>
              </a:lnTo>
              <a:lnTo>
                <a:pt x="427" y="33"/>
              </a:lnTo>
              <a:lnTo>
                <a:pt x="429" y="32"/>
              </a:lnTo>
              <a:lnTo>
                <a:pt x="431" y="30"/>
              </a:lnTo>
              <a:lnTo>
                <a:pt x="436" y="27"/>
              </a:lnTo>
              <a:lnTo>
                <a:pt x="441" y="24"/>
              </a:lnTo>
              <a:lnTo>
                <a:pt x="447" y="23"/>
              </a:lnTo>
              <a:lnTo>
                <a:pt x="455" y="21"/>
              </a:lnTo>
              <a:lnTo>
                <a:pt x="463" y="20"/>
              </a:lnTo>
              <a:lnTo>
                <a:pt x="482" y="19"/>
              </a:lnTo>
              <a:lnTo>
                <a:pt x="505" y="18"/>
              </a:lnTo>
              <a:lnTo>
                <a:pt x="505" y="0"/>
              </a:lnTo>
              <a:lnTo>
                <a:pt x="222" y="0"/>
              </a:lnTo>
              <a:lnTo>
                <a:pt x="222" y="18"/>
              </a:lnTo>
              <a:lnTo>
                <a:pt x="245" y="19"/>
              </a:lnTo>
              <a:lnTo>
                <a:pt x="264" y="20"/>
              </a:lnTo>
              <a:lnTo>
                <a:pt x="272" y="21"/>
              </a:lnTo>
              <a:lnTo>
                <a:pt x="280" y="23"/>
              </a:lnTo>
              <a:lnTo>
                <a:pt x="286" y="24"/>
              </a:lnTo>
              <a:lnTo>
                <a:pt x="292" y="27"/>
              </a:lnTo>
              <a:lnTo>
                <a:pt x="296" y="30"/>
              </a:lnTo>
              <a:lnTo>
                <a:pt x="298" y="32"/>
              </a:lnTo>
              <a:lnTo>
                <a:pt x="300" y="33"/>
              </a:lnTo>
              <a:lnTo>
                <a:pt x="302" y="35"/>
              </a:lnTo>
              <a:lnTo>
                <a:pt x="304" y="37"/>
              </a:lnTo>
              <a:lnTo>
                <a:pt x="306" y="42"/>
              </a:lnTo>
              <a:lnTo>
                <a:pt x="308" y="48"/>
              </a:lnTo>
              <a:lnTo>
                <a:pt x="310" y="54"/>
              </a:lnTo>
              <a:lnTo>
                <a:pt x="311" y="61"/>
              </a:lnTo>
              <a:lnTo>
                <a:pt x="312" y="70"/>
              </a:lnTo>
              <a:lnTo>
                <a:pt x="312" y="89"/>
              </a:lnTo>
              <a:lnTo>
                <a:pt x="312" y="100"/>
              </a:lnTo>
              <a:moveTo>
                <a:pt x="312" y="583"/>
              </a:moveTo>
              <a:lnTo>
                <a:pt x="297" y="580"/>
              </a:lnTo>
              <a:lnTo>
                <a:pt x="284" y="577"/>
              </a:lnTo>
              <a:lnTo>
                <a:pt x="271" y="574"/>
              </a:lnTo>
              <a:lnTo>
                <a:pt x="260" y="570"/>
              </a:lnTo>
              <a:lnTo>
                <a:pt x="249" y="566"/>
              </a:lnTo>
              <a:lnTo>
                <a:pt x="239" y="561"/>
              </a:lnTo>
              <a:lnTo>
                <a:pt x="229" y="556"/>
              </a:lnTo>
              <a:lnTo>
                <a:pt x="218" y="550"/>
              </a:lnTo>
              <a:lnTo>
                <a:pt x="207" y="542"/>
              </a:lnTo>
              <a:lnTo>
                <a:pt x="195" y="534"/>
              </a:lnTo>
              <a:lnTo>
                <a:pt x="185" y="525"/>
              </a:lnTo>
              <a:lnTo>
                <a:pt x="175" y="515"/>
              </a:lnTo>
              <a:lnTo>
                <a:pt x="166" y="504"/>
              </a:lnTo>
              <a:lnTo>
                <a:pt x="157" y="493"/>
              </a:lnTo>
              <a:lnTo>
                <a:pt x="149" y="481"/>
              </a:lnTo>
              <a:lnTo>
                <a:pt x="142" y="469"/>
              </a:lnTo>
              <a:lnTo>
                <a:pt x="136" y="456"/>
              </a:lnTo>
              <a:lnTo>
                <a:pt x="131" y="443"/>
              </a:lnTo>
              <a:lnTo>
                <a:pt x="126" y="430"/>
              </a:lnTo>
              <a:lnTo>
                <a:pt x="122" y="415"/>
              </a:lnTo>
              <a:lnTo>
                <a:pt x="119" y="401"/>
              </a:lnTo>
              <a:lnTo>
                <a:pt x="117" y="386"/>
              </a:lnTo>
              <a:lnTo>
                <a:pt x="116" y="371"/>
              </a:lnTo>
              <a:lnTo>
                <a:pt x="115" y="355"/>
              </a:lnTo>
              <a:lnTo>
                <a:pt x="116" y="333"/>
              </a:lnTo>
              <a:lnTo>
                <a:pt x="119" y="311"/>
              </a:lnTo>
              <a:lnTo>
                <a:pt x="123" y="291"/>
              </a:lnTo>
              <a:lnTo>
                <a:pt x="129" y="271"/>
              </a:lnTo>
              <a:lnTo>
                <a:pt x="136" y="252"/>
              </a:lnTo>
              <a:lnTo>
                <a:pt x="145" y="235"/>
              </a:lnTo>
              <a:lnTo>
                <a:pt x="155" y="218"/>
              </a:lnTo>
              <a:lnTo>
                <a:pt x="167" y="203"/>
              </a:lnTo>
              <a:lnTo>
                <a:pt x="181" y="189"/>
              </a:lnTo>
              <a:lnTo>
                <a:pt x="196" y="176"/>
              </a:lnTo>
              <a:lnTo>
                <a:pt x="212" y="164"/>
              </a:lnTo>
              <a:lnTo>
                <a:pt x="229" y="154"/>
              </a:lnTo>
              <a:lnTo>
                <a:pt x="248" y="145"/>
              </a:lnTo>
              <a:lnTo>
                <a:pt x="268" y="138"/>
              </a:lnTo>
              <a:lnTo>
                <a:pt x="289" y="132"/>
              </a:lnTo>
              <a:lnTo>
                <a:pt x="312" y="127"/>
              </a:lnTo>
              <a:lnTo>
                <a:pt x="312" y="583"/>
              </a:lnTo>
              <a:moveTo>
                <a:pt x="415" y="128"/>
              </a:moveTo>
              <a:lnTo>
                <a:pt x="438" y="133"/>
              </a:lnTo>
              <a:lnTo>
                <a:pt x="460" y="140"/>
              </a:lnTo>
              <a:lnTo>
                <a:pt x="480" y="147"/>
              </a:lnTo>
              <a:lnTo>
                <a:pt x="499" y="156"/>
              </a:lnTo>
              <a:lnTo>
                <a:pt x="516" y="167"/>
              </a:lnTo>
              <a:lnTo>
                <a:pt x="532" y="178"/>
              </a:lnTo>
              <a:lnTo>
                <a:pt x="547" y="191"/>
              </a:lnTo>
              <a:lnTo>
                <a:pt x="561" y="205"/>
              </a:lnTo>
              <a:lnTo>
                <a:pt x="572" y="220"/>
              </a:lnTo>
              <a:lnTo>
                <a:pt x="583" y="236"/>
              </a:lnTo>
              <a:lnTo>
                <a:pt x="592" y="254"/>
              </a:lnTo>
              <a:lnTo>
                <a:pt x="599" y="272"/>
              </a:lnTo>
              <a:lnTo>
                <a:pt x="605" y="291"/>
              </a:lnTo>
              <a:lnTo>
                <a:pt x="609" y="312"/>
              </a:lnTo>
              <a:lnTo>
                <a:pt x="611" y="333"/>
              </a:lnTo>
              <a:lnTo>
                <a:pt x="612" y="355"/>
              </a:lnTo>
              <a:lnTo>
                <a:pt x="611" y="378"/>
              </a:lnTo>
              <a:lnTo>
                <a:pt x="609" y="399"/>
              </a:lnTo>
              <a:lnTo>
                <a:pt x="604" y="419"/>
              </a:lnTo>
              <a:lnTo>
                <a:pt x="599" y="439"/>
              </a:lnTo>
              <a:lnTo>
                <a:pt x="591" y="457"/>
              </a:lnTo>
              <a:lnTo>
                <a:pt x="582" y="475"/>
              </a:lnTo>
              <a:lnTo>
                <a:pt x="572" y="491"/>
              </a:lnTo>
              <a:lnTo>
                <a:pt x="560" y="507"/>
              </a:lnTo>
              <a:lnTo>
                <a:pt x="546" y="521"/>
              </a:lnTo>
              <a:lnTo>
                <a:pt x="532" y="534"/>
              </a:lnTo>
              <a:lnTo>
                <a:pt x="515" y="545"/>
              </a:lnTo>
              <a:lnTo>
                <a:pt x="498" y="556"/>
              </a:lnTo>
              <a:lnTo>
                <a:pt x="479" y="565"/>
              </a:lnTo>
              <a:lnTo>
                <a:pt x="459" y="572"/>
              </a:lnTo>
              <a:lnTo>
                <a:pt x="438" y="579"/>
              </a:lnTo>
              <a:lnTo>
                <a:pt x="415" y="584"/>
              </a:lnTo>
              <a:lnTo>
                <a:pt x="415" y="128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299</xdr:col>
      <xdr:colOff>565560</xdr:colOff>
      <xdr:row>89</xdr:row>
      <xdr:rowOff>609120</xdr:rowOff>
    </xdr:from>
    <xdr:to>
      <xdr:col>299</xdr:col>
      <xdr:colOff>726840</xdr:colOff>
      <xdr:row>90</xdr:row>
      <xdr:rowOff>96840</xdr:rowOff>
    </xdr:to>
    <xdr:sp>
      <xdr:nvSpPr>
        <xdr:cNvPr id="276" name="Freeform 1"/>
        <xdr:cNvSpPr/>
      </xdr:nvSpPr>
      <xdr:spPr>
        <a:xfrm>
          <a:off x="239795280" y="54863280"/>
          <a:ext cx="161640" cy="97920"/>
        </a:xfrm>
        <a:custGeom>
          <a:avLst/>
          <a:gdLst/>
          <a:ahLst/>
          <a:rect l="0" t="0" r="r" b="b"/>
          <a:pathLst>
            <a:path w="449" h="272">
              <a:moveTo>
                <a:pt x="0" y="271"/>
              </a:moveTo>
              <a:lnTo>
                <a:pt x="131" y="271"/>
              </a:lnTo>
              <a:lnTo>
                <a:pt x="131" y="262"/>
              </a:lnTo>
              <a:lnTo>
                <a:pt x="121" y="262"/>
              </a:lnTo>
              <a:lnTo>
                <a:pt x="116" y="261"/>
              </a:lnTo>
              <a:lnTo>
                <a:pt x="112" y="260"/>
              </a:lnTo>
              <a:lnTo>
                <a:pt x="108" y="260"/>
              </a:lnTo>
              <a:lnTo>
                <a:pt x="105" y="258"/>
              </a:lnTo>
              <a:lnTo>
                <a:pt x="102" y="257"/>
              </a:lnTo>
              <a:lnTo>
                <a:pt x="100" y="255"/>
              </a:lnTo>
              <a:lnTo>
                <a:pt x="98" y="254"/>
              </a:lnTo>
              <a:lnTo>
                <a:pt x="96" y="251"/>
              </a:lnTo>
              <a:lnTo>
                <a:pt x="94" y="249"/>
              </a:lnTo>
              <a:lnTo>
                <a:pt x="93" y="246"/>
              </a:lnTo>
              <a:lnTo>
                <a:pt x="92" y="243"/>
              </a:lnTo>
              <a:lnTo>
                <a:pt x="92" y="240"/>
              </a:lnTo>
              <a:lnTo>
                <a:pt x="91" y="236"/>
              </a:lnTo>
              <a:lnTo>
                <a:pt x="91" y="232"/>
              </a:lnTo>
              <a:lnTo>
                <a:pt x="91" y="65"/>
              </a:lnTo>
              <a:lnTo>
                <a:pt x="91" y="65"/>
              </a:lnTo>
              <a:lnTo>
                <a:pt x="91" y="65"/>
              </a:lnTo>
              <a:lnTo>
                <a:pt x="91" y="65"/>
              </a:lnTo>
              <a:lnTo>
                <a:pt x="91" y="64"/>
              </a:lnTo>
              <a:lnTo>
                <a:pt x="92" y="64"/>
              </a:lnTo>
              <a:lnTo>
                <a:pt x="93" y="62"/>
              </a:lnTo>
              <a:lnTo>
                <a:pt x="94" y="61"/>
              </a:lnTo>
              <a:lnTo>
                <a:pt x="97" y="58"/>
              </a:lnTo>
              <a:lnTo>
                <a:pt x="100" y="54"/>
              </a:lnTo>
              <a:lnTo>
                <a:pt x="103" y="52"/>
              </a:lnTo>
              <a:lnTo>
                <a:pt x="106" y="49"/>
              </a:lnTo>
              <a:lnTo>
                <a:pt x="113" y="45"/>
              </a:lnTo>
              <a:lnTo>
                <a:pt x="120" y="41"/>
              </a:lnTo>
              <a:lnTo>
                <a:pt x="128" y="37"/>
              </a:lnTo>
              <a:lnTo>
                <a:pt x="136" y="35"/>
              </a:lnTo>
              <a:lnTo>
                <a:pt x="144" y="32"/>
              </a:lnTo>
              <a:lnTo>
                <a:pt x="153" y="31"/>
              </a:lnTo>
              <a:lnTo>
                <a:pt x="157" y="31"/>
              </a:lnTo>
              <a:lnTo>
                <a:pt x="160" y="31"/>
              </a:lnTo>
              <a:lnTo>
                <a:pt x="165" y="31"/>
              </a:lnTo>
              <a:lnTo>
                <a:pt x="170" y="32"/>
              </a:lnTo>
              <a:lnTo>
                <a:pt x="174" y="33"/>
              </a:lnTo>
              <a:lnTo>
                <a:pt x="178" y="35"/>
              </a:lnTo>
              <a:lnTo>
                <a:pt x="181" y="37"/>
              </a:lnTo>
              <a:lnTo>
                <a:pt x="184" y="39"/>
              </a:lnTo>
              <a:lnTo>
                <a:pt x="187" y="43"/>
              </a:lnTo>
              <a:lnTo>
                <a:pt x="190" y="46"/>
              </a:lnTo>
              <a:lnTo>
                <a:pt x="192" y="50"/>
              </a:lnTo>
              <a:lnTo>
                <a:pt x="194" y="55"/>
              </a:lnTo>
              <a:lnTo>
                <a:pt x="196" y="60"/>
              </a:lnTo>
              <a:lnTo>
                <a:pt x="197" y="65"/>
              </a:lnTo>
              <a:lnTo>
                <a:pt x="198" y="72"/>
              </a:lnTo>
              <a:lnTo>
                <a:pt x="199" y="78"/>
              </a:lnTo>
              <a:lnTo>
                <a:pt x="199" y="93"/>
              </a:lnTo>
              <a:lnTo>
                <a:pt x="199" y="220"/>
              </a:lnTo>
              <a:lnTo>
                <a:pt x="199" y="232"/>
              </a:lnTo>
              <a:lnTo>
                <a:pt x="198" y="237"/>
              </a:lnTo>
              <a:lnTo>
                <a:pt x="197" y="241"/>
              </a:lnTo>
              <a:lnTo>
                <a:pt x="196" y="245"/>
              </a:lnTo>
              <a:lnTo>
                <a:pt x="195" y="248"/>
              </a:lnTo>
              <a:lnTo>
                <a:pt x="193" y="251"/>
              </a:lnTo>
              <a:lnTo>
                <a:pt x="192" y="252"/>
              </a:lnTo>
              <a:lnTo>
                <a:pt x="191" y="253"/>
              </a:lnTo>
              <a:lnTo>
                <a:pt x="190" y="254"/>
              </a:lnTo>
              <a:lnTo>
                <a:pt x="189" y="255"/>
              </a:lnTo>
              <a:lnTo>
                <a:pt x="186" y="257"/>
              </a:lnTo>
              <a:lnTo>
                <a:pt x="183" y="258"/>
              </a:lnTo>
              <a:lnTo>
                <a:pt x="179" y="260"/>
              </a:lnTo>
              <a:lnTo>
                <a:pt x="175" y="261"/>
              </a:lnTo>
              <a:lnTo>
                <a:pt x="170" y="261"/>
              </a:lnTo>
              <a:lnTo>
                <a:pt x="159" y="262"/>
              </a:lnTo>
              <a:lnTo>
                <a:pt x="159" y="271"/>
              </a:lnTo>
              <a:lnTo>
                <a:pt x="291" y="271"/>
              </a:lnTo>
              <a:lnTo>
                <a:pt x="291" y="262"/>
              </a:lnTo>
              <a:lnTo>
                <a:pt x="280" y="262"/>
              </a:lnTo>
              <a:lnTo>
                <a:pt x="275" y="261"/>
              </a:lnTo>
              <a:lnTo>
                <a:pt x="271" y="260"/>
              </a:lnTo>
              <a:lnTo>
                <a:pt x="267" y="259"/>
              </a:lnTo>
              <a:lnTo>
                <a:pt x="264" y="257"/>
              </a:lnTo>
              <a:lnTo>
                <a:pt x="261" y="255"/>
              </a:lnTo>
              <a:lnTo>
                <a:pt x="259" y="254"/>
              </a:lnTo>
              <a:lnTo>
                <a:pt x="258" y="253"/>
              </a:lnTo>
              <a:lnTo>
                <a:pt x="256" y="250"/>
              </a:lnTo>
              <a:lnTo>
                <a:pt x="254" y="247"/>
              </a:lnTo>
              <a:lnTo>
                <a:pt x="253" y="243"/>
              </a:lnTo>
              <a:lnTo>
                <a:pt x="251" y="238"/>
              </a:lnTo>
              <a:lnTo>
                <a:pt x="250" y="233"/>
              </a:lnTo>
              <a:lnTo>
                <a:pt x="250" y="228"/>
              </a:lnTo>
              <a:lnTo>
                <a:pt x="249" y="215"/>
              </a:lnTo>
              <a:lnTo>
                <a:pt x="249" y="67"/>
              </a:lnTo>
              <a:lnTo>
                <a:pt x="256" y="58"/>
              </a:lnTo>
              <a:lnTo>
                <a:pt x="259" y="54"/>
              </a:lnTo>
              <a:lnTo>
                <a:pt x="263" y="50"/>
              </a:lnTo>
              <a:lnTo>
                <a:pt x="266" y="47"/>
              </a:lnTo>
              <a:lnTo>
                <a:pt x="270" y="44"/>
              </a:lnTo>
              <a:lnTo>
                <a:pt x="274" y="41"/>
              </a:lnTo>
              <a:lnTo>
                <a:pt x="277" y="39"/>
              </a:lnTo>
              <a:lnTo>
                <a:pt x="281" y="37"/>
              </a:lnTo>
              <a:lnTo>
                <a:pt x="285" y="35"/>
              </a:lnTo>
              <a:lnTo>
                <a:pt x="290" y="34"/>
              </a:lnTo>
              <a:lnTo>
                <a:pt x="294" y="33"/>
              </a:lnTo>
              <a:lnTo>
                <a:pt x="299" y="32"/>
              </a:lnTo>
              <a:lnTo>
                <a:pt x="303" y="31"/>
              </a:lnTo>
              <a:lnTo>
                <a:pt x="308" y="31"/>
              </a:lnTo>
              <a:lnTo>
                <a:pt x="313" y="31"/>
              </a:lnTo>
              <a:lnTo>
                <a:pt x="319" y="31"/>
              </a:lnTo>
              <a:lnTo>
                <a:pt x="325" y="31"/>
              </a:lnTo>
              <a:lnTo>
                <a:pt x="330" y="32"/>
              </a:lnTo>
              <a:lnTo>
                <a:pt x="334" y="34"/>
              </a:lnTo>
              <a:lnTo>
                <a:pt x="338" y="36"/>
              </a:lnTo>
              <a:lnTo>
                <a:pt x="342" y="38"/>
              </a:lnTo>
              <a:lnTo>
                <a:pt x="345" y="41"/>
              </a:lnTo>
              <a:lnTo>
                <a:pt x="348" y="45"/>
              </a:lnTo>
              <a:lnTo>
                <a:pt x="350" y="49"/>
              </a:lnTo>
              <a:lnTo>
                <a:pt x="352" y="53"/>
              </a:lnTo>
              <a:lnTo>
                <a:pt x="354" y="59"/>
              </a:lnTo>
              <a:lnTo>
                <a:pt x="355" y="65"/>
              </a:lnTo>
              <a:lnTo>
                <a:pt x="356" y="71"/>
              </a:lnTo>
              <a:lnTo>
                <a:pt x="357" y="79"/>
              </a:lnTo>
              <a:lnTo>
                <a:pt x="358" y="95"/>
              </a:lnTo>
              <a:lnTo>
                <a:pt x="358" y="220"/>
              </a:lnTo>
              <a:lnTo>
                <a:pt x="357" y="231"/>
              </a:lnTo>
              <a:lnTo>
                <a:pt x="356" y="236"/>
              </a:lnTo>
              <a:lnTo>
                <a:pt x="356" y="241"/>
              </a:lnTo>
              <a:lnTo>
                <a:pt x="355" y="244"/>
              </a:lnTo>
              <a:lnTo>
                <a:pt x="354" y="248"/>
              </a:lnTo>
              <a:lnTo>
                <a:pt x="352" y="250"/>
              </a:lnTo>
              <a:lnTo>
                <a:pt x="351" y="252"/>
              </a:lnTo>
              <a:lnTo>
                <a:pt x="350" y="253"/>
              </a:lnTo>
              <a:lnTo>
                <a:pt x="349" y="254"/>
              </a:lnTo>
              <a:lnTo>
                <a:pt x="348" y="255"/>
              </a:lnTo>
              <a:lnTo>
                <a:pt x="346" y="256"/>
              </a:lnTo>
              <a:lnTo>
                <a:pt x="343" y="258"/>
              </a:lnTo>
              <a:lnTo>
                <a:pt x="339" y="259"/>
              </a:lnTo>
              <a:lnTo>
                <a:pt x="335" y="260"/>
              </a:lnTo>
              <a:lnTo>
                <a:pt x="330" y="261"/>
              </a:lnTo>
              <a:lnTo>
                <a:pt x="319" y="262"/>
              </a:lnTo>
              <a:lnTo>
                <a:pt x="319" y="271"/>
              </a:lnTo>
              <a:lnTo>
                <a:pt x="448" y="271"/>
              </a:lnTo>
              <a:lnTo>
                <a:pt x="448" y="262"/>
              </a:lnTo>
              <a:lnTo>
                <a:pt x="432" y="261"/>
              </a:lnTo>
              <a:lnTo>
                <a:pt x="429" y="260"/>
              </a:lnTo>
              <a:lnTo>
                <a:pt x="426" y="260"/>
              </a:lnTo>
              <a:lnTo>
                <a:pt x="423" y="259"/>
              </a:lnTo>
              <a:lnTo>
                <a:pt x="421" y="258"/>
              </a:lnTo>
              <a:lnTo>
                <a:pt x="418" y="256"/>
              </a:lnTo>
              <a:lnTo>
                <a:pt x="416" y="255"/>
              </a:lnTo>
              <a:lnTo>
                <a:pt x="414" y="253"/>
              </a:lnTo>
              <a:lnTo>
                <a:pt x="413" y="251"/>
              </a:lnTo>
              <a:lnTo>
                <a:pt x="411" y="249"/>
              </a:lnTo>
              <a:lnTo>
                <a:pt x="410" y="247"/>
              </a:lnTo>
              <a:lnTo>
                <a:pt x="409" y="244"/>
              </a:lnTo>
              <a:lnTo>
                <a:pt x="408" y="241"/>
              </a:lnTo>
              <a:lnTo>
                <a:pt x="408" y="238"/>
              </a:lnTo>
              <a:lnTo>
                <a:pt x="407" y="234"/>
              </a:lnTo>
              <a:lnTo>
                <a:pt x="407" y="226"/>
              </a:lnTo>
              <a:lnTo>
                <a:pt x="407" y="105"/>
              </a:lnTo>
              <a:lnTo>
                <a:pt x="406" y="80"/>
              </a:lnTo>
              <a:lnTo>
                <a:pt x="405" y="69"/>
              </a:lnTo>
              <a:lnTo>
                <a:pt x="403" y="59"/>
              </a:lnTo>
              <a:lnTo>
                <a:pt x="400" y="50"/>
              </a:lnTo>
              <a:lnTo>
                <a:pt x="397" y="41"/>
              </a:lnTo>
              <a:lnTo>
                <a:pt x="394" y="33"/>
              </a:lnTo>
              <a:lnTo>
                <a:pt x="390" y="26"/>
              </a:lnTo>
              <a:lnTo>
                <a:pt x="385" y="20"/>
              </a:lnTo>
              <a:lnTo>
                <a:pt x="380" y="15"/>
              </a:lnTo>
              <a:lnTo>
                <a:pt x="375" y="10"/>
              </a:lnTo>
              <a:lnTo>
                <a:pt x="369" y="7"/>
              </a:lnTo>
              <a:lnTo>
                <a:pt x="362" y="4"/>
              </a:lnTo>
              <a:lnTo>
                <a:pt x="355" y="2"/>
              </a:lnTo>
              <a:lnTo>
                <a:pt x="347" y="0"/>
              </a:lnTo>
              <a:lnTo>
                <a:pt x="339" y="0"/>
              </a:lnTo>
              <a:lnTo>
                <a:pt x="332" y="0"/>
              </a:lnTo>
              <a:lnTo>
                <a:pt x="326" y="1"/>
              </a:lnTo>
              <a:lnTo>
                <a:pt x="320" y="2"/>
              </a:lnTo>
              <a:lnTo>
                <a:pt x="314" y="3"/>
              </a:lnTo>
              <a:lnTo>
                <a:pt x="308" y="5"/>
              </a:lnTo>
              <a:lnTo>
                <a:pt x="302" y="7"/>
              </a:lnTo>
              <a:lnTo>
                <a:pt x="296" y="9"/>
              </a:lnTo>
              <a:lnTo>
                <a:pt x="290" y="12"/>
              </a:lnTo>
              <a:lnTo>
                <a:pt x="284" y="15"/>
              </a:lnTo>
              <a:lnTo>
                <a:pt x="278" y="19"/>
              </a:lnTo>
              <a:lnTo>
                <a:pt x="266" y="27"/>
              </a:lnTo>
              <a:lnTo>
                <a:pt x="254" y="38"/>
              </a:lnTo>
              <a:lnTo>
                <a:pt x="242" y="50"/>
              </a:lnTo>
              <a:lnTo>
                <a:pt x="240" y="43"/>
              </a:lnTo>
              <a:lnTo>
                <a:pt x="238" y="38"/>
              </a:lnTo>
              <a:lnTo>
                <a:pt x="235" y="32"/>
              </a:lnTo>
              <a:lnTo>
                <a:pt x="233" y="28"/>
              </a:lnTo>
              <a:lnTo>
                <a:pt x="230" y="23"/>
              </a:lnTo>
              <a:lnTo>
                <a:pt x="226" y="19"/>
              </a:lnTo>
              <a:lnTo>
                <a:pt x="223" y="15"/>
              </a:lnTo>
              <a:lnTo>
                <a:pt x="219" y="12"/>
              </a:lnTo>
              <a:lnTo>
                <a:pt x="215" y="9"/>
              </a:lnTo>
              <a:lnTo>
                <a:pt x="211" y="7"/>
              </a:lnTo>
              <a:lnTo>
                <a:pt x="206" y="5"/>
              </a:lnTo>
              <a:lnTo>
                <a:pt x="202" y="3"/>
              </a:lnTo>
              <a:lnTo>
                <a:pt x="197" y="2"/>
              </a:lnTo>
              <a:lnTo>
                <a:pt x="191" y="1"/>
              </a:lnTo>
              <a:lnTo>
                <a:pt x="186" y="0"/>
              </a:lnTo>
              <a:lnTo>
                <a:pt x="180" y="0"/>
              </a:lnTo>
              <a:lnTo>
                <a:pt x="170" y="0"/>
              </a:lnTo>
              <a:lnTo>
                <a:pt x="166" y="1"/>
              </a:lnTo>
              <a:lnTo>
                <a:pt x="161" y="2"/>
              </a:lnTo>
              <a:lnTo>
                <a:pt x="157" y="3"/>
              </a:lnTo>
              <a:lnTo>
                <a:pt x="152" y="4"/>
              </a:lnTo>
              <a:lnTo>
                <a:pt x="148" y="6"/>
              </a:lnTo>
              <a:lnTo>
                <a:pt x="143" y="9"/>
              </a:lnTo>
              <a:lnTo>
                <a:pt x="132" y="14"/>
              </a:lnTo>
              <a:lnTo>
                <a:pt x="120" y="22"/>
              </a:lnTo>
              <a:lnTo>
                <a:pt x="89" y="45"/>
              </a:lnTo>
              <a:lnTo>
                <a:pt x="89" y="1"/>
              </a:lnTo>
              <a:lnTo>
                <a:pt x="84" y="0"/>
              </a:lnTo>
              <a:lnTo>
                <a:pt x="2" y="27"/>
              </a:lnTo>
              <a:lnTo>
                <a:pt x="2" y="37"/>
              </a:lnTo>
              <a:lnTo>
                <a:pt x="7" y="35"/>
              </a:lnTo>
              <a:lnTo>
                <a:pt x="9" y="35"/>
              </a:lnTo>
              <a:lnTo>
                <a:pt x="11" y="35"/>
              </a:lnTo>
              <a:lnTo>
                <a:pt x="14" y="34"/>
              </a:lnTo>
              <a:lnTo>
                <a:pt x="16" y="34"/>
              </a:lnTo>
              <a:lnTo>
                <a:pt x="21" y="34"/>
              </a:lnTo>
              <a:lnTo>
                <a:pt x="23" y="34"/>
              </a:lnTo>
              <a:lnTo>
                <a:pt x="26" y="35"/>
              </a:lnTo>
              <a:lnTo>
                <a:pt x="28" y="35"/>
              </a:lnTo>
              <a:lnTo>
                <a:pt x="30" y="36"/>
              </a:lnTo>
              <a:lnTo>
                <a:pt x="32" y="37"/>
              </a:lnTo>
              <a:lnTo>
                <a:pt x="34" y="39"/>
              </a:lnTo>
              <a:lnTo>
                <a:pt x="35" y="40"/>
              </a:lnTo>
              <a:lnTo>
                <a:pt x="37" y="42"/>
              </a:lnTo>
              <a:lnTo>
                <a:pt x="38" y="45"/>
              </a:lnTo>
              <a:lnTo>
                <a:pt x="39" y="48"/>
              </a:lnTo>
              <a:lnTo>
                <a:pt x="40" y="51"/>
              </a:lnTo>
              <a:lnTo>
                <a:pt x="40" y="54"/>
              </a:lnTo>
              <a:lnTo>
                <a:pt x="41" y="62"/>
              </a:lnTo>
              <a:lnTo>
                <a:pt x="41" y="72"/>
              </a:lnTo>
              <a:lnTo>
                <a:pt x="41" y="221"/>
              </a:lnTo>
              <a:lnTo>
                <a:pt x="41" y="232"/>
              </a:lnTo>
              <a:lnTo>
                <a:pt x="40" y="237"/>
              </a:lnTo>
              <a:lnTo>
                <a:pt x="39" y="241"/>
              </a:lnTo>
              <a:lnTo>
                <a:pt x="38" y="245"/>
              </a:lnTo>
              <a:lnTo>
                <a:pt x="36" y="248"/>
              </a:lnTo>
              <a:lnTo>
                <a:pt x="34" y="251"/>
              </a:lnTo>
              <a:lnTo>
                <a:pt x="32" y="254"/>
              </a:lnTo>
              <a:lnTo>
                <a:pt x="31" y="255"/>
              </a:lnTo>
              <a:lnTo>
                <a:pt x="30" y="256"/>
              </a:lnTo>
              <a:lnTo>
                <a:pt x="27" y="258"/>
              </a:lnTo>
              <a:lnTo>
                <a:pt x="24" y="259"/>
              </a:lnTo>
              <a:lnTo>
                <a:pt x="20" y="260"/>
              </a:lnTo>
              <a:lnTo>
                <a:pt x="16" y="261"/>
              </a:lnTo>
              <a:lnTo>
                <a:pt x="11" y="262"/>
              </a:lnTo>
              <a:lnTo>
                <a:pt x="0" y="262"/>
              </a:lnTo>
              <a:lnTo>
                <a:pt x="0" y="271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364</xdr:col>
      <xdr:colOff>609840</xdr:colOff>
      <xdr:row>106</xdr:row>
      <xdr:rowOff>87840</xdr:rowOff>
    </xdr:from>
    <xdr:to>
      <xdr:col>366</xdr:col>
      <xdr:colOff>145080</xdr:colOff>
      <xdr:row>107</xdr:row>
      <xdr:rowOff>502560</xdr:rowOff>
    </xdr:to>
    <xdr:sp>
      <xdr:nvSpPr>
        <xdr:cNvPr id="277" name="Freeform 1"/>
        <xdr:cNvSpPr/>
      </xdr:nvSpPr>
      <xdr:spPr>
        <a:xfrm>
          <a:off x="292277880" y="64705320"/>
          <a:ext cx="1161360" cy="1024560"/>
        </a:xfrm>
        <a:custGeom>
          <a:avLst/>
          <a:gdLst/>
          <a:ahLst/>
          <a:rect l="0" t="0" r="r" b="b"/>
          <a:pathLst>
            <a:path w="3226" h="2846">
              <a:moveTo>
                <a:pt x="0" y="2845"/>
              </a:moveTo>
              <a:lnTo>
                <a:pt x="0" y="0"/>
              </a:lnTo>
              <a:lnTo>
                <a:pt x="3225" y="0"/>
              </a:lnTo>
              <a:lnTo>
                <a:pt x="3225" y="2845"/>
              </a:lnTo>
              <a:lnTo>
                <a:pt x="0" y="2845"/>
              </a:lnTo>
              <a:close/>
            </a:path>
          </a:pathLst>
        </a:custGeom>
        <a:solidFill>
          <a:srgbClr val="ffffff"/>
        </a:solidFill>
        <a:ln w="0">
          <a:solidFill>
            <a:srgbClr val="000000"/>
          </a:solidFill>
        </a:ln>
      </xdr:spPr>
    </xdr:sp>
    <xdr:clientData/>
  </xdr:twoCellAnchor>
  <xdr:twoCellAnchor editAs="absolute">
    <xdr:from>
      <xdr:col>364</xdr:col>
      <xdr:colOff>668880</xdr:colOff>
      <xdr:row>106</xdr:row>
      <xdr:rowOff>475920</xdr:rowOff>
    </xdr:from>
    <xdr:to>
      <xdr:col>365</xdr:col>
      <xdr:colOff>72000</xdr:colOff>
      <xdr:row>107</xdr:row>
      <xdr:rowOff>129960</xdr:rowOff>
    </xdr:to>
    <xdr:sp>
      <xdr:nvSpPr>
        <xdr:cNvPr id="278" name="Freeform 1"/>
        <xdr:cNvSpPr/>
      </xdr:nvSpPr>
      <xdr:spPr>
        <a:xfrm>
          <a:off x="292336920" y="65093400"/>
          <a:ext cx="216360" cy="263880"/>
        </a:xfrm>
        <a:custGeom>
          <a:avLst/>
          <a:gdLst/>
          <a:ahLst/>
          <a:rect l="0" t="0" r="r" b="b"/>
          <a:pathLst>
            <a:path w="601" h="733">
              <a:moveTo>
                <a:pt x="526" y="477"/>
              </a:moveTo>
              <a:lnTo>
                <a:pt x="526" y="220"/>
              </a:lnTo>
              <a:lnTo>
                <a:pt x="499" y="220"/>
              </a:lnTo>
              <a:lnTo>
                <a:pt x="494" y="250"/>
              </a:lnTo>
              <a:lnTo>
                <a:pt x="491" y="262"/>
              </a:lnTo>
              <a:lnTo>
                <a:pt x="488" y="273"/>
              </a:lnTo>
              <a:lnTo>
                <a:pt x="483" y="282"/>
              </a:lnTo>
              <a:lnTo>
                <a:pt x="479" y="291"/>
              </a:lnTo>
              <a:lnTo>
                <a:pt x="473" y="298"/>
              </a:lnTo>
              <a:lnTo>
                <a:pt x="467" y="305"/>
              </a:lnTo>
              <a:lnTo>
                <a:pt x="461" y="309"/>
              </a:lnTo>
              <a:lnTo>
                <a:pt x="453" y="314"/>
              </a:lnTo>
              <a:lnTo>
                <a:pt x="442" y="317"/>
              </a:lnTo>
              <a:lnTo>
                <a:pt x="432" y="320"/>
              </a:lnTo>
              <a:lnTo>
                <a:pt x="421" y="321"/>
              </a:lnTo>
              <a:lnTo>
                <a:pt x="407" y="324"/>
              </a:lnTo>
              <a:lnTo>
                <a:pt x="376" y="325"/>
              </a:lnTo>
              <a:lnTo>
                <a:pt x="213" y="325"/>
              </a:lnTo>
              <a:lnTo>
                <a:pt x="213" y="80"/>
              </a:lnTo>
              <a:lnTo>
                <a:pt x="213" y="69"/>
              </a:lnTo>
              <a:lnTo>
                <a:pt x="214" y="64"/>
              </a:lnTo>
              <a:lnTo>
                <a:pt x="214" y="60"/>
              </a:lnTo>
              <a:lnTo>
                <a:pt x="215" y="56"/>
              </a:lnTo>
              <a:lnTo>
                <a:pt x="216" y="54"/>
              </a:lnTo>
              <a:lnTo>
                <a:pt x="217" y="52"/>
              </a:lnTo>
              <a:lnTo>
                <a:pt x="217" y="51"/>
              </a:lnTo>
              <a:lnTo>
                <a:pt x="218" y="49"/>
              </a:lnTo>
              <a:lnTo>
                <a:pt x="219" y="48"/>
              </a:lnTo>
              <a:lnTo>
                <a:pt x="221" y="48"/>
              </a:lnTo>
              <a:lnTo>
                <a:pt x="222" y="47"/>
              </a:lnTo>
              <a:lnTo>
                <a:pt x="223" y="46"/>
              </a:lnTo>
              <a:lnTo>
                <a:pt x="224" y="46"/>
              </a:lnTo>
              <a:lnTo>
                <a:pt x="226" y="45"/>
              </a:lnTo>
              <a:lnTo>
                <a:pt x="230" y="44"/>
              </a:lnTo>
              <a:lnTo>
                <a:pt x="233" y="43"/>
              </a:lnTo>
              <a:lnTo>
                <a:pt x="238" y="43"/>
              </a:lnTo>
              <a:lnTo>
                <a:pt x="248" y="42"/>
              </a:lnTo>
              <a:lnTo>
                <a:pt x="401" y="42"/>
              </a:lnTo>
              <a:lnTo>
                <a:pt x="446" y="44"/>
              </a:lnTo>
              <a:lnTo>
                <a:pt x="481" y="47"/>
              </a:lnTo>
              <a:lnTo>
                <a:pt x="495" y="51"/>
              </a:lnTo>
              <a:lnTo>
                <a:pt x="509" y="54"/>
              </a:lnTo>
              <a:lnTo>
                <a:pt x="519" y="58"/>
              </a:lnTo>
              <a:lnTo>
                <a:pt x="529" y="64"/>
              </a:lnTo>
              <a:lnTo>
                <a:pt x="537" y="71"/>
              </a:lnTo>
              <a:lnTo>
                <a:pt x="545" y="79"/>
              </a:lnTo>
              <a:lnTo>
                <a:pt x="551" y="88"/>
              </a:lnTo>
              <a:lnTo>
                <a:pt x="557" y="99"/>
              </a:lnTo>
              <a:lnTo>
                <a:pt x="561" y="111"/>
              </a:lnTo>
              <a:lnTo>
                <a:pt x="566" y="125"/>
              </a:lnTo>
              <a:lnTo>
                <a:pt x="573" y="158"/>
              </a:lnTo>
              <a:lnTo>
                <a:pt x="600" y="158"/>
              </a:lnTo>
              <a:lnTo>
                <a:pt x="598" y="0"/>
              </a:lnTo>
              <a:lnTo>
                <a:pt x="0" y="0"/>
              </a:lnTo>
              <a:lnTo>
                <a:pt x="0" y="21"/>
              </a:lnTo>
              <a:lnTo>
                <a:pt x="28" y="24"/>
              </a:lnTo>
              <a:lnTo>
                <a:pt x="39" y="26"/>
              </a:lnTo>
              <a:lnTo>
                <a:pt x="49" y="28"/>
              </a:lnTo>
              <a:lnTo>
                <a:pt x="58" y="30"/>
              </a:lnTo>
              <a:lnTo>
                <a:pt x="66" y="34"/>
              </a:lnTo>
              <a:lnTo>
                <a:pt x="73" y="38"/>
              </a:lnTo>
              <a:lnTo>
                <a:pt x="77" y="40"/>
              </a:lnTo>
              <a:lnTo>
                <a:pt x="79" y="43"/>
              </a:lnTo>
              <a:lnTo>
                <a:pt x="81" y="46"/>
              </a:lnTo>
              <a:lnTo>
                <a:pt x="84" y="48"/>
              </a:lnTo>
              <a:lnTo>
                <a:pt x="88" y="55"/>
              </a:lnTo>
              <a:lnTo>
                <a:pt x="90" y="63"/>
              </a:lnTo>
              <a:lnTo>
                <a:pt x="94" y="72"/>
              </a:lnTo>
              <a:lnTo>
                <a:pt x="95" y="82"/>
              </a:lnTo>
              <a:lnTo>
                <a:pt x="96" y="93"/>
              </a:lnTo>
              <a:lnTo>
                <a:pt x="98" y="120"/>
              </a:lnTo>
              <a:lnTo>
                <a:pt x="98" y="599"/>
              </a:lnTo>
              <a:lnTo>
                <a:pt x="97" y="631"/>
              </a:lnTo>
              <a:lnTo>
                <a:pt x="96" y="644"/>
              </a:lnTo>
              <a:lnTo>
                <a:pt x="94" y="655"/>
              </a:lnTo>
              <a:lnTo>
                <a:pt x="92" y="665"/>
              </a:lnTo>
              <a:lnTo>
                <a:pt x="89" y="674"/>
              </a:lnTo>
              <a:lnTo>
                <a:pt x="86" y="682"/>
              </a:lnTo>
              <a:lnTo>
                <a:pt x="84" y="685"/>
              </a:lnTo>
              <a:lnTo>
                <a:pt x="80" y="688"/>
              </a:lnTo>
              <a:lnTo>
                <a:pt x="78" y="691"/>
              </a:lnTo>
              <a:lnTo>
                <a:pt x="76" y="694"/>
              </a:lnTo>
              <a:lnTo>
                <a:pt x="72" y="696"/>
              </a:lnTo>
              <a:lnTo>
                <a:pt x="69" y="698"/>
              </a:lnTo>
              <a:lnTo>
                <a:pt x="61" y="701"/>
              </a:lnTo>
              <a:lnTo>
                <a:pt x="52" y="704"/>
              </a:lnTo>
              <a:lnTo>
                <a:pt x="41" y="706"/>
              </a:lnTo>
              <a:lnTo>
                <a:pt x="29" y="708"/>
              </a:lnTo>
              <a:lnTo>
                <a:pt x="0" y="710"/>
              </a:lnTo>
              <a:lnTo>
                <a:pt x="0" y="732"/>
              </a:lnTo>
              <a:lnTo>
                <a:pt x="315" y="732"/>
              </a:lnTo>
              <a:lnTo>
                <a:pt x="315" y="710"/>
              </a:lnTo>
              <a:lnTo>
                <a:pt x="286" y="709"/>
              </a:lnTo>
              <a:lnTo>
                <a:pt x="274" y="707"/>
              </a:lnTo>
              <a:lnTo>
                <a:pt x="263" y="705"/>
              </a:lnTo>
              <a:lnTo>
                <a:pt x="254" y="703"/>
              </a:lnTo>
              <a:lnTo>
                <a:pt x="246" y="699"/>
              </a:lnTo>
              <a:lnTo>
                <a:pt x="238" y="695"/>
              </a:lnTo>
              <a:lnTo>
                <a:pt x="235" y="692"/>
              </a:lnTo>
              <a:lnTo>
                <a:pt x="232" y="690"/>
              </a:lnTo>
              <a:lnTo>
                <a:pt x="230" y="687"/>
              </a:lnTo>
              <a:lnTo>
                <a:pt x="227" y="685"/>
              </a:lnTo>
              <a:lnTo>
                <a:pt x="223" y="678"/>
              </a:lnTo>
              <a:lnTo>
                <a:pt x="219" y="670"/>
              </a:lnTo>
              <a:lnTo>
                <a:pt x="217" y="660"/>
              </a:lnTo>
              <a:lnTo>
                <a:pt x="215" y="650"/>
              </a:lnTo>
              <a:lnTo>
                <a:pt x="214" y="638"/>
              </a:lnTo>
              <a:lnTo>
                <a:pt x="213" y="611"/>
              </a:lnTo>
              <a:lnTo>
                <a:pt x="213" y="370"/>
              </a:lnTo>
              <a:lnTo>
                <a:pt x="376" y="370"/>
              </a:lnTo>
              <a:lnTo>
                <a:pt x="407" y="371"/>
              </a:lnTo>
              <a:lnTo>
                <a:pt x="421" y="373"/>
              </a:lnTo>
              <a:lnTo>
                <a:pt x="432" y="374"/>
              </a:lnTo>
              <a:lnTo>
                <a:pt x="442" y="378"/>
              </a:lnTo>
              <a:lnTo>
                <a:pt x="451" y="381"/>
              </a:lnTo>
              <a:lnTo>
                <a:pt x="459" y="384"/>
              </a:lnTo>
              <a:lnTo>
                <a:pt x="467" y="390"/>
              </a:lnTo>
              <a:lnTo>
                <a:pt x="473" y="397"/>
              </a:lnTo>
              <a:lnTo>
                <a:pt x="479" y="404"/>
              </a:lnTo>
              <a:lnTo>
                <a:pt x="483" y="413"/>
              </a:lnTo>
              <a:lnTo>
                <a:pt x="487" y="423"/>
              </a:lnTo>
              <a:lnTo>
                <a:pt x="490" y="434"/>
              </a:lnTo>
              <a:lnTo>
                <a:pt x="494" y="446"/>
              </a:lnTo>
              <a:lnTo>
                <a:pt x="499" y="477"/>
              </a:lnTo>
              <a:lnTo>
                <a:pt x="526" y="477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365</xdr:col>
      <xdr:colOff>104760</xdr:colOff>
      <xdr:row>107</xdr:row>
      <xdr:rowOff>98280</xdr:rowOff>
    </xdr:from>
    <xdr:to>
      <xdr:col>365</xdr:col>
      <xdr:colOff>228240</xdr:colOff>
      <xdr:row>107</xdr:row>
      <xdr:rowOff>205560</xdr:rowOff>
    </xdr:to>
    <xdr:sp>
      <xdr:nvSpPr>
        <xdr:cNvPr id="279" name="Freeform 1"/>
        <xdr:cNvSpPr/>
      </xdr:nvSpPr>
      <xdr:spPr>
        <a:xfrm>
          <a:off x="292585680" y="65325240"/>
          <a:ext cx="123840" cy="107640"/>
        </a:xfrm>
        <a:custGeom>
          <a:avLst/>
          <a:gdLst/>
          <a:ahLst/>
          <a:rect l="0" t="0" r="r" b="b"/>
          <a:pathLst>
            <a:path w="344" h="299">
              <a:moveTo>
                <a:pt x="0" y="0"/>
              </a:moveTo>
              <a:lnTo>
                <a:pt x="0" y="11"/>
              </a:lnTo>
              <a:lnTo>
                <a:pt x="12" y="11"/>
              </a:lnTo>
              <a:lnTo>
                <a:pt x="23" y="12"/>
              </a:lnTo>
              <a:lnTo>
                <a:pt x="28" y="14"/>
              </a:lnTo>
              <a:lnTo>
                <a:pt x="32" y="15"/>
              </a:lnTo>
              <a:lnTo>
                <a:pt x="36" y="16"/>
              </a:lnTo>
              <a:lnTo>
                <a:pt x="37" y="17"/>
              </a:lnTo>
              <a:lnTo>
                <a:pt x="39" y="18"/>
              </a:lnTo>
              <a:lnTo>
                <a:pt x="40" y="19"/>
              </a:lnTo>
              <a:lnTo>
                <a:pt x="41" y="20"/>
              </a:lnTo>
              <a:lnTo>
                <a:pt x="43" y="21"/>
              </a:lnTo>
              <a:lnTo>
                <a:pt x="44" y="24"/>
              </a:lnTo>
              <a:lnTo>
                <a:pt x="45" y="27"/>
              </a:lnTo>
              <a:lnTo>
                <a:pt x="47" y="32"/>
              </a:lnTo>
              <a:lnTo>
                <a:pt x="48" y="37"/>
              </a:lnTo>
              <a:lnTo>
                <a:pt x="48" y="44"/>
              </a:lnTo>
              <a:lnTo>
                <a:pt x="49" y="60"/>
              </a:lnTo>
              <a:lnTo>
                <a:pt x="51" y="80"/>
              </a:lnTo>
              <a:lnTo>
                <a:pt x="51" y="218"/>
              </a:lnTo>
              <a:lnTo>
                <a:pt x="49" y="238"/>
              </a:lnTo>
              <a:lnTo>
                <a:pt x="48" y="254"/>
              </a:lnTo>
              <a:lnTo>
                <a:pt x="48" y="261"/>
              </a:lnTo>
              <a:lnTo>
                <a:pt x="47" y="265"/>
              </a:lnTo>
              <a:lnTo>
                <a:pt x="45" y="271"/>
              </a:lnTo>
              <a:lnTo>
                <a:pt x="44" y="274"/>
              </a:lnTo>
              <a:lnTo>
                <a:pt x="43" y="275"/>
              </a:lnTo>
              <a:lnTo>
                <a:pt x="41" y="278"/>
              </a:lnTo>
              <a:lnTo>
                <a:pt x="40" y="279"/>
              </a:lnTo>
              <a:lnTo>
                <a:pt x="39" y="280"/>
              </a:lnTo>
              <a:lnTo>
                <a:pt x="37" y="281"/>
              </a:lnTo>
              <a:lnTo>
                <a:pt x="36" y="282"/>
              </a:lnTo>
              <a:lnTo>
                <a:pt x="32" y="283"/>
              </a:lnTo>
              <a:lnTo>
                <a:pt x="28" y="284"/>
              </a:lnTo>
              <a:lnTo>
                <a:pt x="23" y="286"/>
              </a:lnTo>
              <a:lnTo>
                <a:pt x="12" y="287"/>
              </a:lnTo>
              <a:lnTo>
                <a:pt x="0" y="287"/>
              </a:lnTo>
              <a:lnTo>
                <a:pt x="0" y="298"/>
              </a:lnTo>
              <a:lnTo>
                <a:pt x="152" y="298"/>
              </a:lnTo>
              <a:lnTo>
                <a:pt x="152" y="287"/>
              </a:lnTo>
              <a:lnTo>
                <a:pt x="142" y="287"/>
              </a:lnTo>
              <a:lnTo>
                <a:pt x="136" y="287"/>
              </a:lnTo>
              <a:lnTo>
                <a:pt x="131" y="286"/>
              </a:lnTo>
              <a:lnTo>
                <a:pt x="126" y="286"/>
              </a:lnTo>
              <a:lnTo>
                <a:pt x="121" y="283"/>
              </a:lnTo>
              <a:lnTo>
                <a:pt x="120" y="283"/>
              </a:lnTo>
              <a:lnTo>
                <a:pt x="118" y="282"/>
              </a:lnTo>
              <a:lnTo>
                <a:pt x="117" y="281"/>
              </a:lnTo>
              <a:lnTo>
                <a:pt x="116" y="280"/>
              </a:lnTo>
              <a:lnTo>
                <a:pt x="113" y="279"/>
              </a:lnTo>
              <a:lnTo>
                <a:pt x="112" y="278"/>
              </a:lnTo>
              <a:lnTo>
                <a:pt x="111" y="275"/>
              </a:lnTo>
              <a:lnTo>
                <a:pt x="110" y="274"/>
              </a:lnTo>
              <a:lnTo>
                <a:pt x="109" y="270"/>
              </a:lnTo>
              <a:lnTo>
                <a:pt x="107" y="265"/>
              </a:lnTo>
              <a:lnTo>
                <a:pt x="105" y="260"/>
              </a:lnTo>
              <a:lnTo>
                <a:pt x="104" y="253"/>
              </a:lnTo>
              <a:lnTo>
                <a:pt x="104" y="237"/>
              </a:lnTo>
              <a:lnTo>
                <a:pt x="103" y="218"/>
              </a:lnTo>
              <a:lnTo>
                <a:pt x="103" y="26"/>
              </a:lnTo>
              <a:lnTo>
                <a:pt x="240" y="26"/>
              </a:lnTo>
              <a:lnTo>
                <a:pt x="240" y="218"/>
              </a:lnTo>
              <a:lnTo>
                <a:pt x="240" y="238"/>
              </a:lnTo>
              <a:lnTo>
                <a:pt x="239" y="254"/>
              </a:lnTo>
              <a:lnTo>
                <a:pt x="238" y="261"/>
              </a:lnTo>
              <a:lnTo>
                <a:pt x="237" y="265"/>
              </a:lnTo>
              <a:lnTo>
                <a:pt x="236" y="271"/>
              </a:lnTo>
              <a:lnTo>
                <a:pt x="233" y="274"/>
              </a:lnTo>
              <a:lnTo>
                <a:pt x="232" y="275"/>
              </a:lnTo>
              <a:lnTo>
                <a:pt x="231" y="278"/>
              </a:lnTo>
              <a:lnTo>
                <a:pt x="230" y="279"/>
              </a:lnTo>
              <a:lnTo>
                <a:pt x="229" y="280"/>
              </a:lnTo>
              <a:lnTo>
                <a:pt x="228" y="281"/>
              </a:lnTo>
              <a:lnTo>
                <a:pt x="225" y="282"/>
              </a:lnTo>
              <a:lnTo>
                <a:pt x="222" y="283"/>
              </a:lnTo>
              <a:lnTo>
                <a:pt x="219" y="284"/>
              </a:lnTo>
              <a:lnTo>
                <a:pt x="213" y="286"/>
              </a:lnTo>
              <a:lnTo>
                <a:pt x="201" y="287"/>
              </a:lnTo>
              <a:lnTo>
                <a:pt x="190" y="287"/>
              </a:lnTo>
              <a:lnTo>
                <a:pt x="190" y="298"/>
              </a:lnTo>
              <a:lnTo>
                <a:pt x="343" y="298"/>
              </a:lnTo>
              <a:lnTo>
                <a:pt x="343" y="287"/>
              </a:lnTo>
              <a:lnTo>
                <a:pt x="332" y="287"/>
              </a:lnTo>
              <a:lnTo>
                <a:pt x="326" y="287"/>
              </a:lnTo>
              <a:lnTo>
                <a:pt x="321" y="286"/>
              </a:lnTo>
              <a:lnTo>
                <a:pt x="316" y="286"/>
              </a:lnTo>
              <a:lnTo>
                <a:pt x="312" y="283"/>
              </a:lnTo>
              <a:lnTo>
                <a:pt x="310" y="283"/>
              </a:lnTo>
              <a:lnTo>
                <a:pt x="309" y="282"/>
              </a:lnTo>
              <a:lnTo>
                <a:pt x="307" y="281"/>
              </a:lnTo>
              <a:lnTo>
                <a:pt x="305" y="280"/>
              </a:lnTo>
              <a:lnTo>
                <a:pt x="304" y="279"/>
              </a:lnTo>
              <a:lnTo>
                <a:pt x="303" y="278"/>
              </a:lnTo>
              <a:lnTo>
                <a:pt x="302" y="275"/>
              </a:lnTo>
              <a:lnTo>
                <a:pt x="301" y="274"/>
              </a:lnTo>
              <a:lnTo>
                <a:pt x="299" y="270"/>
              </a:lnTo>
              <a:lnTo>
                <a:pt x="297" y="265"/>
              </a:lnTo>
              <a:lnTo>
                <a:pt x="296" y="260"/>
              </a:lnTo>
              <a:lnTo>
                <a:pt x="295" y="253"/>
              </a:lnTo>
              <a:lnTo>
                <a:pt x="294" y="237"/>
              </a:lnTo>
              <a:lnTo>
                <a:pt x="294" y="218"/>
              </a:lnTo>
              <a:lnTo>
                <a:pt x="294" y="80"/>
              </a:lnTo>
              <a:lnTo>
                <a:pt x="294" y="60"/>
              </a:lnTo>
              <a:lnTo>
                <a:pt x="295" y="44"/>
              </a:lnTo>
              <a:lnTo>
                <a:pt x="296" y="38"/>
              </a:lnTo>
              <a:lnTo>
                <a:pt x="297" y="33"/>
              </a:lnTo>
              <a:lnTo>
                <a:pt x="299" y="28"/>
              </a:lnTo>
              <a:lnTo>
                <a:pt x="301" y="24"/>
              </a:lnTo>
              <a:lnTo>
                <a:pt x="302" y="23"/>
              </a:lnTo>
              <a:lnTo>
                <a:pt x="303" y="20"/>
              </a:lnTo>
              <a:lnTo>
                <a:pt x="304" y="19"/>
              </a:lnTo>
              <a:lnTo>
                <a:pt x="305" y="18"/>
              </a:lnTo>
              <a:lnTo>
                <a:pt x="307" y="17"/>
              </a:lnTo>
              <a:lnTo>
                <a:pt x="309" y="16"/>
              </a:lnTo>
              <a:lnTo>
                <a:pt x="310" y="15"/>
              </a:lnTo>
              <a:lnTo>
                <a:pt x="312" y="14"/>
              </a:lnTo>
              <a:lnTo>
                <a:pt x="316" y="12"/>
              </a:lnTo>
              <a:lnTo>
                <a:pt x="321" y="12"/>
              </a:lnTo>
              <a:lnTo>
                <a:pt x="326" y="11"/>
              </a:lnTo>
              <a:lnTo>
                <a:pt x="332" y="11"/>
              </a:lnTo>
              <a:lnTo>
                <a:pt x="343" y="11"/>
              </a:lnTo>
              <a:lnTo>
                <a:pt x="343" y="0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365</xdr:col>
      <xdr:colOff>308520</xdr:colOff>
      <xdr:row>106</xdr:row>
      <xdr:rowOff>561600</xdr:rowOff>
    </xdr:from>
    <xdr:to>
      <xdr:col>365</xdr:col>
      <xdr:colOff>542520</xdr:colOff>
      <xdr:row>107</xdr:row>
      <xdr:rowOff>74160</xdr:rowOff>
    </xdr:to>
    <xdr:sp>
      <xdr:nvSpPr>
        <xdr:cNvPr id="280" name="Freeform 1"/>
        <xdr:cNvSpPr/>
      </xdr:nvSpPr>
      <xdr:spPr>
        <a:xfrm>
          <a:off x="292789440" y="65179080"/>
          <a:ext cx="234360" cy="122400"/>
        </a:xfrm>
        <a:custGeom>
          <a:avLst/>
          <a:gdLst/>
          <a:ahLst/>
          <a:rect l="0" t="0" r="r" b="b"/>
          <a:pathLst>
            <a:path w="651" h="340">
              <a:moveTo>
                <a:pt x="0" y="339"/>
              </a:moveTo>
              <a:lnTo>
                <a:pt x="0" y="270"/>
              </a:lnTo>
              <a:lnTo>
                <a:pt x="650" y="270"/>
              </a:lnTo>
              <a:lnTo>
                <a:pt x="650" y="339"/>
              </a:lnTo>
              <a:lnTo>
                <a:pt x="0" y="339"/>
              </a:lnTo>
              <a:moveTo>
                <a:pt x="0" y="70"/>
              </a:moveTo>
              <a:lnTo>
                <a:pt x="0" y="0"/>
              </a:lnTo>
              <a:lnTo>
                <a:pt x="650" y="0"/>
              </a:lnTo>
              <a:lnTo>
                <a:pt x="650" y="70"/>
              </a:lnTo>
              <a:lnTo>
                <a:pt x="0" y="7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365</xdr:col>
      <xdr:colOff>631080</xdr:colOff>
      <xdr:row>106</xdr:row>
      <xdr:rowOff>198000</xdr:rowOff>
    </xdr:from>
    <xdr:to>
      <xdr:col>365</xdr:col>
      <xdr:colOff>750960</xdr:colOff>
      <xdr:row>106</xdr:row>
      <xdr:rowOff>461520</xdr:rowOff>
    </xdr:to>
    <xdr:sp>
      <xdr:nvSpPr>
        <xdr:cNvPr id="281" name="Freeform 1"/>
        <xdr:cNvSpPr/>
      </xdr:nvSpPr>
      <xdr:spPr>
        <a:xfrm>
          <a:off x="293112000" y="64815480"/>
          <a:ext cx="120240" cy="263880"/>
        </a:xfrm>
        <a:custGeom>
          <a:avLst/>
          <a:gdLst/>
          <a:ahLst/>
          <a:rect l="0" t="0" r="r" b="b"/>
          <a:pathLst>
            <a:path w="334" h="733">
              <a:moveTo>
                <a:pt x="0" y="732"/>
              </a:moveTo>
              <a:lnTo>
                <a:pt x="333" y="732"/>
              </a:lnTo>
              <a:lnTo>
                <a:pt x="333" y="710"/>
              </a:lnTo>
              <a:lnTo>
                <a:pt x="302" y="709"/>
              </a:lnTo>
              <a:lnTo>
                <a:pt x="290" y="708"/>
              </a:lnTo>
              <a:lnTo>
                <a:pt x="277" y="706"/>
              </a:lnTo>
              <a:lnTo>
                <a:pt x="268" y="703"/>
              </a:lnTo>
              <a:lnTo>
                <a:pt x="259" y="700"/>
              </a:lnTo>
              <a:lnTo>
                <a:pt x="251" y="696"/>
              </a:lnTo>
              <a:lnTo>
                <a:pt x="248" y="693"/>
              </a:lnTo>
              <a:lnTo>
                <a:pt x="245" y="691"/>
              </a:lnTo>
              <a:lnTo>
                <a:pt x="242" y="688"/>
              </a:lnTo>
              <a:lnTo>
                <a:pt x="240" y="684"/>
              </a:lnTo>
              <a:lnTo>
                <a:pt x="237" y="681"/>
              </a:lnTo>
              <a:lnTo>
                <a:pt x="235" y="678"/>
              </a:lnTo>
              <a:lnTo>
                <a:pt x="232" y="670"/>
              </a:lnTo>
              <a:lnTo>
                <a:pt x="228" y="661"/>
              </a:lnTo>
              <a:lnTo>
                <a:pt x="227" y="651"/>
              </a:lnTo>
              <a:lnTo>
                <a:pt x="225" y="638"/>
              </a:lnTo>
              <a:lnTo>
                <a:pt x="224" y="611"/>
              </a:lnTo>
              <a:lnTo>
                <a:pt x="224" y="120"/>
              </a:lnTo>
              <a:lnTo>
                <a:pt x="225" y="92"/>
              </a:lnTo>
              <a:lnTo>
                <a:pt x="226" y="81"/>
              </a:lnTo>
              <a:lnTo>
                <a:pt x="228" y="71"/>
              </a:lnTo>
              <a:lnTo>
                <a:pt x="232" y="62"/>
              </a:lnTo>
              <a:lnTo>
                <a:pt x="235" y="54"/>
              </a:lnTo>
              <a:lnTo>
                <a:pt x="236" y="49"/>
              </a:lnTo>
              <a:lnTo>
                <a:pt x="238" y="47"/>
              </a:lnTo>
              <a:lnTo>
                <a:pt x="242" y="44"/>
              </a:lnTo>
              <a:lnTo>
                <a:pt x="244" y="40"/>
              </a:lnTo>
              <a:lnTo>
                <a:pt x="248" y="38"/>
              </a:lnTo>
              <a:lnTo>
                <a:pt x="251" y="36"/>
              </a:lnTo>
              <a:lnTo>
                <a:pt x="258" y="32"/>
              </a:lnTo>
              <a:lnTo>
                <a:pt x="267" y="29"/>
              </a:lnTo>
              <a:lnTo>
                <a:pt x="277" y="26"/>
              </a:lnTo>
              <a:lnTo>
                <a:pt x="289" y="24"/>
              </a:lnTo>
              <a:lnTo>
                <a:pt x="302" y="22"/>
              </a:lnTo>
              <a:lnTo>
                <a:pt x="333" y="21"/>
              </a:lnTo>
              <a:lnTo>
                <a:pt x="333" y="0"/>
              </a:lnTo>
              <a:lnTo>
                <a:pt x="0" y="0"/>
              </a:lnTo>
              <a:lnTo>
                <a:pt x="0" y="21"/>
              </a:lnTo>
              <a:lnTo>
                <a:pt x="32" y="23"/>
              </a:lnTo>
              <a:lnTo>
                <a:pt x="45" y="24"/>
              </a:lnTo>
              <a:lnTo>
                <a:pt x="57" y="27"/>
              </a:lnTo>
              <a:lnTo>
                <a:pt x="67" y="30"/>
              </a:lnTo>
              <a:lnTo>
                <a:pt x="76" y="32"/>
              </a:lnTo>
              <a:lnTo>
                <a:pt x="83" y="37"/>
              </a:lnTo>
              <a:lnTo>
                <a:pt x="87" y="39"/>
              </a:lnTo>
              <a:lnTo>
                <a:pt x="90" y="41"/>
              </a:lnTo>
              <a:lnTo>
                <a:pt x="92" y="45"/>
              </a:lnTo>
              <a:lnTo>
                <a:pt x="95" y="47"/>
              </a:lnTo>
              <a:lnTo>
                <a:pt x="97" y="50"/>
              </a:lnTo>
              <a:lnTo>
                <a:pt x="99" y="54"/>
              </a:lnTo>
              <a:lnTo>
                <a:pt x="102" y="62"/>
              </a:lnTo>
              <a:lnTo>
                <a:pt x="105" y="71"/>
              </a:lnTo>
              <a:lnTo>
                <a:pt x="106" y="81"/>
              </a:lnTo>
              <a:lnTo>
                <a:pt x="107" y="92"/>
              </a:lnTo>
              <a:lnTo>
                <a:pt x="108" y="120"/>
              </a:lnTo>
              <a:lnTo>
                <a:pt x="108" y="611"/>
              </a:lnTo>
              <a:lnTo>
                <a:pt x="107" y="639"/>
              </a:lnTo>
              <a:lnTo>
                <a:pt x="106" y="651"/>
              </a:lnTo>
              <a:lnTo>
                <a:pt x="105" y="662"/>
              </a:lnTo>
              <a:lnTo>
                <a:pt x="102" y="671"/>
              </a:lnTo>
              <a:lnTo>
                <a:pt x="99" y="679"/>
              </a:lnTo>
              <a:lnTo>
                <a:pt x="97" y="682"/>
              </a:lnTo>
              <a:lnTo>
                <a:pt x="95" y="685"/>
              </a:lnTo>
              <a:lnTo>
                <a:pt x="92" y="689"/>
              </a:lnTo>
              <a:lnTo>
                <a:pt x="89" y="691"/>
              </a:lnTo>
              <a:lnTo>
                <a:pt x="87" y="693"/>
              </a:lnTo>
              <a:lnTo>
                <a:pt x="83" y="696"/>
              </a:lnTo>
              <a:lnTo>
                <a:pt x="75" y="700"/>
              </a:lnTo>
              <a:lnTo>
                <a:pt x="67" y="703"/>
              </a:lnTo>
              <a:lnTo>
                <a:pt x="57" y="706"/>
              </a:lnTo>
              <a:lnTo>
                <a:pt x="44" y="707"/>
              </a:lnTo>
              <a:lnTo>
                <a:pt x="32" y="709"/>
              </a:lnTo>
              <a:lnTo>
                <a:pt x="0" y="710"/>
              </a:lnTo>
              <a:lnTo>
                <a:pt x="0" y="73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365</xdr:col>
      <xdr:colOff>802440</xdr:colOff>
      <xdr:row>106</xdr:row>
      <xdr:rowOff>375480</xdr:rowOff>
    </xdr:from>
    <xdr:to>
      <xdr:col>366</xdr:col>
      <xdr:colOff>57600</xdr:colOff>
      <xdr:row>106</xdr:row>
      <xdr:rowOff>537120</xdr:rowOff>
    </xdr:to>
    <xdr:sp>
      <xdr:nvSpPr>
        <xdr:cNvPr id="282" name="Freeform 1"/>
        <xdr:cNvSpPr/>
      </xdr:nvSpPr>
      <xdr:spPr>
        <a:xfrm>
          <a:off x="293283360" y="64992960"/>
          <a:ext cx="68400" cy="162000"/>
        </a:xfrm>
        <a:custGeom>
          <a:avLst/>
          <a:gdLst/>
          <a:ahLst/>
          <a:rect l="0" t="0" r="r" b="b"/>
          <a:pathLst>
            <a:path w="190" h="450">
              <a:moveTo>
                <a:pt x="5" y="449"/>
              </a:moveTo>
              <a:lnTo>
                <a:pt x="189" y="449"/>
              </a:lnTo>
              <a:lnTo>
                <a:pt x="189" y="439"/>
              </a:lnTo>
              <a:lnTo>
                <a:pt x="171" y="439"/>
              </a:lnTo>
              <a:lnTo>
                <a:pt x="158" y="437"/>
              </a:lnTo>
              <a:lnTo>
                <a:pt x="152" y="436"/>
              </a:lnTo>
              <a:lnTo>
                <a:pt x="146" y="435"/>
              </a:lnTo>
              <a:lnTo>
                <a:pt x="142" y="433"/>
              </a:lnTo>
              <a:lnTo>
                <a:pt x="138" y="431"/>
              </a:lnTo>
              <a:lnTo>
                <a:pt x="136" y="430"/>
              </a:lnTo>
              <a:lnTo>
                <a:pt x="135" y="428"/>
              </a:lnTo>
              <a:lnTo>
                <a:pt x="134" y="427"/>
              </a:lnTo>
              <a:lnTo>
                <a:pt x="133" y="426"/>
              </a:lnTo>
              <a:lnTo>
                <a:pt x="132" y="424"/>
              </a:lnTo>
              <a:lnTo>
                <a:pt x="130" y="423"/>
              </a:lnTo>
              <a:lnTo>
                <a:pt x="128" y="419"/>
              </a:lnTo>
              <a:lnTo>
                <a:pt x="127" y="415"/>
              </a:lnTo>
              <a:lnTo>
                <a:pt x="126" y="410"/>
              </a:lnTo>
              <a:lnTo>
                <a:pt x="126" y="405"/>
              </a:lnTo>
              <a:lnTo>
                <a:pt x="126" y="399"/>
              </a:lnTo>
              <a:lnTo>
                <a:pt x="126" y="1"/>
              </a:lnTo>
              <a:lnTo>
                <a:pt x="120" y="0"/>
              </a:lnTo>
              <a:lnTo>
                <a:pt x="0" y="61"/>
              </a:lnTo>
              <a:lnTo>
                <a:pt x="0" y="70"/>
              </a:lnTo>
              <a:lnTo>
                <a:pt x="17" y="63"/>
              </a:lnTo>
              <a:lnTo>
                <a:pt x="32" y="59"/>
              </a:lnTo>
              <a:lnTo>
                <a:pt x="37" y="58"/>
              </a:lnTo>
              <a:lnTo>
                <a:pt x="41" y="56"/>
              </a:lnTo>
              <a:lnTo>
                <a:pt x="46" y="55"/>
              </a:lnTo>
              <a:lnTo>
                <a:pt x="47" y="55"/>
              </a:lnTo>
              <a:lnTo>
                <a:pt x="48" y="55"/>
              </a:lnTo>
              <a:lnTo>
                <a:pt x="50" y="55"/>
              </a:lnTo>
              <a:lnTo>
                <a:pt x="53" y="55"/>
              </a:lnTo>
              <a:lnTo>
                <a:pt x="55" y="56"/>
              </a:lnTo>
              <a:lnTo>
                <a:pt x="57" y="58"/>
              </a:lnTo>
              <a:lnTo>
                <a:pt x="60" y="59"/>
              </a:lnTo>
              <a:lnTo>
                <a:pt x="61" y="60"/>
              </a:lnTo>
              <a:lnTo>
                <a:pt x="62" y="61"/>
              </a:lnTo>
              <a:lnTo>
                <a:pt x="63" y="63"/>
              </a:lnTo>
              <a:lnTo>
                <a:pt x="64" y="65"/>
              </a:lnTo>
              <a:lnTo>
                <a:pt x="65" y="68"/>
              </a:lnTo>
              <a:lnTo>
                <a:pt x="66" y="70"/>
              </a:lnTo>
              <a:lnTo>
                <a:pt x="68" y="72"/>
              </a:lnTo>
              <a:lnTo>
                <a:pt x="68" y="76"/>
              </a:lnTo>
              <a:lnTo>
                <a:pt x="68" y="79"/>
              </a:lnTo>
              <a:lnTo>
                <a:pt x="69" y="87"/>
              </a:lnTo>
              <a:lnTo>
                <a:pt x="69" y="387"/>
              </a:lnTo>
              <a:lnTo>
                <a:pt x="68" y="401"/>
              </a:lnTo>
              <a:lnTo>
                <a:pt x="66" y="407"/>
              </a:lnTo>
              <a:lnTo>
                <a:pt x="65" y="413"/>
              </a:lnTo>
              <a:lnTo>
                <a:pt x="63" y="417"/>
              </a:lnTo>
              <a:lnTo>
                <a:pt x="61" y="422"/>
              </a:lnTo>
              <a:lnTo>
                <a:pt x="60" y="424"/>
              </a:lnTo>
              <a:lnTo>
                <a:pt x="58" y="425"/>
              </a:lnTo>
              <a:lnTo>
                <a:pt x="57" y="427"/>
              </a:lnTo>
              <a:lnTo>
                <a:pt x="55" y="428"/>
              </a:lnTo>
              <a:lnTo>
                <a:pt x="52" y="431"/>
              </a:lnTo>
              <a:lnTo>
                <a:pt x="47" y="433"/>
              </a:lnTo>
              <a:lnTo>
                <a:pt x="41" y="435"/>
              </a:lnTo>
              <a:lnTo>
                <a:pt x="36" y="436"/>
              </a:lnTo>
              <a:lnTo>
                <a:pt x="30" y="437"/>
              </a:lnTo>
              <a:lnTo>
                <a:pt x="22" y="439"/>
              </a:lnTo>
              <a:lnTo>
                <a:pt x="5" y="439"/>
              </a:lnTo>
              <a:lnTo>
                <a:pt x="5" y="44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365</xdr:col>
      <xdr:colOff>601920</xdr:colOff>
      <xdr:row>107</xdr:row>
      <xdr:rowOff>13320</xdr:rowOff>
    </xdr:from>
    <xdr:to>
      <xdr:col>366</xdr:col>
      <xdr:colOff>90000</xdr:colOff>
      <xdr:row>107</xdr:row>
      <xdr:rowOff>21240</xdr:rowOff>
    </xdr:to>
    <xdr:sp>
      <xdr:nvSpPr>
        <xdr:cNvPr id="283" name="Freeform 1"/>
        <xdr:cNvSpPr/>
      </xdr:nvSpPr>
      <xdr:spPr>
        <a:xfrm>
          <a:off x="293082840" y="65240280"/>
          <a:ext cx="301320" cy="8280"/>
        </a:xfrm>
        <a:custGeom>
          <a:avLst/>
          <a:gdLst/>
          <a:ahLst/>
          <a:rect l="0" t="0" r="r" b="b"/>
          <a:pathLst>
            <a:path w="837" h="23">
              <a:moveTo>
                <a:pt x="0" y="0"/>
              </a:moveTo>
              <a:lnTo>
                <a:pt x="836" y="0"/>
              </a:lnTo>
              <a:lnTo>
                <a:pt x="836" y="22"/>
              </a:lnTo>
              <a:lnTo>
                <a:pt x="0" y="22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365</xdr:col>
      <xdr:colOff>693000</xdr:colOff>
      <xdr:row>107</xdr:row>
      <xdr:rowOff>82800</xdr:rowOff>
    </xdr:from>
    <xdr:to>
      <xdr:col>365</xdr:col>
      <xdr:colOff>799920</xdr:colOff>
      <xdr:row>107</xdr:row>
      <xdr:rowOff>441360</xdr:rowOff>
    </xdr:to>
    <xdr:sp>
      <xdr:nvSpPr>
        <xdr:cNvPr id="284" name="Freeform 1"/>
        <xdr:cNvSpPr/>
      </xdr:nvSpPr>
      <xdr:spPr>
        <a:xfrm>
          <a:off x="293173920" y="65309760"/>
          <a:ext cx="107280" cy="358920"/>
        </a:xfrm>
        <a:custGeom>
          <a:avLst/>
          <a:gdLst/>
          <a:ahLst/>
          <a:rect l="0" t="0" r="r" b="b"/>
          <a:pathLst>
            <a:path w="298" h="997">
              <a:moveTo>
                <a:pt x="296" y="250"/>
              </a:moveTo>
              <a:lnTo>
                <a:pt x="290" y="247"/>
              </a:lnTo>
              <a:lnTo>
                <a:pt x="114" y="307"/>
              </a:lnTo>
              <a:lnTo>
                <a:pt x="114" y="324"/>
              </a:lnTo>
              <a:lnTo>
                <a:pt x="120" y="323"/>
              </a:lnTo>
              <a:lnTo>
                <a:pt x="133" y="322"/>
              </a:lnTo>
              <a:lnTo>
                <a:pt x="145" y="321"/>
              </a:lnTo>
              <a:lnTo>
                <a:pt x="156" y="321"/>
              </a:lnTo>
              <a:lnTo>
                <a:pt x="166" y="320"/>
              </a:lnTo>
              <a:lnTo>
                <a:pt x="170" y="321"/>
              </a:lnTo>
              <a:lnTo>
                <a:pt x="175" y="321"/>
              </a:lnTo>
              <a:lnTo>
                <a:pt x="178" y="322"/>
              </a:lnTo>
              <a:lnTo>
                <a:pt x="182" y="324"/>
              </a:lnTo>
              <a:lnTo>
                <a:pt x="185" y="326"/>
              </a:lnTo>
              <a:lnTo>
                <a:pt x="189" y="329"/>
              </a:lnTo>
              <a:lnTo>
                <a:pt x="191" y="332"/>
              </a:lnTo>
              <a:lnTo>
                <a:pt x="193" y="335"/>
              </a:lnTo>
              <a:lnTo>
                <a:pt x="196" y="340"/>
              </a:lnTo>
              <a:lnTo>
                <a:pt x="197" y="344"/>
              </a:lnTo>
              <a:lnTo>
                <a:pt x="198" y="350"/>
              </a:lnTo>
              <a:lnTo>
                <a:pt x="199" y="356"/>
              </a:lnTo>
              <a:lnTo>
                <a:pt x="201" y="370"/>
              </a:lnTo>
              <a:lnTo>
                <a:pt x="201" y="386"/>
              </a:lnTo>
              <a:lnTo>
                <a:pt x="201" y="805"/>
              </a:lnTo>
              <a:lnTo>
                <a:pt x="201" y="859"/>
              </a:lnTo>
              <a:lnTo>
                <a:pt x="200" y="879"/>
              </a:lnTo>
              <a:lnTo>
                <a:pt x="198" y="895"/>
              </a:lnTo>
              <a:lnTo>
                <a:pt x="196" y="910"/>
              </a:lnTo>
              <a:lnTo>
                <a:pt x="193" y="921"/>
              </a:lnTo>
              <a:lnTo>
                <a:pt x="192" y="925"/>
              </a:lnTo>
              <a:lnTo>
                <a:pt x="190" y="931"/>
              </a:lnTo>
              <a:lnTo>
                <a:pt x="188" y="936"/>
              </a:lnTo>
              <a:lnTo>
                <a:pt x="185" y="939"/>
              </a:lnTo>
              <a:lnTo>
                <a:pt x="184" y="941"/>
              </a:lnTo>
              <a:lnTo>
                <a:pt x="183" y="943"/>
              </a:lnTo>
              <a:lnTo>
                <a:pt x="181" y="946"/>
              </a:lnTo>
              <a:lnTo>
                <a:pt x="180" y="947"/>
              </a:lnTo>
              <a:lnTo>
                <a:pt x="177" y="949"/>
              </a:lnTo>
              <a:lnTo>
                <a:pt x="175" y="950"/>
              </a:lnTo>
              <a:lnTo>
                <a:pt x="173" y="952"/>
              </a:lnTo>
              <a:lnTo>
                <a:pt x="170" y="954"/>
              </a:lnTo>
              <a:lnTo>
                <a:pt x="167" y="955"/>
              </a:lnTo>
              <a:lnTo>
                <a:pt x="165" y="956"/>
              </a:lnTo>
              <a:lnTo>
                <a:pt x="162" y="957"/>
              </a:lnTo>
              <a:lnTo>
                <a:pt x="159" y="958"/>
              </a:lnTo>
              <a:lnTo>
                <a:pt x="157" y="958"/>
              </a:lnTo>
              <a:lnTo>
                <a:pt x="153" y="959"/>
              </a:lnTo>
              <a:lnTo>
                <a:pt x="150" y="959"/>
              </a:lnTo>
              <a:lnTo>
                <a:pt x="148" y="959"/>
              </a:lnTo>
              <a:lnTo>
                <a:pt x="144" y="959"/>
              </a:lnTo>
              <a:lnTo>
                <a:pt x="142" y="959"/>
              </a:lnTo>
              <a:lnTo>
                <a:pt x="138" y="958"/>
              </a:lnTo>
              <a:lnTo>
                <a:pt x="136" y="958"/>
              </a:lnTo>
              <a:lnTo>
                <a:pt x="133" y="957"/>
              </a:lnTo>
              <a:lnTo>
                <a:pt x="130" y="956"/>
              </a:lnTo>
              <a:lnTo>
                <a:pt x="127" y="954"/>
              </a:lnTo>
              <a:lnTo>
                <a:pt x="125" y="952"/>
              </a:lnTo>
              <a:lnTo>
                <a:pt x="122" y="950"/>
              </a:lnTo>
              <a:lnTo>
                <a:pt x="119" y="948"/>
              </a:lnTo>
              <a:lnTo>
                <a:pt x="113" y="942"/>
              </a:lnTo>
              <a:lnTo>
                <a:pt x="108" y="937"/>
              </a:lnTo>
              <a:lnTo>
                <a:pt x="101" y="928"/>
              </a:lnTo>
              <a:lnTo>
                <a:pt x="93" y="920"/>
              </a:lnTo>
              <a:lnTo>
                <a:pt x="86" y="912"/>
              </a:lnTo>
              <a:lnTo>
                <a:pt x="79" y="906"/>
              </a:lnTo>
              <a:lnTo>
                <a:pt x="76" y="903"/>
              </a:lnTo>
              <a:lnTo>
                <a:pt x="72" y="901"/>
              </a:lnTo>
              <a:lnTo>
                <a:pt x="69" y="898"/>
              </a:lnTo>
              <a:lnTo>
                <a:pt x="66" y="897"/>
              </a:lnTo>
              <a:lnTo>
                <a:pt x="63" y="896"/>
              </a:lnTo>
              <a:lnTo>
                <a:pt x="60" y="895"/>
              </a:lnTo>
              <a:lnTo>
                <a:pt x="56" y="894"/>
              </a:lnTo>
              <a:lnTo>
                <a:pt x="53" y="893"/>
              </a:lnTo>
              <a:lnTo>
                <a:pt x="49" y="893"/>
              </a:lnTo>
              <a:lnTo>
                <a:pt x="46" y="893"/>
              </a:lnTo>
              <a:lnTo>
                <a:pt x="41" y="893"/>
              </a:lnTo>
              <a:lnTo>
                <a:pt x="37" y="894"/>
              </a:lnTo>
              <a:lnTo>
                <a:pt x="32" y="895"/>
              </a:lnTo>
              <a:lnTo>
                <a:pt x="28" y="896"/>
              </a:lnTo>
              <a:lnTo>
                <a:pt x="24" y="898"/>
              </a:lnTo>
              <a:lnTo>
                <a:pt x="21" y="900"/>
              </a:lnTo>
              <a:lnTo>
                <a:pt x="17" y="903"/>
              </a:lnTo>
              <a:lnTo>
                <a:pt x="14" y="905"/>
              </a:lnTo>
              <a:lnTo>
                <a:pt x="10" y="909"/>
              </a:lnTo>
              <a:lnTo>
                <a:pt x="8" y="912"/>
              </a:lnTo>
              <a:lnTo>
                <a:pt x="6" y="915"/>
              </a:lnTo>
              <a:lnTo>
                <a:pt x="4" y="919"/>
              </a:lnTo>
              <a:lnTo>
                <a:pt x="2" y="923"/>
              </a:lnTo>
              <a:lnTo>
                <a:pt x="1" y="927"/>
              </a:lnTo>
              <a:lnTo>
                <a:pt x="0" y="931"/>
              </a:lnTo>
              <a:lnTo>
                <a:pt x="0" y="936"/>
              </a:lnTo>
              <a:lnTo>
                <a:pt x="0" y="942"/>
              </a:lnTo>
              <a:lnTo>
                <a:pt x="2" y="949"/>
              </a:lnTo>
              <a:lnTo>
                <a:pt x="5" y="955"/>
              </a:lnTo>
              <a:lnTo>
                <a:pt x="8" y="960"/>
              </a:lnTo>
              <a:lnTo>
                <a:pt x="13" y="966"/>
              </a:lnTo>
              <a:lnTo>
                <a:pt x="17" y="970"/>
              </a:lnTo>
              <a:lnTo>
                <a:pt x="23" y="975"/>
              </a:lnTo>
              <a:lnTo>
                <a:pt x="30" y="979"/>
              </a:lnTo>
              <a:lnTo>
                <a:pt x="37" y="984"/>
              </a:lnTo>
              <a:lnTo>
                <a:pt x="45" y="987"/>
              </a:lnTo>
              <a:lnTo>
                <a:pt x="54" y="990"/>
              </a:lnTo>
              <a:lnTo>
                <a:pt x="63" y="992"/>
              </a:lnTo>
              <a:lnTo>
                <a:pt x="73" y="994"/>
              </a:lnTo>
              <a:lnTo>
                <a:pt x="84" y="995"/>
              </a:lnTo>
              <a:lnTo>
                <a:pt x="95" y="996"/>
              </a:lnTo>
              <a:lnTo>
                <a:pt x="106" y="996"/>
              </a:lnTo>
              <a:lnTo>
                <a:pt x="125" y="996"/>
              </a:lnTo>
              <a:lnTo>
                <a:pt x="142" y="994"/>
              </a:lnTo>
              <a:lnTo>
                <a:pt x="159" y="991"/>
              </a:lnTo>
              <a:lnTo>
                <a:pt x="175" y="986"/>
              </a:lnTo>
              <a:lnTo>
                <a:pt x="191" y="979"/>
              </a:lnTo>
              <a:lnTo>
                <a:pt x="206" y="972"/>
              </a:lnTo>
              <a:lnTo>
                <a:pt x="212" y="968"/>
              </a:lnTo>
              <a:lnTo>
                <a:pt x="218" y="964"/>
              </a:lnTo>
              <a:lnTo>
                <a:pt x="225" y="959"/>
              </a:lnTo>
              <a:lnTo>
                <a:pt x="231" y="954"/>
              </a:lnTo>
              <a:lnTo>
                <a:pt x="238" y="947"/>
              </a:lnTo>
              <a:lnTo>
                <a:pt x="245" y="939"/>
              </a:lnTo>
              <a:lnTo>
                <a:pt x="252" y="930"/>
              </a:lnTo>
              <a:lnTo>
                <a:pt x="258" y="920"/>
              </a:lnTo>
              <a:lnTo>
                <a:pt x="264" y="910"/>
              </a:lnTo>
              <a:lnTo>
                <a:pt x="269" y="898"/>
              </a:lnTo>
              <a:lnTo>
                <a:pt x="274" y="886"/>
              </a:lnTo>
              <a:lnTo>
                <a:pt x="279" y="874"/>
              </a:lnTo>
              <a:lnTo>
                <a:pt x="286" y="848"/>
              </a:lnTo>
              <a:lnTo>
                <a:pt x="292" y="819"/>
              </a:lnTo>
              <a:lnTo>
                <a:pt x="295" y="788"/>
              </a:lnTo>
              <a:lnTo>
                <a:pt x="296" y="756"/>
              </a:lnTo>
              <a:lnTo>
                <a:pt x="296" y="250"/>
              </a:lnTo>
              <a:moveTo>
                <a:pt x="239" y="0"/>
              </a:moveTo>
              <a:lnTo>
                <a:pt x="233" y="0"/>
              </a:lnTo>
              <a:lnTo>
                <a:pt x="228" y="1"/>
              </a:lnTo>
              <a:lnTo>
                <a:pt x="222" y="3"/>
              </a:lnTo>
              <a:lnTo>
                <a:pt x="217" y="5"/>
              </a:lnTo>
              <a:lnTo>
                <a:pt x="212" y="7"/>
              </a:lnTo>
              <a:lnTo>
                <a:pt x="207" y="10"/>
              </a:lnTo>
              <a:lnTo>
                <a:pt x="204" y="14"/>
              </a:lnTo>
              <a:lnTo>
                <a:pt x="199" y="17"/>
              </a:lnTo>
              <a:lnTo>
                <a:pt x="196" y="21"/>
              </a:lnTo>
              <a:lnTo>
                <a:pt x="192" y="25"/>
              </a:lnTo>
              <a:lnTo>
                <a:pt x="189" y="30"/>
              </a:lnTo>
              <a:lnTo>
                <a:pt x="186" y="35"/>
              </a:lnTo>
              <a:lnTo>
                <a:pt x="185" y="40"/>
              </a:lnTo>
              <a:lnTo>
                <a:pt x="183" y="45"/>
              </a:lnTo>
              <a:lnTo>
                <a:pt x="183" y="51"/>
              </a:lnTo>
              <a:lnTo>
                <a:pt x="182" y="57"/>
              </a:lnTo>
              <a:lnTo>
                <a:pt x="183" y="62"/>
              </a:lnTo>
              <a:lnTo>
                <a:pt x="183" y="69"/>
              </a:lnTo>
              <a:lnTo>
                <a:pt x="185" y="73"/>
              </a:lnTo>
              <a:lnTo>
                <a:pt x="186" y="79"/>
              </a:lnTo>
              <a:lnTo>
                <a:pt x="189" y="84"/>
              </a:lnTo>
              <a:lnTo>
                <a:pt x="192" y="89"/>
              </a:lnTo>
              <a:lnTo>
                <a:pt x="196" y="93"/>
              </a:lnTo>
              <a:lnTo>
                <a:pt x="199" y="97"/>
              </a:lnTo>
              <a:lnTo>
                <a:pt x="202" y="100"/>
              </a:lnTo>
              <a:lnTo>
                <a:pt x="207" y="104"/>
              </a:lnTo>
              <a:lnTo>
                <a:pt x="212" y="106"/>
              </a:lnTo>
              <a:lnTo>
                <a:pt x="216" y="109"/>
              </a:lnTo>
              <a:lnTo>
                <a:pt x="222" y="111"/>
              </a:lnTo>
              <a:lnTo>
                <a:pt x="228" y="112"/>
              </a:lnTo>
              <a:lnTo>
                <a:pt x="233" y="113"/>
              </a:lnTo>
              <a:lnTo>
                <a:pt x="239" y="113"/>
              </a:lnTo>
              <a:lnTo>
                <a:pt x="245" y="113"/>
              </a:lnTo>
              <a:lnTo>
                <a:pt x="250" y="112"/>
              </a:lnTo>
              <a:lnTo>
                <a:pt x="256" y="111"/>
              </a:lnTo>
              <a:lnTo>
                <a:pt x="262" y="109"/>
              </a:lnTo>
              <a:lnTo>
                <a:pt x="268" y="106"/>
              </a:lnTo>
              <a:lnTo>
                <a:pt x="272" y="104"/>
              </a:lnTo>
              <a:lnTo>
                <a:pt x="277" y="100"/>
              </a:lnTo>
              <a:lnTo>
                <a:pt x="280" y="97"/>
              </a:lnTo>
              <a:lnTo>
                <a:pt x="285" y="93"/>
              </a:lnTo>
              <a:lnTo>
                <a:pt x="287" y="89"/>
              </a:lnTo>
              <a:lnTo>
                <a:pt x="290" y="84"/>
              </a:lnTo>
              <a:lnTo>
                <a:pt x="293" y="79"/>
              </a:lnTo>
              <a:lnTo>
                <a:pt x="295" y="73"/>
              </a:lnTo>
              <a:lnTo>
                <a:pt x="296" y="69"/>
              </a:lnTo>
              <a:lnTo>
                <a:pt x="297" y="62"/>
              </a:lnTo>
              <a:lnTo>
                <a:pt x="297" y="57"/>
              </a:lnTo>
              <a:lnTo>
                <a:pt x="297" y="51"/>
              </a:lnTo>
              <a:lnTo>
                <a:pt x="296" y="45"/>
              </a:lnTo>
              <a:lnTo>
                <a:pt x="295" y="40"/>
              </a:lnTo>
              <a:lnTo>
                <a:pt x="293" y="34"/>
              </a:lnTo>
              <a:lnTo>
                <a:pt x="290" y="30"/>
              </a:lnTo>
              <a:lnTo>
                <a:pt x="287" y="25"/>
              </a:lnTo>
              <a:lnTo>
                <a:pt x="284" y="21"/>
              </a:lnTo>
              <a:lnTo>
                <a:pt x="280" y="16"/>
              </a:lnTo>
              <a:lnTo>
                <a:pt x="276" y="13"/>
              </a:lnTo>
              <a:lnTo>
                <a:pt x="271" y="9"/>
              </a:lnTo>
              <a:lnTo>
                <a:pt x="266" y="7"/>
              </a:lnTo>
              <a:lnTo>
                <a:pt x="262" y="5"/>
              </a:lnTo>
              <a:lnTo>
                <a:pt x="256" y="3"/>
              </a:lnTo>
              <a:lnTo>
                <a:pt x="250" y="1"/>
              </a:lnTo>
              <a:lnTo>
                <a:pt x="245" y="0"/>
              </a:lnTo>
              <a:lnTo>
                <a:pt x="239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oneCell">
    <xdr:from>
      <xdr:col>306</xdr:col>
      <xdr:colOff>371520</xdr:colOff>
      <xdr:row>93</xdr:row>
      <xdr:rowOff>177840</xdr:rowOff>
    </xdr:from>
    <xdr:to>
      <xdr:col>315</xdr:col>
      <xdr:colOff>383400</xdr:colOff>
      <xdr:row>105</xdr:row>
      <xdr:rowOff>542880</xdr:rowOff>
    </xdr:to>
    <xdr:pic>
      <xdr:nvPicPr>
        <xdr:cNvPr id="285" name="Рисунок 9" descr=""/>
        <xdr:cNvPicPr/>
      </xdr:nvPicPr>
      <xdr:blipFill>
        <a:blip r:embed="rId62"/>
        <a:stretch/>
      </xdr:blipFill>
      <xdr:spPr>
        <a:xfrm>
          <a:off x="245202120" y="56870640"/>
          <a:ext cx="7212600" cy="7680240"/>
        </a:xfrm>
        <a:prstGeom prst="rect">
          <a:avLst/>
        </a:prstGeom>
        <a:ln w="15840">
          <a:solidFill>
            <a:srgbClr val="000000"/>
          </a:solidFill>
          <a:round/>
        </a:ln>
      </xdr:spPr>
    </xdr:pic>
    <xdr:clientData/>
  </xdr:twoCellAnchor>
  <xdr:twoCellAnchor editAs="oneCell">
    <xdr:from>
      <xdr:col>317</xdr:col>
      <xdr:colOff>290160</xdr:colOff>
      <xdr:row>95</xdr:row>
      <xdr:rowOff>138960</xdr:rowOff>
    </xdr:from>
    <xdr:to>
      <xdr:col>329</xdr:col>
      <xdr:colOff>198720</xdr:colOff>
      <xdr:row>102</xdr:row>
      <xdr:rowOff>467280</xdr:rowOff>
    </xdr:to>
    <xdr:pic>
      <xdr:nvPicPr>
        <xdr:cNvPr id="286" name="Рисунок 7" descr=""/>
        <xdr:cNvPicPr/>
      </xdr:nvPicPr>
      <xdr:blipFill>
        <a:blip r:embed="rId63"/>
        <a:stretch/>
      </xdr:blipFill>
      <xdr:spPr>
        <a:xfrm>
          <a:off x="253921680" y="58050720"/>
          <a:ext cx="9509760" cy="4595760"/>
        </a:xfrm>
        <a:prstGeom prst="rect">
          <a:avLst/>
        </a:prstGeom>
        <a:ln w="15840">
          <a:solidFill>
            <a:srgbClr val="000000"/>
          </a:solidFill>
          <a:round/>
        </a:ln>
      </xdr:spPr>
    </xdr:pic>
    <xdr:clientData/>
  </xdr:twoCellAnchor>
  <xdr:twoCellAnchor editAs="absolute">
    <xdr:from>
      <xdr:col>298</xdr:col>
      <xdr:colOff>431640</xdr:colOff>
      <xdr:row>105</xdr:row>
      <xdr:rowOff>420480</xdr:rowOff>
    </xdr:from>
    <xdr:to>
      <xdr:col>300</xdr:col>
      <xdr:colOff>177480</xdr:colOff>
      <xdr:row>106</xdr:row>
      <xdr:rowOff>322560</xdr:rowOff>
    </xdr:to>
    <xdr:sp>
      <xdr:nvSpPr>
        <xdr:cNvPr id="287" name="Freeform 1"/>
        <xdr:cNvSpPr/>
      </xdr:nvSpPr>
      <xdr:spPr>
        <a:xfrm>
          <a:off x="238861440" y="64428480"/>
          <a:ext cx="1346400" cy="511920"/>
        </a:xfrm>
        <a:custGeom>
          <a:avLst/>
          <a:gdLst/>
          <a:ahLst/>
          <a:rect l="0" t="0" r="r" b="b"/>
          <a:pathLst>
            <a:path w="3740" h="1422">
              <a:moveTo>
                <a:pt x="0" y="1421"/>
              </a:moveTo>
              <a:lnTo>
                <a:pt x="0" y="0"/>
              </a:lnTo>
              <a:lnTo>
                <a:pt x="3739" y="0"/>
              </a:lnTo>
              <a:lnTo>
                <a:pt x="3739" y="1421"/>
              </a:lnTo>
              <a:lnTo>
                <a:pt x="0" y="1421"/>
              </a:lnTo>
              <a:close/>
            </a:path>
          </a:pathLst>
        </a:custGeom>
        <a:solidFill>
          <a:srgbClr val="ffffff"/>
        </a:solidFill>
        <a:ln w="0">
          <a:solidFill>
            <a:srgbClr val="000000"/>
          </a:solidFill>
        </a:ln>
      </xdr:spPr>
    </xdr:sp>
    <xdr:clientData/>
  </xdr:twoCellAnchor>
  <xdr:twoCellAnchor editAs="absolute">
    <xdr:from>
      <xdr:col>298</xdr:col>
      <xdr:colOff>514440</xdr:colOff>
      <xdr:row>105</xdr:row>
      <xdr:rowOff>518040</xdr:rowOff>
    </xdr:from>
    <xdr:to>
      <xdr:col>298</xdr:col>
      <xdr:colOff>619560</xdr:colOff>
      <xdr:row>106</xdr:row>
      <xdr:rowOff>142920</xdr:rowOff>
    </xdr:to>
    <xdr:sp>
      <xdr:nvSpPr>
        <xdr:cNvPr id="288" name="Freeform 1"/>
        <xdr:cNvSpPr/>
      </xdr:nvSpPr>
      <xdr:spPr>
        <a:xfrm>
          <a:off x="238944240" y="64526040"/>
          <a:ext cx="105480" cy="234720"/>
        </a:xfrm>
        <a:custGeom>
          <a:avLst/>
          <a:gdLst/>
          <a:ahLst/>
          <a:rect l="0" t="0" r="r" b="b"/>
          <a:pathLst>
            <a:path w="293" h="652">
              <a:moveTo>
                <a:pt x="0" y="651"/>
              </a:moveTo>
              <a:lnTo>
                <a:pt x="292" y="651"/>
              </a:lnTo>
              <a:lnTo>
                <a:pt x="292" y="632"/>
              </a:lnTo>
              <a:cubicBezTo>
                <a:pt x="211" y="630"/>
                <a:pt x="198" y="617"/>
                <a:pt x="196" y="544"/>
              </a:cubicBezTo>
              <a:lnTo>
                <a:pt x="196" y="107"/>
              </a:lnTo>
              <a:cubicBezTo>
                <a:pt x="198" y="33"/>
                <a:pt x="210" y="22"/>
                <a:pt x="292" y="19"/>
              </a:cubicBezTo>
              <a:lnTo>
                <a:pt x="292" y="0"/>
              </a:lnTo>
              <a:lnTo>
                <a:pt x="0" y="0"/>
              </a:lnTo>
              <a:lnTo>
                <a:pt x="0" y="19"/>
              </a:lnTo>
              <a:cubicBezTo>
                <a:pt x="84" y="24"/>
                <a:pt x="94" y="33"/>
                <a:pt x="95" y="107"/>
              </a:cubicBezTo>
              <a:lnTo>
                <a:pt x="95" y="544"/>
              </a:lnTo>
              <a:cubicBezTo>
                <a:pt x="94" y="619"/>
                <a:pt x="83" y="629"/>
                <a:pt x="0" y="632"/>
              </a:cubicBezTo>
              <a:lnTo>
                <a:pt x="0" y="651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298</xdr:col>
      <xdr:colOff>689040</xdr:colOff>
      <xdr:row>105</xdr:row>
      <xdr:rowOff>594360</xdr:rowOff>
    </xdr:from>
    <xdr:to>
      <xdr:col>299</xdr:col>
      <xdr:colOff>93600</xdr:colOff>
      <xdr:row>106</xdr:row>
      <xdr:rowOff>93240</xdr:rowOff>
    </xdr:to>
    <xdr:sp>
      <xdr:nvSpPr>
        <xdr:cNvPr id="289" name="Freeform 1"/>
        <xdr:cNvSpPr/>
      </xdr:nvSpPr>
      <xdr:spPr>
        <a:xfrm>
          <a:off x="239118840" y="64602360"/>
          <a:ext cx="204840" cy="108720"/>
        </a:xfrm>
        <a:custGeom>
          <a:avLst/>
          <a:gdLst/>
          <a:ahLst/>
          <a:rect l="0" t="0" r="r" b="b"/>
          <a:pathLst>
            <a:path w="569" h="302">
              <a:moveTo>
                <a:pt x="0" y="301"/>
              </a:moveTo>
              <a:lnTo>
                <a:pt x="0" y="240"/>
              </a:lnTo>
              <a:lnTo>
                <a:pt x="568" y="240"/>
              </a:lnTo>
              <a:lnTo>
                <a:pt x="568" y="301"/>
              </a:lnTo>
              <a:lnTo>
                <a:pt x="0" y="301"/>
              </a:lnTo>
              <a:moveTo>
                <a:pt x="0" y="62"/>
              </a:moveTo>
              <a:lnTo>
                <a:pt x="0" y="0"/>
              </a:lnTo>
              <a:lnTo>
                <a:pt x="568" y="0"/>
              </a:lnTo>
              <a:lnTo>
                <a:pt x="568" y="62"/>
              </a:lnTo>
              <a:lnTo>
                <a:pt x="0" y="6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299</xdr:col>
      <xdr:colOff>162000</xdr:colOff>
      <xdr:row>105</xdr:row>
      <xdr:rowOff>518040</xdr:rowOff>
    </xdr:from>
    <xdr:to>
      <xdr:col>299</xdr:col>
      <xdr:colOff>267120</xdr:colOff>
      <xdr:row>106</xdr:row>
      <xdr:rowOff>142920</xdr:rowOff>
    </xdr:to>
    <xdr:sp>
      <xdr:nvSpPr>
        <xdr:cNvPr id="290" name="Freeform 1"/>
        <xdr:cNvSpPr/>
      </xdr:nvSpPr>
      <xdr:spPr>
        <a:xfrm>
          <a:off x="239391720" y="64526040"/>
          <a:ext cx="105480" cy="234720"/>
        </a:xfrm>
        <a:custGeom>
          <a:avLst/>
          <a:gdLst/>
          <a:ahLst/>
          <a:rect l="0" t="0" r="r" b="b"/>
          <a:pathLst>
            <a:path w="293" h="652">
              <a:moveTo>
                <a:pt x="0" y="651"/>
              </a:moveTo>
              <a:lnTo>
                <a:pt x="292" y="651"/>
              </a:lnTo>
              <a:lnTo>
                <a:pt x="292" y="632"/>
              </a:lnTo>
              <a:cubicBezTo>
                <a:pt x="211" y="630"/>
                <a:pt x="198" y="617"/>
                <a:pt x="196" y="544"/>
              </a:cubicBezTo>
              <a:lnTo>
                <a:pt x="196" y="107"/>
              </a:lnTo>
              <a:cubicBezTo>
                <a:pt x="198" y="33"/>
                <a:pt x="210" y="22"/>
                <a:pt x="292" y="19"/>
              </a:cubicBezTo>
              <a:lnTo>
                <a:pt x="292" y="0"/>
              </a:lnTo>
              <a:lnTo>
                <a:pt x="0" y="0"/>
              </a:lnTo>
              <a:lnTo>
                <a:pt x="0" y="19"/>
              </a:lnTo>
              <a:cubicBezTo>
                <a:pt x="84" y="24"/>
                <a:pt x="94" y="33"/>
                <a:pt x="95" y="107"/>
              </a:cubicBezTo>
              <a:lnTo>
                <a:pt x="95" y="544"/>
              </a:lnTo>
              <a:cubicBezTo>
                <a:pt x="94" y="619"/>
                <a:pt x="83" y="629"/>
                <a:pt x="0" y="632"/>
              </a:cubicBezTo>
              <a:lnTo>
                <a:pt x="0" y="651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299</xdr:col>
      <xdr:colOff>301320</xdr:colOff>
      <xdr:row>106</xdr:row>
      <xdr:rowOff>114840</xdr:rowOff>
    </xdr:from>
    <xdr:to>
      <xdr:col>299</xdr:col>
      <xdr:colOff>409320</xdr:colOff>
      <xdr:row>106</xdr:row>
      <xdr:rowOff>210240</xdr:rowOff>
    </xdr:to>
    <xdr:sp>
      <xdr:nvSpPr>
        <xdr:cNvPr id="291" name="Freeform 1"/>
        <xdr:cNvSpPr/>
      </xdr:nvSpPr>
      <xdr:spPr>
        <a:xfrm>
          <a:off x="239531040" y="64732320"/>
          <a:ext cx="108360" cy="95760"/>
        </a:xfrm>
        <a:custGeom>
          <a:avLst/>
          <a:gdLst/>
          <a:ahLst/>
          <a:rect l="0" t="0" r="r" b="b"/>
          <a:pathLst>
            <a:path w="301" h="266">
              <a:moveTo>
                <a:pt x="0" y="0"/>
              </a:moveTo>
              <a:lnTo>
                <a:pt x="0" y="10"/>
              </a:lnTo>
              <a:lnTo>
                <a:pt x="10" y="10"/>
              </a:lnTo>
              <a:cubicBezTo>
                <a:pt x="40" y="12"/>
                <a:pt x="43" y="17"/>
                <a:pt x="44" y="71"/>
              </a:cubicBezTo>
              <a:lnTo>
                <a:pt x="44" y="194"/>
              </a:lnTo>
              <a:cubicBezTo>
                <a:pt x="43" y="248"/>
                <a:pt x="40" y="253"/>
                <a:pt x="10" y="255"/>
              </a:cubicBezTo>
              <a:lnTo>
                <a:pt x="0" y="255"/>
              </a:lnTo>
              <a:lnTo>
                <a:pt x="0" y="265"/>
              </a:lnTo>
              <a:lnTo>
                <a:pt x="133" y="265"/>
              </a:lnTo>
              <a:lnTo>
                <a:pt x="133" y="255"/>
              </a:lnTo>
              <a:lnTo>
                <a:pt x="124" y="255"/>
              </a:lnTo>
              <a:cubicBezTo>
                <a:pt x="95" y="254"/>
                <a:pt x="90" y="246"/>
                <a:pt x="90" y="194"/>
              </a:cubicBezTo>
              <a:lnTo>
                <a:pt x="90" y="23"/>
              </a:lnTo>
              <a:lnTo>
                <a:pt x="210" y="23"/>
              </a:lnTo>
              <a:lnTo>
                <a:pt x="210" y="194"/>
              </a:lnTo>
              <a:cubicBezTo>
                <a:pt x="209" y="248"/>
                <a:pt x="207" y="253"/>
                <a:pt x="176" y="255"/>
              </a:cubicBezTo>
              <a:lnTo>
                <a:pt x="166" y="255"/>
              </a:lnTo>
              <a:lnTo>
                <a:pt x="166" y="265"/>
              </a:lnTo>
              <a:lnTo>
                <a:pt x="300" y="265"/>
              </a:lnTo>
              <a:lnTo>
                <a:pt x="300" y="255"/>
              </a:lnTo>
              <a:lnTo>
                <a:pt x="290" y="255"/>
              </a:lnTo>
              <a:cubicBezTo>
                <a:pt x="261" y="254"/>
                <a:pt x="257" y="246"/>
                <a:pt x="257" y="194"/>
              </a:cubicBezTo>
              <a:lnTo>
                <a:pt x="257" y="71"/>
              </a:lnTo>
              <a:cubicBezTo>
                <a:pt x="257" y="19"/>
                <a:pt x="261" y="11"/>
                <a:pt x="290" y="10"/>
              </a:cubicBezTo>
              <a:lnTo>
                <a:pt x="300" y="10"/>
              </a:lnTo>
              <a:lnTo>
                <a:pt x="300" y="0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299</xdr:col>
      <xdr:colOff>460800</xdr:colOff>
      <xdr:row>105</xdr:row>
      <xdr:rowOff>566280</xdr:rowOff>
    </xdr:from>
    <xdr:to>
      <xdr:col>299</xdr:col>
      <xdr:colOff>627840</xdr:colOff>
      <xdr:row>106</xdr:row>
      <xdr:rowOff>124200</xdr:rowOff>
    </xdr:to>
    <xdr:sp>
      <xdr:nvSpPr>
        <xdr:cNvPr id="292" name="Freeform 1"/>
        <xdr:cNvSpPr/>
      </xdr:nvSpPr>
      <xdr:spPr>
        <a:xfrm>
          <a:off x="239690520" y="64574280"/>
          <a:ext cx="167400" cy="167760"/>
        </a:xfrm>
        <a:custGeom>
          <a:avLst/>
          <a:gdLst/>
          <a:ahLst/>
          <a:rect l="0" t="0" r="r" b="b"/>
          <a:pathLst>
            <a:path w="465" h="466">
              <a:moveTo>
                <a:pt x="191" y="465"/>
              </a:moveTo>
              <a:lnTo>
                <a:pt x="191" y="272"/>
              </a:lnTo>
              <a:lnTo>
                <a:pt x="0" y="272"/>
              </a:lnTo>
              <a:lnTo>
                <a:pt x="0" y="192"/>
              </a:lnTo>
              <a:lnTo>
                <a:pt x="191" y="192"/>
              </a:lnTo>
              <a:lnTo>
                <a:pt x="191" y="0"/>
              </a:lnTo>
              <a:lnTo>
                <a:pt x="272" y="0"/>
              </a:lnTo>
              <a:lnTo>
                <a:pt x="272" y="192"/>
              </a:lnTo>
              <a:lnTo>
                <a:pt x="464" y="192"/>
              </a:lnTo>
              <a:lnTo>
                <a:pt x="464" y="272"/>
              </a:lnTo>
              <a:lnTo>
                <a:pt x="272" y="272"/>
              </a:lnTo>
              <a:lnTo>
                <a:pt x="272" y="465"/>
              </a:lnTo>
              <a:lnTo>
                <a:pt x="191" y="465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299</xdr:col>
      <xdr:colOff>685440</xdr:colOff>
      <xdr:row>105</xdr:row>
      <xdr:rowOff>518040</xdr:rowOff>
    </xdr:from>
    <xdr:to>
      <xdr:col>299</xdr:col>
      <xdr:colOff>790560</xdr:colOff>
      <xdr:row>106</xdr:row>
      <xdr:rowOff>142920</xdr:rowOff>
    </xdr:to>
    <xdr:sp>
      <xdr:nvSpPr>
        <xdr:cNvPr id="293" name="Freeform 1"/>
        <xdr:cNvSpPr/>
      </xdr:nvSpPr>
      <xdr:spPr>
        <a:xfrm>
          <a:off x="239915160" y="64526040"/>
          <a:ext cx="105480" cy="234720"/>
        </a:xfrm>
        <a:custGeom>
          <a:avLst/>
          <a:gdLst/>
          <a:ahLst/>
          <a:rect l="0" t="0" r="r" b="b"/>
          <a:pathLst>
            <a:path w="293" h="652">
              <a:moveTo>
                <a:pt x="0" y="651"/>
              </a:moveTo>
              <a:lnTo>
                <a:pt x="292" y="651"/>
              </a:lnTo>
              <a:lnTo>
                <a:pt x="292" y="632"/>
              </a:lnTo>
              <a:cubicBezTo>
                <a:pt x="211" y="630"/>
                <a:pt x="198" y="617"/>
                <a:pt x="196" y="544"/>
              </a:cubicBezTo>
              <a:lnTo>
                <a:pt x="196" y="107"/>
              </a:lnTo>
              <a:cubicBezTo>
                <a:pt x="198" y="33"/>
                <a:pt x="210" y="22"/>
                <a:pt x="292" y="19"/>
              </a:cubicBezTo>
              <a:lnTo>
                <a:pt x="292" y="0"/>
              </a:lnTo>
              <a:lnTo>
                <a:pt x="0" y="0"/>
              </a:lnTo>
              <a:lnTo>
                <a:pt x="0" y="19"/>
              </a:lnTo>
              <a:cubicBezTo>
                <a:pt x="84" y="24"/>
                <a:pt x="94" y="33"/>
                <a:pt x="95" y="107"/>
              </a:cubicBezTo>
              <a:lnTo>
                <a:pt x="95" y="544"/>
              </a:lnTo>
              <a:cubicBezTo>
                <a:pt x="94" y="619"/>
                <a:pt x="83" y="629"/>
                <a:pt x="0" y="632"/>
              </a:cubicBezTo>
              <a:lnTo>
                <a:pt x="0" y="651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300</xdr:col>
      <xdr:colOff>23760</xdr:colOff>
      <xdr:row>106</xdr:row>
      <xdr:rowOff>111600</xdr:rowOff>
    </xdr:from>
    <xdr:to>
      <xdr:col>300</xdr:col>
      <xdr:colOff>120600</xdr:colOff>
      <xdr:row>106</xdr:row>
      <xdr:rowOff>244080</xdr:rowOff>
    </xdr:to>
    <xdr:sp>
      <xdr:nvSpPr>
        <xdr:cNvPr id="294" name="Freeform 1"/>
        <xdr:cNvSpPr/>
      </xdr:nvSpPr>
      <xdr:spPr>
        <a:xfrm>
          <a:off x="240053760" y="64729080"/>
          <a:ext cx="97200" cy="132840"/>
        </a:xfrm>
        <a:custGeom>
          <a:avLst/>
          <a:gdLst/>
          <a:ahLst/>
          <a:rect l="0" t="0" r="r" b="b"/>
          <a:pathLst>
            <a:path w="270" h="369">
              <a:moveTo>
                <a:pt x="91" y="259"/>
              </a:moveTo>
              <a:cubicBezTo>
                <a:pt x="114" y="273"/>
                <a:pt x="127" y="278"/>
                <a:pt x="147" y="278"/>
              </a:cubicBezTo>
              <a:cubicBezTo>
                <a:pt x="212" y="278"/>
                <a:pt x="269" y="212"/>
                <a:pt x="269" y="135"/>
              </a:cubicBezTo>
              <a:cubicBezTo>
                <a:pt x="269" y="63"/>
                <a:pt x="225" y="4"/>
                <a:pt x="173" y="4"/>
              </a:cubicBezTo>
              <a:cubicBezTo>
                <a:pt x="144" y="4"/>
                <a:pt x="123" y="17"/>
                <a:pt x="91" y="56"/>
              </a:cubicBezTo>
              <a:lnTo>
                <a:pt x="91" y="0"/>
              </a:lnTo>
              <a:cubicBezTo>
                <a:pt x="51" y="19"/>
                <a:pt x="44" y="22"/>
                <a:pt x="2" y="40"/>
              </a:cubicBezTo>
              <a:lnTo>
                <a:pt x="5" y="48"/>
              </a:lnTo>
              <a:lnTo>
                <a:pt x="11" y="47"/>
              </a:lnTo>
              <a:cubicBezTo>
                <a:pt x="15" y="45"/>
                <a:pt x="19" y="44"/>
                <a:pt x="22" y="44"/>
              </a:cubicBezTo>
              <a:cubicBezTo>
                <a:pt x="39" y="44"/>
                <a:pt x="45" y="54"/>
                <a:pt x="45" y="85"/>
              </a:cubicBezTo>
              <a:lnTo>
                <a:pt x="45" y="296"/>
              </a:lnTo>
              <a:lnTo>
                <a:pt x="43" y="319"/>
              </a:lnTo>
              <a:cubicBezTo>
                <a:pt x="42" y="335"/>
                <a:pt x="42" y="335"/>
                <a:pt x="41" y="339"/>
              </a:cubicBezTo>
              <a:cubicBezTo>
                <a:pt x="36" y="353"/>
                <a:pt x="29" y="358"/>
                <a:pt x="11" y="358"/>
              </a:cubicBezTo>
              <a:lnTo>
                <a:pt x="0" y="358"/>
              </a:lnTo>
              <a:lnTo>
                <a:pt x="0" y="368"/>
              </a:lnTo>
              <a:lnTo>
                <a:pt x="133" y="368"/>
              </a:lnTo>
              <a:lnTo>
                <a:pt x="133" y="358"/>
              </a:lnTo>
              <a:lnTo>
                <a:pt x="126" y="358"/>
              </a:lnTo>
              <a:cubicBezTo>
                <a:pt x="97" y="357"/>
                <a:pt x="92" y="348"/>
                <a:pt x="91" y="296"/>
              </a:cubicBezTo>
              <a:lnTo>
                <a:pt x="91" y="259"/>
              </a:lnTo>
              <a:moveTo>
                <a:pt x="91" y="84"/>
              </a:moveTo>
              <a:cubicBezTo>
                <a:pt x="116" y="53"/>
                <a:pt x="126" y="46"/>
                <a:pt x="147" y="46"/>
              </a:cubicBezTo>
              <a:cubicBezTo>
                <a:pt x="189" y="46"/>
                <a:pt x="216" y="88"/>
                <a:pt x="216" y="153"/>
              </a:cubicBezTo>
              <a:cubicBezTo>
                <a:pt x="216" y="214"/>
                <a:pt x="187" y="257"/>
                <a:pt x="146" y="257"/>
              </a:cubicBezTo>
              <a:cubicBezTo>
                <a:pt x="128" y="257"/>
                <a:pt x="110" y="248"/>
                <a:pt x="101" y="235"/>
              </a:cubicBezTo>
              <a:cubicBezTo>
                <a:pt x="93" y="223"/>
                <a:pt x="91" y="211"/>
                <a:pt x="91" y="181"/>
              </a:cubicBezTo>
              <a:lnTo>
                <a:pt x="91" y="8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24120</xdr:colOff>
      <xdr:row>109</xdr:row>
      <xdr:rowOff>339480</xdr:rowOff>
    </xdr:from>
    <xdr:to>
      <xdr:col>297</xdr:col>
      <xdr:colOff>791280</xdr:colOff>
      <xdr:row>110</xdr:row>
      <xdr:rowOff>241560</xdr:rowOff>
    </xdr:to>
    <xdr:sp>
      <xdr:nvSpPr>
        <xdr:cNvPr id="295" name="Freeform 1"/>
        <xdr:cNvSpPr/>
      </xdr:nvSpPr>
      <xdr:spPr>
        <a:xfrm>
          <a:off x="236853720" y="66785760"/>
          <a:ext cx="1567440" cy="511920"/>
        </a:xfrm>
        <a:custGeom>
          <a:avLst/>
          <a:gdLst/>
          <a:ahLst/>
          <a:rect l="0" t="0" r="r" b="b"/>
          <a:pathLst>
            <a:path w="4354" h="1422">
              <a:moveTo>
                <a:pt x="0" y="1421"/>
              </a:moveTo>
              <a:lnTo>
                <a:pt x="0" y="0"/>
              </a:lnTo>
              <a:lnTo>
                <a:pt x="4353" y="0"/>
              </a:lnTo>
              <a:lnTo>
                <a:pt x="4353" y="1421"/>
              </a:lnTo>
              <a:lnTo>
                <a:pt x="0" y="1421"/>
              </a:lnTo>
              <a:close/>
            </a:path>
          </a:pathLst>
        </a:custGeom>
        <a:solidFill>
          <a:srgbClr val="ffffff"/>
        </a:solidFill>
        <a:ln w="0">
          <a:solidFill>
            <a:srgbClr val="000000"/>
          </a:solidFill>
        </a:ln>
      </xdr:spPr>
    </xdr:sp>
    <xdr:clientData/>
  </xdr:twoCellAnchor>
  <xdr:twoCellAnchor editAs="absolute">
    <xdr:from>
      <xdr:col>296</xdr:col>
      <xdr:colOff>106920</xdr:colOff>
      <xdr:row>109</xdr:row>
      <xdr:rowOff>437040</xdr:rowOff>
    </xdr:from>
    <xdr:to>
      <xdr:col>296</xdr:col>
      <xdr:colOff>212040</xdr:colOff>
      <xdr:row>110</xdr:row>
      <xdr:rowOff>61920</xdr:rowOff>
    </xdr:to>
    <xdr:sp>
      <xdr:nvSpPr>
        <xdr:cNvPr id="296" name="Freeform 1"/>
        <xdr:cNvSpPr/>
      </xdr:nvSpPr>
      <xdr:spPr>
        <a:xfrm>
          <a:off x="236936520" y="66883320"/>
          <a:ext cx="105480" cy="234720"/>
        </a:xfrm>
        <a:custGeom>
          <a:avLst/>
          <a:gdLst/>
          <a:ahLst/>
          <a:rect l="0" t="0" r="r" b="b"/>
          <a:pathLst>
            <a:path w="293" h="652">
              <a:moveTo>
                <a:pt x="0" y="651"/>
              </a:moveTo>
              <a:lnTo>
                <a:pt x="292" y="651"/>
              </a:lnTo>
              <a:lnTo>
                <a:pt x="292" y="632"/>
              </a:lnTo>
              <a:cubicBezTo>
                <a:pt x="211" y="630"/>
                <a:pt x="198" y="617"/>
                <a:pt x="196" y="544"/>
              </a:cubicBezTo>
              <a:lnTo>
                <a:pt x="196" y="107"/>
              </a:lnTo>
              <a:cubicBezTo>
                <a:pt x="198" y="33"/>
                <a:pt x="210" y="22"/>
                <a:pt x="292" y="19"/>
              </a:cubicBezTo>
              <a:lnTo>
                <a:pt x="292" y="0"/>
              </a:lnTo>
              <a:lnTo>
                <a:pt x="0" y="0"/>
              </a:lnTo>
              <a:lnTo>
                <a:pt x="0" y="19"/>
              </a:lnTo>
              <a:cubicBezTo>
                <a:pt x="84" y="24"/>
                <a:pt x="94" y="33"/>
                <a:pt x="95" y="107"/>
              </a:cubicBezTo>
              <a:lnTo>
                <a:pt x="95" y="544"/>
              </a:lnTo>
              <a:cubicBezTo>
                <a:pt x="94" y="619"/>
                <a:pt x="83" y="629"/>
                <a:pt x="0" y="632"/>
              </a:cubicBezTo>
              <a:lnTo>
                <a:pt x="0" y="651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246240</xdr:colOff>
      <xdr:row>110</xdr:row>
      <xdr:rowOff>33840</xdr:rowOff>
    </xdr:from>
    <xdr:to>
      <xdr:col>296</xdr:col>
      <xdr:colOff>354240</xdr:colOff>
      <xdr:row>110</xdr:row>
      <xdr:rowOff>129240</xdr:rowOff>
    </xdr:to>
    <xdr:sp>
      <xdr:nvSpPr>
        <xdr:cNvPr id="297" name="Freeform 1"/>
        <xdr:cNvSpPr/>
      </xdr:nvSpPr>
      <xdr:spPr>
        <a:xfrm>
          <a:off x="237075840" y="67089600"/>
          <a:ext cx="108360" cy="95760"/>
        </a:xfrm>
        <a:custGeom>
          <a:avLst/>
          <a:gdLst/>
          <a:ahLst/>
          <a:rect l="0" t="0" r="r" b="b"/>
          <a:pathLst>
            <a:path w="301" h="266">
              <a:moveTo>
                <a:pt x="0" y="0"/>
              </a:moveTo>
              <a:lnTo>
                <a:pt x="0" y="10"/>
              </a:lnTo>
              <a:lnTo>
                <a:pt x="10" y="10"/>
              </a:lnTo>
              <a:cubicBezTo>
                <a:pt x="40" y="12"/>
                <a:pt x="43" y="17"/>
                <a:pt x="44" y="71"/>
              </a:cubicBezTo>
              <a:lnTo>
                <a:pt x="44" y="194"/>
              </a:lnTo>
              <a:cubicBezTo>
                <a:pt x="43" y="248"/>
                <a:pt x="40" y="253"/>
                <a:pt x="10" y="255"/>
              </a:cubicBezTo>
              <a:lnTo>
                <a:pt x="0" y="255"/>
              </a:lnTo>
              <a:lnTo>
                <a:pt x="0" y="265"/>
              </a:lnTo>
              <a:lnTo>
                <a:pt x="133" y="265"/>
              </a:lnTo>
              <a:lnTo>
                <a:pt x="133" y="255"/>
              </a:lnTo>
              <a:lnTo>
                <a:pt x="124" y="255"/>
              </a:lnTo>
              <a:cubicBezTo>
                <a:pt x="95" y="254"/>
                <a:pt x="90" y="246"/>
                <a:pt x="90" y="194"/>
              </a:cubicBezTo>
              <a:lnTo>
                <a:pt x="90" y="23"/>
              </a:lnTo>
              <a:lnTo>
                <a:pt x="210" y="23"/>
              </a:lnTo>
              <a:lnTo>
                <a:pt x="210" y="194"/>
              </a:lnTo>
              <a:cubicBezTo>
                <a:pt x="209" y="248"/>
                <a:pt x="207" y="253"/>
                <a:pt x="176" y="255"/>
              </a:cubicBezTo>
              <a:lnTo>
                <a:pt x="166" y="255"/>
              </a:lnTo>
              <a:lnTo>
                <a:pt x="166" y="265"/>
              </a:lnTo>
              <a:lnTo>
                <a:pt x="300" y="265"/>
              </a:lnTo>
              <a:lnTo>
                <a:pt x="300" y="255"/>
              </a:lnTo>
              <a:lnTo>
                <a:pt x="290" y="255"/>
              </a:lnTo>
              <a:cubicBezTo>
                <a:pt x="261" y="254"/>
                <a:pt x="257" y="246"/>
                <a:pt x="257" y="194"/>
              </a:cubicBezTo>
              <a:lnTo>
                <a:pt x="257" y="71"/>
              </a:lnTo>
              <a:cubicBezTo>
                <a:pt x="257" y="19"/>
                <a:pt x="261" y="11"/>
                <a:pt x="290" y="10"/>
              </a:cubicBezTo>
              <a:lnTo>
                <a:pt x="300" y="10"/>
              </a:lnTo>
              <a:lnTo>
                <a:pt x="300" y="0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414720</xdr:colOff>
      <xdr:row>109</xdr:row>
      <xdr:rowOff>513360</xdr:rowOff>
    </xdr:from>
    <xdr:to>
      <xdr:col>296</xdr:col>
      <xdr:colOff>619200</xdr:colOff>
      <xdr:row>110</xdr:row>
      <xdr:rowOff>12240</xdr:rowOff>
    </xdr:to>
    <xdr:sp>
      <xdr:nvSpPr>
        <xdr:cNvPr id="298" name="Freeform 1"/>
        <xdr:cNvSpPr/>
      </xdr:nvSpPr>
      <xdr:spPr>
        <a:xfrm>
          <a:off x="237244320" y="66959640"/>
          <a:ext cx="204840" cy="108720"/>
        </a:xfrm>
        <a:custGeom>
          <a:avLst/>
          <a:gdLst/>
          <a:ahLst/>
          <a:rect l="0" t="0" r="r" b="b"/>
          <a:pathLst>
            <a:path w="569" h="302">
              <a:moveTo>
                <a:pt x="0" y="301"/>
              </a:moveTo>
              <a:lnTo>
                <a:pt x="0" y="240"/>
              </a:lnTo>
              <a:lnTo>
                <a:pt x="568" y="240"/>
              </a:lnTo>
              <a:lnTo>
                <a:pt x="568" y="301"/>
              </a:lnTo>
              <a:lnTo>
                <a:pt x="0" y="301"/>
              </a:lnTo>
              <a:moveTo>
                <a:pt x="0" y="62"/>
              </a:moveTo>
              <a:lnTo>
                <a:pt x="0" y="0"/>
              </a:lnTo>
              <a:lnTo>
                <a:pt x="568" y="0"/>
              </a:lnTo>
              <a:lnTo>
                <a:pt x="568" y="62"/>
              </a:lnTo>
              <a:lnTo>
                <a:pt x="0" y="6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711000</xdr:colOff>
      <xdr:row>109</xdr:row>
      <xdr:rowOff>432000</xdr:rowOff>
    </xdr:from>
    <xdr:to>
      <xdr:col>297</xdr:col>
      <xdr:colOff>11160</xdr:colOff>
      <xdr:row>110</xdr:row>
      <xdr:rowOff>61920</xdr:rowOff>
    </xdr:to>
    <xdr:sp>
      <xdr:nvSpPr>
        <xdr:cNvPr id="299" name="Freeform 1"/>
        <xdr:cNvSpPr/>
      </xdr:nvSpPr>
      <xdr:spPr>
        <a:xfrm>
          <a:off x="237540600" y="66878280"/>
          <a:ext cx="100440" cy="239760"/>
        </a:xfrm>
        <a:custGeom>
          <a:avLst/>
          <a:gdLst/>
          <a:ahLst/>
          <a:rect l="0" t="0" r="r" b="b"/>
          <a:pathLst>
            <a:path w="279" h="666">
              <a:moveTo>
                <a:pt x="7" y="665"/>
              </a:moveTo>
              <a:lnTo>
                <a:pt x="278" y="665"/>
              </a:lnTo>
              <a:lnTo>
                <a:pt x="278" y="650"/>
              </a:lnTo>
              <a:cubicBezTo>
                <a:pt x="203" y="650"/>
                <a:pt x="186" y="639"/>
                <a:pt x="185" y="592"/>
              </a:cubicBezTo>
              <a:lnTo>
                <a:pt x="185" y="2"/>
              </a:lnTo>
              <a:lnTo>
                <a:pt x="177" y="0"/>
              </a:lnTo>
              <a:lnTo>
                <a:pt x="0" y="90"/>
              </a:lnTo>
              <a:lnTo>
                <a:pt x="0" y="103"/>
              </a:lnTo>
              <a:cubicBezTo>
                <a:pt x="38" y="89"/>
                <a:pt x="62" y="82"/>
                <a:pt x="71" y="82"/>
              </a:cubicBezTo>
              <a:cubicBezTo>
                <a:pt x="91" y="82"/>
                <a:pt x="100" y="96"/>
                <a:pt x="100" y="128"/>
              </a:cubicBezTo>
              <a:lnTo>
                <a:pt x="100" y="574"/>
              </a:lnTo>
              <a:cubicBezTo>
                <a:pt x="98" y="636"/>
                <a:pt x="82" y="649"/>
                <a:pt x="7" y="650"/>
              </a:cubicBezTo>
              <a:lnTo>
                <a:pt x="7" y="665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73440</xdr:colOff>
      <xdr:row>110</xdr:row>
      <xdr:rowOff>26640</xdr:rowOff>
    </xdr:from>
    <xdr:to>
      <xdr:col>297</xdr:col>
      <xdr:colOff>112680</xdr:colOff>
      <xdr:row>110</xdr:row>
      <xdr:rowOff>65880</xdr:rowOff>
    </xdr:to>
    <xdr:sp>
      <xdr:nvSpPr>
        <xdr:cNvPr id="300" name="Freeform 1"/>
        <xdr:cNvSpPr/>
      </xdr:nvSpPr>
      <xdr:spPr>
        <a:xfrm>
          <a:off x="237702960" y="67082400"/>
          <a:ext cx="39600" cy="39600"/>
        </a:xfrm>
        <a:custGeom>
          <a:avLst/>
          <a:gdLst/>
          <a:ahLst/>
          <a:rect l="0" t="0" r="r" b="b"/>
          <a:pathLst>
            <a:path w="110" h="110">
              <a:moveTo>
                <a:pt x="54" y="0"/>
              </a:moveTo>
              <a:cubicBezTo>
                <a:pt x="25" y="0"/>
                <a:pt x="0" y="25"/>
                <a:pt x="0" y="56"/>
              </a:cubicBezTo>
              <a:cubicBezTo>
                <a:pt x="0" y="85"/>
                <a:pt x="25" y="109"/>
                <a:pt x="53" y="109"/>
              </a:cubicBezTo>
              <a:cubicBezTo>
                <a:pt x="84" y="109"/>
                <a:pt x="109" y="86"/>
                <a:pt x="109" y="56"/>
              </a:cubicBezTo>
              <a:cubicBezTo>
                <a:pt x="109" y="26"/>
                <a:pt x="84" y="0"/>
                <a:pt x="54" y="0"/>
              </a:cubicBez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148320</xdr:colOff>
      <xdr:row>109</xdr:row>
      <xdr:rowOff>427680</xdr:rowOff>
    </xdr:from>
    <xdr:to>
      <xdr:col>297</xdr:col>
      <xdr:colOff>291960</xdr:colOff>
      <xdr:row>110</xdr:row>
      <xdr:rowOff>66960</xdr:rowOff>
    </xdr:to>
    <xdr:sp>
      <xdr:nvSpPr>
        <xdr:cNvPr id="301" name="Freeform 1"/>
        <xdr:cNvSpPr/>
      </xdr:nvSpPr>
      <xdr:spPr>
        <a:xfrm>
          <a:off x="237777840" y="66873960"/>
          <a:ext cx="144000" cy="249120"/>
        </a:xfrm>
        <a:custGeom>
          <a:avLst/>
          <a:gdLst/>
          <a:ahLst/>
          <a:rect l="0" t="0" r="r" b="b"/>
          <a:pathLst>
            <a:path w="400" h="692">
              <a:moveTo>
                <a:pt x="146" y="103"/>
              </a:moveTo>
              <a:lnTo>
                <a:pt x="339" y="103"/>
              </a:lnTo>
              <a:cubicBezTo>
                <a:pt x="356" y="103"/>
                <a:pt x="359" y="102"/>
                <a:pt x="362" y="94"/>
              </a:cubicBezTo>
              <a:lnTo>
                <a:pt x="399" y="7"/>
              </a:lnTo>
              <a:lnTo>
                <a:pt x="390" y="0"/>
              </a:lnTo>
              <a:cubicBezTo>
                <a:pt x="376" y="20"/>
                <a:pt x="367" y="26"/>
                <a:pt x="345" y="26"/>
              </a:cubicBezTo>
              <a:lnTo>
                <a:pt x="140" y="26"/>
              </a:lnTo>
              <a:lnTo>
                <a:pt x="32" y="259"/>
              </a:lnTo>
              <a:cubicBezTo>
                <a:pt x="31" y="261"/>
                <a:pt x="31" y="262"/>
                <a:pt x="31" y="264"/>
              </a:cubicBezTo>
              <a:cubicBezTo>
                <a:pt x="31" y="269"/>
                <a:pt x="35" y="271"/>
                <a:pt x="43" y="271"/>
              </a:cubicBezTo>
              <a:cubicBezTo>
                <a:pt x="75" y="271"/>
                <a:pt x="113" y="278"/>
                <a:pt x="154" y="291"/>
              </a:cubicBezTo>
              <a:cubicBezTo>
                <a:pt x="267" y="328"/>
                <a:pt x="318" y="388"/>
                <a:pt x="318" y="486"/>
              </a:cubicBezTo>
              <a:cubicBezTo>
                <a:pt x="318" y="580"/>
                <a:pt x="260" y="654"/>
                <a:pt x="182" y="654"/>
              </a:cubicBezTo>
              <a:cubicBezTo>
                <a:pt x="162" y="654"/>
                <a:pt x="146" y="647"/>
                <a:pt x="117" y="626"/>
              </a:cubicBezTo>
              <a:cubicBezTo>
                <a:pt x="86" y="602"/>
                <a:pt x="64" y="593"/>
                <a:pt x="41" y="593"/>
              </a:cubicBezTo>
              <a:cubicBezTo>
                <a:pt x="14" y="593"/>
                <a:pt x="0" y="605"/>
                <a:pt x="0" y="630"/>
              </a:cubicBezTo>
              <a:cubicBezTo>
                <a:pt x="0" y="667"/>
                <a:pt x="45" y="691"/>
                <a:pt x="120" y="691"/>
              </a:cubicBezTo>
              <a:cubicBezTo>
                <a:pt x="202" y="691"/>
                <a:pt x="272" y="664"/>
                <a:pt x="322" y="614"/>
              </a:cubicBezTo>
              <a:cubicBezTo>
                <a:pt x="367" y="570"/>
                <a:pt x="387" y="513"/>
                <a:pt x="387" y="439"/>
              </a:cubicBezTo>
              <a:cubicBezTo>
                <a:pt x="387" y="368"/>
                <a:pt x="369" y="323"/>
                <a:pt x="320" y="273"/>
              </a:cubicBezTo>
              <a:cubicBezTo>
                <a:pt x="277" y="230"/>
                <a:pt x="221" y="208"/>
                <a:pt x="105" y="187"/>
              </a:cubicBezTo>
              <a:lnTo>
                <a:pt x="146" y="103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381960</xdr:colOff>
      <xdr:row>109</xdr:row>
      <xdr:rowOff>561600</xdr:rowOff>
    </xdr:from>
    <xdr:to>
      <xdr:col>297</xdr:col>
      <xdr:colOff>420840</xdr:colOff>
      <xdr:row>109</xdr:row>
      <xdr:rowOff>600840</xdr:rowOff>
    </xdr:to>
    <xdr:sp>
      <xdr:nvSpPr>
        <xdr:cNvPr id="302" name="Freeform 1"/>
        <xdr:cNvSpPr/>
      </xdr:nvSpPr>
      <xdr:spPr>
        <a:xfrm>
          <a:off x="238011480" y="67007880"/>
          <a:ext cx="39240" cy="39600"/>
        </a:xfrm>
        <a:custGeom>
          <a:avLst/>
          <a:gdLst/>
          <a:ahLst/>
          <a:rect l="0" t="0" r="r" b="b"/>
          <a:pathLst>
            <a:path w="109" h="110">
              <a:moveTo>
                <a:pt x="54" y="0"/>
              </a:moveTo>
              <a:cubicBezTo>
                <a:pt x="24" y="0"/>
                <a:pt x="0" y="25"/>
                <a:pt x="0" y="56"/>
              </a:cubicBezTo>
              <a:cubicBezTo>
                <a:pt x="0" y="85"/>
                <a:pt x="24" y="109"/>
                <a:pt x="53" y="109"/>
              </a:cubicBezTo>
              <a:cubicBezTo>
                <a:pt x="83" y="109"/>
                <a:pt x="108" y="86"/>
                <a:pt x="108" y="56"/>
              </a:cubicBezTo>
              <a:cubicBezTo>
                <a:pt x="108" y="26"/>
                <a:pt x="83" y="0"/>
                <a:pt x="54" y="0"/>
              </a:cubicBez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506520</xdr:colOff>
      <xdr:row>109</xdr:row>
      <xdr:rowOff>437040</xdr:rowOff>
    </xdr:from>
    <xdr:to>
      <xdr:col>297</xdr:col>
      <xdr:colOff>611640</xdr:colOff>
      <xdr:row>110</xdr:row>
      <xdr:rowOff>61920</xdr:rowOff>
    </xdr:to>
    <xdr:sp>
      <xdr:nvSpPr>
        <xdr:cNvPr id="303" name="Freeform 1"/>
        <xdr:cNvSpPr/>
      </xdr:nvSpPr>
      <xdr:spPr>
        <a:xfrm>
          <a:off x="238136040" y="66883320"/>
          <a:ext cx="105480" cy="234720"/>
        </a:xfrm>
        <a:custGeom>
          <a:avLst/>
          <a:gdLst/>
          <a:ahLst/>
          <a:rect l="0" t="0" r="r" b="b"/>
          <a:pathLst>
            <a:path w="293" h="652">
              <a:moveTo>
                <a:pt x="0" y="651"/>
              </a:moveTo>
              <a:lnTo>
                <a:pt x="292" y="651"/>
              </a:lnTo>
              <a:lnTo>
                <a:pt x="292" y="632"/>
              </a:lnTo>
              <a:cubicBezTo>
                <a:pt x="211" y="630"/>
                <a:pt x="198" y="617"/>
                <a:pt x="196" y="544"/>
              </a:cubicBezTo>
              <a:lnTo>
                <a:pt x="196" y="107"/>
              </a:lnTo>
              <a:cubicBezTo>
                <a:pt x="198" y="33"/>
                <a:pt x="210" y="22"/>
                <a:pt x="292" y="19"/>
              </a:cubicBezTo>
              <a:lnTo>
                <a:pt x="292" y="0"/>
              </a:lnTo>
              <a:lnTo>
                <a:pt x="0" y="0"/>
              </a:lnTo>
              <a:lnTo>
                <a:pt x="0" y="19"/>
              </a:lnTo>
              <a:cubicBezTo>
                <a:pt x="84" y="24"/>
                <a:pt x="94" y="33"/>
                <a:pt x="95" y="107"/>
              </a:cubicBezTo>
              <a:lnTo>
                <a:pt x="95" y="544"/>
              </a:lnTo>
              <a:cubicBezTo>
                <a:pt x="94" y="619"/>
                <a:pt x="83" y="629"/>
                <a:pt x="0" y="632"/>
              </a:cubicBezTo>
              <a:lnTo>
                <a:pt x="0" y="651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635760</xdr:colOff>
      <xdr:row>110</xdr:row>
      <xdr:rowOff>30600</xdr:rowOff>
    </xdr:from>
    <xdr:to>
      <xdr:col>297</xdr:col>
      <xdr:colOff>732600</xdr:colOff>
      <xdr:row>110</xdr:row>
      <xdr:rowOff>163080</xdr:rowOff>
    </xdr:to>
    <xdr:sp>
      <xdr:nvSpPr>
        <xdr:cNvPr id="304" name="Freeform 1"/>
        <xdr:cNvSpPr/>
      </xdr:nvSpPr>
      <xdr:spPr>
        <a:xfrm>
          <a:off x="238265280" y="67086360"/>
          <a:ext cx="97200" cy="132840"/>
        </a:xfrm>
        <a:custGeom>
          <a:avLst/>
          <a:gdLst/>
          <a:ahLst/>
          <a:rect l="0" t="0" r="r" b="b"/>
          <a:pathLst>
            <a:path w="270" h="369">
              <a:moveTo>
                <a:pt x="91" y="259"/>
              </a:moveTo>
              <a:cubicBezTo>
                <a:pt x="114" y="273"/>
                <a:pt x="127" y="278"/>
                <a:pt x="147" y="278"/>
              </a:cubicBezTo>
              <a:cubicBezTo>
                <a:pt x="212" y="278"/>
                <a:pt x="269" y="212"/>
                <a:pt x="269" y="135"/>
              </a:cubicBezTo>
              <a:cubicBezTo>
                <a:pt x="269" y="63"/>
                <a:pt x="225" y="4"/>
                <a:pt x="173" y="4"/>
              </a:cubicBezTo>
              <a:cubicBezTo>
                <a:pt x="144" y="4"/>
                <a:pt x="123" y="17"/>
                <a:pt x="91" y="56"/>
              </a:cubicBezTo>
              <a:lnTo>
                <a:pt x="91" y="0"/>
              </a:lnTo>
              <a:cubicBezTo>
                <a:pt x="51" y="19"/>
                <a:pt x="44" y="22"/>
                <a:pt x="2" y="40"/>
              </a:cubicBezTo>
              <a:lnTo>
                <a:pt x="5" y="48"/>
              </a:lnTo>
              <a:lnTo>
                <a:pt x="11" y="47"/>
              </a:lnTo>
              <a:cubicBezTo>
                <a:pt x="15" y="45"/>
                <a:pt x="19" y="44"/>
                <a:pt x="22" y="44"/>
              </a:cubicBezTo>
              <a:cubicBezTo>
                <a:pt x="39" y="44"/>
                <a:pt x="45" y="54"/>
                <a:pt x="45" y="85"/>
              </a:cubicBezTo>
              <a:lnTo>
                <a:pt x="45" y="296"/>
              </a:lnTo>
              <a:lnTo>
                <a:pt x="43" y="319"/>
              </a:lnTo>
              <a:cubicBezTo>
                <a:pt x="42" y="335"/>
                <a:pt x="42" y="335"/>
                <a:pt x="41" y="339"/>
              </a:cubicBezTo>
              <a:cubicBezTo>
                <a:pt x="36" y="353"/>
                <a:pt x="29" y="358"/>
                <a:pt x="11" y="358"/>
              </a:cubicBezTo>
              <a:lnTo>
                <a:pt x="0" y="358"/>
              </a:lnTo>
              <a:lnTo>
                <a:pt x="0" y="368"/>
              </a:lnTo>
              <a:lnTo>
                <a:pt x="133" y="368"/>
              </a:lnTo>
              <a:lnTo>
                <a:pt x="133" y="358"/>
              </a:lnTo>
              <a:lnTo>
                <a:pt x="126" y="358"/>
              </a:lnTo>
              <a:cubicBezTo>
                <a:pt x="97" y="357"/>
                <a:pt x="92" y="348"/>
                <a:pt x="91" y="296"/>
              </a:cubicBezTo>
              <a:lnTo>
                <a:pt x="91" y="259"/>
              </a:lnTo>
              <a:moveTo>
                <a:pt x="91" y="84"/>
              </a:moveTo>
              <a:cubicBezTo>
                <a:pt x="116" y="53"/>
                <a:pt x="126" y="46"/>
                <a:pt x="147" y="46"/>
              </a:cubicBezTo>
              <a:cubicBezTo>
                <a:pt x="189" y="46"/>
                <a:pt x="216" y="88"/>
                <a:pt x="216" y="153"/>
              </a:cubicBezTo>
              <a:cubicBezTo>
                <a:pt x="216" y="214"/>
                <a:pt x="187" y="257"/>
                <a:pt x="146" y="257"/>
              </a:cubicBezTo>
              <a:cubicBezTo>
                <a:pt x="128" y="257"/>
                <a:pt x="110" y="248"/>
                <a:pt x="101" y="235"/>
              </a:cubicBezTo>
              <a:cubicBezTo>
                <a:pt x="93" y="223"/>
                <a:pt x="91" y="211"/>
                <a:pt x="91" y="181"/>
              </a:cubicBezTo>
              <a:lnTo>
                <a:pt x="91" y="8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295</xdr:col>
      <xdr:colOff>400320</xdr:colOff>
      <xdr:row>117</xdr:row>
      <xdr:rowOff>67320</xdr:rowOff>
    </xdr:from>
    <xdr:to>
      <xdr:col>297</xdr:col>
      <xdr:colOff>82440</xdr:colOff>
      <xdr:row>118</xdr:row>
      <xdr:rowOff>513720</xdr:rowOff>
    </xdr:to>
    <xdr:sp>
      <xdr:nvSpPr>
        <xdr:cNvPr id="305" name="Freeform 1"/>
        <xdr:cNvSpPr/>
      </xdr:nvSpPr>
      <xdr:spPr>
        <a:xfrm>
          <a:off x="236429640" y="71390520"/>
          <a:ext cx="1282680" cy="1056240"/>
        </a:xfrm>
        <a:custGeom>
          <a:avLst/>
          <a:gdLst/>
          <a:ahLst/>
          <a:rect l="0" t="0" r="r" b="b"/>
          <a:pathLst>
            <a:path w="3563" h="2934">
              <a:moveTo>
                <a:pt x="0" y="2933"/>
              </a:moveTo>
              <a:lnTo>
                <a:pt x="0" y="0"/>
              </a:lnTo>
              <a:lnTo>
                <a:pt x="3562" y="0"/>
              </a:lnTo>
              <a:lnTo>
                <a:pt x="3562" y="2933"/>
              </a:lnTo>
              <a:lnTo>
                <a:pt x="0" y="2933"/>
              </a:lnTo>
              <a:close/>
            </a:path>
          </a:pathLst>
        </a:custGeom>
        <a:solidFill>
          <a:srgbClr val="ffffff"/>
        </a:solidFill>
        <a:ln w="0">
          <a:solidFill>
            <a:srgbClr val="000000"/>
          </a:solidFill>
        </a:ln>
      </xdr:spPr>
    </xdr:sp>
    <xdr:clientData/>
  </xdr:twoCellAnchor>
  <xdr:twoCellAnchor editAs="absolute">
    <xdr:from>
      <xdr:col>295</xdr:col>
      <xdr:colOff>479880</xdr:colOff>
      <xdr:row>117</xdr:row>
      <xdr:rowOff>431640</xdr:rowOff>
    </xdr:from>
    <xdr:to>
      <xdr:col>295</xdr:col>
      <xdr:colOff>688320</xdr:colOff>
      <xdr:row>118</xdr:row>
      <xdr:rowOff>56520</xdr:rowOff>
    </xdr:to>
    <xdr:sp>
      <xdr:nvSpPr>
        <xdr:cNvPr id="306" name="Freeform 1"/>
        <xdr:cNvSpPr/>
      </xdr:nvSpPr>
      <xdr:spPr>
        <a:xfrm>
          <a:off x="236509200" y="71754840"/>
          <a:ext cx="208800" cy="234720"/>
        </a:xfrm>
        <a:custGeom>
          <a:avLst/>
          <a:gdLst/>
          <a:ahLst/>
          <a:rect l="0" t="0" r="r" b="b"/>
          <a:pathLst>
            <a:path w="580" h="652">
              <a:moveTo>
                <a:pt x="556" y="478"/>
              </a:moveTo>
              <a:cubicBezTo>
                <a:pt x="526" y="583"/>
                <a:pt x="493" y="610"/>
                <a:pt x="387" y="614"/>
              </a:cubicBezTo>
              <a:lnTo>
                <a:pt x="134" y="614"/>
              </a:lnTo>
              <a:lnTo>
                <a:pt x="559" y="15"/>
              </a:lnTo>
              <a:lnTo>
                <a:pt x="559" y="0"/>
              </a:lnTo>
              <a:lnTo>
                <a:pt x="41" y="0"/>
              </a:lnTo>
              <a:lnTo>
                <a:pt x="22" y="168"/>
              </a:lnTo>
              <a:lnTo>
                <a:pt x="47" y="168"/>
              </a:lnTo>
              <a:cubicBezTo>
                <a:pt x="64" y="69"/>
                <a:pt x="99" y="40"/>
                <a:pt x="213" y="37"/>
              </a:cubicBezTo>
              <a:lnTo>
                <a:pt x="430" y="37"/>
              </a:lnTo>
              <a:lnTo>
                <a:pt x="0" y="636"/>
              </a:lnTo>
              <a:lnTo>
                <a:pt x="0" y="651"/>
              </a:lnTo>
              <a:lnTo>
                <a:pt x="555" y="651"/>
              </a:lnTo>
              <a:lnTo>
                <a:pt x="579" y="478"/>
              </a:lnTo>
              <a:lnTo>
                <a:pt x="556" y="478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295</xdr:col>
      <xdr:colOff>725400</xdr:colOff>
      <xdr:row>118</xdr:row>
      <xdr:rowOff>26280</xdr:rowOff>
    </xdr:from>
    <xdr:to>
      <xdr:col>296</xdr:col>
      <xdr:colOff>23040</xdr:colOff>
      <xdr:row>118</xdr:row>
      <xdr:rowOff>169920</xdr:rowOff>
    </xdr:to>
    <xdr:sp>
      <xdr:nvSpPr>
        <xdr:cNvPr id="307" name="Freeform 1"/>
        <xdr:cNvSpPr/>
      </xdr:nvSpPr>
      <xdr:spPr>
        <a:xfrm>
          <a:off x="236754720" y="71958960"/>
          <a:ext cx="98280" cy="144000"/>
        </a:xfrm>
        <a:custGeom>
          <a:avLst/>
          <a:gdLst/>
          <a:ahLst/>
          <a:rect l="0" t="0" r="r" b="b"/>
          <a:pathLst>
            <a:path w="273" h="400">
              <a:moveTo>
                <a:pt x="0" y="399"/>
              </a:moveTo>
              <a:lnTo>
                <a:pt x="141" y="399"/>
              </a:lnTo>
              <a:lnTo>
                <a:pt x="141" y="388"/>
              </a:lnTo>
              <a:cubicBezTo>
                <a:pt x="98" y="388"/>
                <a:pt x="91" y="382"/>
                <a:pt x="90" y="344"/>
              </a:cubicBezTo>
              <a:lnTo>
                <a:pt x="90" y="252"/>
              </a:lnTo>
              <a:cubicBezTo>
                <a:pt x="111" y="271"/>
                <a:pt x="124" y="277"/>
                <a:pt x="149" y="277"/>
              </a:cubicBezTo>
              <a:cubicBezTo>
                <a:pt x="218" y="277"/>
                <a:pt x="272" y="211"/>
                <a:pt x="272" y="126"/>
              </a:cubicBezTo>
              <a:cubicBezTo>
                <a:pt x="272" y="53"/>
                <a:pt x="231" y="0"/>
                <a:pt x="174" y="0"/>
              </a:cubicBezTo>
              <a:cubicBezTo>
                <a:pt x="141" y="0"/>
                <a:pt x="116" y="14"/>
                <a:pt x="90" y="47"/>
              </a:cubicBezTo>
              <a:lnTo>
                <a:pt x="90" y="1"/>
              </a:lnTo>
              <a:lnTo>
                <a:pt x="86" y="0"/>
              </a:lnTo>
              <a:cubicBezTo>
                <a:pt x="55" y="12"/>
                <a:pt x="34" y="20"/>
                <a:pt x="2" y="30"/>
              </a:cubicBezTo>
              <a:lnTo>
                <a:pt x="2" y="40"/>
              </a:lnTo>
              <a:cubicBezTo>
                <a:pt x="8" y="39"/>
                <a:pt x="11" y="39"/>
                <a:pt x="17" y="39"/>
              </a:cubicBezTo>
              <a:cubicBezTo>
                <a:pt x="37" y="39"/>
                <a:pt x="41" y="45"/>
                <a:pt x="41" y="73"/>
              </a:cubicBezTo>
              <a:lnTo>
                <a:pt x="41" y="348"/>
              </a:lnTo>
              <a:cubicBezTo>
                <a:pt x="41" y="380"/>
                <a:pt x="34" y="386"/>
                <a:pt x="0" y="389"/>
              </a:cubicBezTo>
              <a:lnTo>
                <a:pt x="0" y="399"/>
              </a:lnTo>
              <a:moveTo>
                <a:pt x="90" y="74"/>
              </a:moveTo>
              <a:cubicBezTo>
                <a:pt x="90" y="57"/>
                <a:pt x="123" y="35"/>
                <a:pt x="150" y="35"/>
              </a:cubicBezTo>
              <a:cubicBezTo>
                <a:pt x="193" y="35"/>
                <a:pt x="221" y="80"/>
                <a:pt x="221" y="149"/>
              </a:cubicBezTo>
              <a:cubicBezTo>
                <a:pt x="221" y="214"/>
                <a:pt x="193" y="258"/>
                <a:pt x="151" y="258"/>
              </a:cubicBezTo>
              <a:cubicBezTo>
                <a:pt x="123" y="258"/>
                <a:pt x="90" y="237"/>
                <a:pt x="90" y="219"/>
              </a:cubicBezTo>
              <a:lnTo>
                <a:pt x="90" y="7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86040</xdr:colOff>
      <xdr:row>117</xdr:row>
      <xdr:rowOff>507960</xdr:rowOff>
    </xdr:from>
    <xdr:to>
      <xdr:col>296</xdr:col>
      <xdr:colOff>290880</xdr:colOff>
      <xdr:row>118</xdr:row>
      <xdr:rowOff>6840</xdr:rowOff>
    </xdr:to>
    <xdr:sp>
      <xdr:nvSpPr>
        <xdr:cNvPr id="308" name="Freeform 1"/>
        <xdr:cNvSpPr/>
      </xdr:nvSpPr>
      <xdr:spPr>
        <a:xfrm>
          <a:off x="236915640" y="71831160"/>
          <a:ext cx="205200" cy="108720"/>
        </a:xfrm>
        <a:custGeom>
          <a:avLst/>
          <a:gdLst/>
          <a:ahLst/>
          <a:rect l="0" t="0" r="r" b="b"/>
          <a:pathLst>
            <a:path w="570" h="302">
              <a:moveTo>
                <a:pt x="0" y="301"/>
              </a:moveTo>
              <a:lnTo>
                <a:pt x="0" y="240"/>
              </a:lnTo>
              <a:lnTo>
                <a:pt x="569" y="240"/>
              </a:lnTo>
              <a:lnTo>
                <a:pt x="569" y="301"/>
              </a:lnTo>
              <a:lnTo>
                <a:pt x="0" y="301"/>
              </a:lnTo>
              <a:moveTo>
                <a:pt x="0" y="62"/>
              </a:moveTo>
              <a:lnTo>
                <a:pt x="0" y="0"/>
              </a:lnTo>
              <a:lnTo>
                <a:pt x="569" y="0"/>
              </a:lnTo>
              <a:lnTo>
                <a:pt x="569" y="62"/>
              </a:lnTo>
              <a:lnTo>
                <a:pt x="0" y="6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395280</xdr:colOff>
      <xdr:row>117</xdr:row>
      <xdr:rowOff>165240</xdr:rowOff>
    </xdr:from>
    <xdr:to>
      <xdr:col>296</xdr:col>
      <xdr:colOff>637560</xdr:colOff>
      <xdr:row>117</xdr:row>
      <xdr:rowOff>404640</xdr:rowOff>
    </xdr:to>
    <xdr:sp>
      <xdr:nvSpPr>
        <xdr:cNvPr id="309" name="Freeform 1"/>
        <xdr:cNvSpPr/>
      </xdr:nvSpPr>
      <xdr:spPr>
        <a:xfrm>
          <a:off x="237224880" y="71488440"/>
          <a:ext cx="242640" cy="239760"/>
        </a:xfrm>
        <a:custGeom>
          <a:avLst/>
          <a:gdLst/>
          <a:ahLst/>
          <a:rect l="0" t="0" r="r" b="b"/>
          <a:pathLst>
            <a:path w="674" h="666">
              <a:moveTo>
                <a:pt x="673" y="0"/>
              </a:moveTo>
              <a:lnTo>
                <a:pt x="447" y="0"/>
              </a:lnTo>
              <a:lnTo>
                <a:pt x="447" y="19"/>
              </a:lnTo>
              <a:cubicBezTo>
                <a:pt x="522" y="24"/>
                <a:pt x="537" y="43"/>
                <a:pt x="539" y="145"/>
              </a:cubicBezTo>
              <a:lnTo>
                <a:pt x="539" y="410"/>
              </a:lnTo>
              <a:cubicBezTo>
                <a:pt x="539" y="477"/>
                <a:pt x="533" y="514"/>
                <a:pt x="516" y="544"/>
              </a:cubicBezTo>
              <a:cubicBezTo>
                <a:pt x="490" y="591"/>
                <a:pt x="428" y="622"/>
                <a:pt x="355" y="622"/>
              </a:cubicBezTo>
              <a:cubicBezTo>
                <a:pt x="285" y="622"/>
                <a:pt x="238" y="598"/>
                <a:pt x="211" y="552"/>
              </a:cubicBezTo>
              <a:cubicBezTo>
                <a:pt x="194" y="520"/>
                <a:pt x="187" y="484"/>
                <a:pt x="187" y="422"/>
              </a:cubicBezTo>
              <a:lnTo>
                <a:pt x="187" y="107"/>
              </a:lnTo>
              <a:cubicBezTo>
                <a:pt x="188" y="35"/>
                <a:pt x="198" y="26"/>
                <a:pt x="276" y="19"/>
              </a:cubicBezTo>
              <a:lnTo>
                <a:pt x="276" y="0"/>
              </a:lnTo>
              <a:lnTo>
                <a:pt x="0" y="0"/>
              </a:lnTo>
              <a:lnTo>
                <a:pt x="0" y="19"/>
              </a:lnTo>
              <a:cubicBezTo>
                <a:pt x="77" y="25"/>
                <a:pt x="87" y="34"/>
                <a:pt x="88" y="107"/>
              </a:cubicBezTo>
              <a:lnTo>
                <a:pt x="88" y="414"/>
              </a:lnTo>
              <a:cubicBezTo>
                <a:pt x="88" y="584"/>
                <a:pt x="167" y="665"/>
                <a:pt x="332" y="665"/>
              </a:cubicBezTo>
              <a:cubicBezTo>
                <a:pt x="438" y="665"/>
                <a:pt x="511" y="631"/>
                <a:pt x="549" y="564"/>
              </a:cubicBezTo>
              <a:cubicBezTo>
                <a:pt x="573" y="522"/>
                <a:pt x="581" y="477"/>
                <a:pt x="581" y="401"/>
              </a:cubicBezTo>
              <a:lnTo>
                <a:pt x="581" y="145"/>
              </a:lnTo>
              <a:cubicBezTo>
                <a:pt x="583" y="41"/>
                <a:pt x="594" y="28"/>
                <a:pt x="673" y="19"/>
              </a:cubicBezTo>
              <a:lnTo>
                <a:pt x="673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662760</xdr:colOff>
      <xdr:row>117</xdr:row>
      <xdr:rowOff>325080</xdr:rowOff>
    </xdr:from>
    <xdr:to>
      <xdr:col>296</xdr:col>
      <xdr:colOff>786960</xdr:colOff>
      <xdr:row>117</xdr:row>
      <xdr:rowOff>500760</xdr:rowOff>
    </xdr:to>
    <xdr:sp>
      <xdr:nvSpPr>
        <xdr:cNvPr id="310" name="Freeform 1"/>
        <xdr:cNvSpPr/>
      </xdr:nvSpPr>
      <xdr:spPr>
        <a:xfrm>
          <a:off x="237492360" y="71648280"/>
          <a:ext cx="124560" cy="176040"/>
        </a:xfrm>
        <a:custGeom>
          <a:avLst/>
          <a:gdLst/>
          <a:ahLst/>
          <a:rect l="0" t="0" r="r" b="b"/>
          <a:pathLst>
            <a:path w="346" h="489">
              <a:moveTo>
                <a:pt x="238" y="488"/>
              </a:moveTo>
              <a:lnTo>
                <a:pt x="238" y="478"/>
              </a:lnTo>
              <a:lnTo>
                <a:pt x="230" y="478"/>
              </a:lnTo>
              <a:cubicBezTo>
                <a:pt x="201" y="478"/>
                <a:pt x="196" y="468"/>
                <a:pt x="196" y="417"/>
              </a:cubicBezTo>
              <a:lnTo>
                <a:pt x="196" y="390"/>
              </a:lnTo>
              <a:cubicBezTo>
                <a:pt x="215" y="396"/>
                <a:pt x="227" y="398"/>
                <a:pt x="238" y="398"/>
              </a:cubicBezTo>
              <a:cubicBezTo>
                <a:pt x="295" y="398"/>
                <a:pt x="345" y="333"/>
                <a:pt x="345" y="257"/>
              </a:cubicBezTo>
              <a:cubicBezTo>
                <a:pt x="345" y="181"/>
                <a:pt x="302" y="126"/>
                <a:pt x="243" y="126"/>
              </a:cubicBezTo>
              <a:cubicBezTo>
                <a:pt x="231" y="126"/>
                <a:pt x="222" y="127"/>
                <a:pt x="196" y="132"/>
              </a:cubicBezTo>
              <a:lnTo>
                <a:pt x="196" y="0"/>
              </a:lnTo>
              <a:cubicBezTo>
                <a:pt x="156" y="20"/>
                <a:pt x="149" y="23"/>
                <a:pt x="107" y="40"/>
              </a:cubicBezTo>
              <a:lnTo>
                <a:pt x="110" y="49"/>
              </a:lnTo>
              <a:cubicBezTo>
                <a:pt x="119" y="46"/>
                <a:pt x="123" y="45"/>
                <a:pt x="129" y="45"/>
              </a:cubicBezTo>
              <a:cubicBezTo>
                <a:pt x="135" y="45"/>
                <a:pt x="142" y="48"/>
                <a:pt x="145" y="51"/>
              </a:cubicBezTo>
              <a:cubicBezTo>
                <a:pt x="149" y="58"/>
                <a:pt x="150" y="62"/>
                <a:pt x="150" y="85"/>
              </a:cubicBezTo>
              <a:lnTo>
                <a:pt x="150" y="135"/>
              </a:lnTo>
              <a:cubicBezTo>
                <a:pt x="121" y="127"/>
                <a:pt x="113" y="126"/>
                <a:pt x="102" y="126"/>
              </a:cubicBezTo>
              <a:cubicBezTo>
                <a:pt x="48" y="126"/>
                <a:pt x="0" y="192"/>
                <a:pt x="0" y="264"/>
              </a:cubicBezTo>
              <a:cubicBezTo>
                <a:pt x="0" y="339"/>
                <a:pt x="46" y="398"/>
                <a:pt x="105" y="398"/>
              </a:cubicBezTo>
              <a:cubicBezTo>
                <a:pt x="116" y="398"/>
                <a:pt x="132" y="396"/>
                <a:pt x="150" y="391"/>
              </a:cubicBezTo>
              <a:lnTo>
                <a:pt x="150" y="417"/>
              </a:lnTo>
              <a:lnTo>
                <a:pt x="149" y="439"/>
              </a:lnTo>
              <a:cubicBezTo>
                <a:pt x="148" y="455"/>
                <a:pt x="148" y="456"/>
                <a:pt x="146" y="460"/>
              </a:cubicBezTo>
              <a:cubicBezTo>
                <a:pt x="141" y="474"/>
                <a:pt x="134" y="478"/>
                <a:pt x="116" y="478"/>
              </a:cubicBezTo>
              <a:lnTo>
                <a:pt x="105" y="478"/>
              </a:lnTo>
              <a:lnTo>
                <a:pt x="105" y="488"/>
              </a:lnTo>
              <a:lnTo>
                <a:pt x="238" y="488"/>
              </a:lnTo>
              <a:moveTo>
                <a:pt x="196" y="157"/>
              </a:moveTo>
              <a:cubicBezTo>
                <a:pt x="209" y="148"/>
                <a:pt x="215" y="145"/>
                <a:pt x="227" y="145"/>
              </a:cubicBezTo>
              <a:cubicBezTo>
                <a:pt x="268" y="145"/>
                <a:pt x="293" y="196"/>
                <a:pt x="293" y="275"/>
              </a:cubicBezTo>
              <a:cubicBezTo>
                <a:pt x="293" y="339"/>
                <a:pt x="272" y="377"/>
                <a:pt x="238" y="377"/>
              </a:cubicBezTo>
              <a:cubicBezTo>
                <a:pt x="224" y="377"/>
                <a:pt x="214" y="373"/>
                <a:pt x="196" y="360"/>
              </a:cubicBezTo>
              <a:lnTo>
                <a:pt x="196" y="157"/>
              </a:lnTo>
              <a:moveTo>
                <a:pt x="150" y="367"/>
              </a:moveTo>
              <a:cubicBezTo>
                <a:pt x="137" y="374"/>
                <a:pt x="129" y="377"/>
                <a:pt x="117" y="377"/>
              </a:cubicBezTo>
              <a:cubicBezTo>
                <a:pt x="78" y="377"/>
                <a:pt x="52" y="330"/>
                <a:pt x="52" y="257"/>
              </a:cubicBezTo>
              <a:cubicBezTo>
                <a:pt x="52" y="185"/>
                <a:pt x="72" y="145"/>
                <a:pt x="108" y="145"/>
              </a:cubicBezTo>
              <a:cubicBezTo>
                <a:pt x="123" y="145"/>
                <a:pt x="133" y="150"/>
                <a:pt x="150" y="165"/>
              </a:cubicBezTo>
              <a:lnTo>
                <a:pt x="150" y="367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352080</xdr:colOff>
      <xdr:row>117</xdr:row>
      <xdr:rowOff>552960</xdr:rowOff>
    </xdr:from>
    <xdr:to>
      <xdr:col>297</xdr:col>
      <xdr:colOff>16920</xdr:colOff>
      <xdr:row>117</xdr:row>
      <xdr:rowOff>570240</xdr:rowOff>
    </xdr:to>
    <xdr:sp>
      <xdr:nvSpPr>
        <xdr:cNvPr id="311" name="Freeform 1"/>
        <xdr:cNvSpPr/>
      </xdr:nvSpPr>
      <xdr:spPr>
        <a:xfrm>
          <a:off x="237181680" y="71876160"/>
          <a:ext cx="465120" cy="17640"/>
        </a:xfrm>
        <a:custGeom>
          <a:avLst/>
          <a:gdLst/>
          <a:ahLst/>
          <a:rect l="0" t="0" r="r" b="b"/>
          <a:pathLst>
            <a:path w="1292" h="49">
              <a:moveTo>
                <a:pt x="0" y="0"/>
              </a:moveTo>
              <a:lnTo>
                <a:pt x="1291" y="0"/>
              </a:lnTo>
              <a:lnTo>
                <a:pt x="1291" y="48"/>
              </a:lnTo>
              <a:lnTo>
                <a:pt x="0" y="48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473040</xdr:colOff>
      <xdr:row>118</xdr:row>
      <xdr:rowOff>98280</xdr:rowOff>
    </xdr:from>
    <xdr:to>
      <xdr:col>296</xdr:col>
      <xdr:colOff>578160</xdr:colOff>
      <xdr:row>118</xdr:row>
      <xdr:rowOff>332640</xdr:rowOff>
    </xdr:to>
    <xdr:sp>
      <xdr:nvSpPr>
        <xdr:cNvPr id="312" name="Freeform 1"/>
        <xdr:cNvSpPr/>
      </xdr:nvSpPr>
      <xdr:spPr>
        <a:xfrm>
          <a:off x="237302640" y="72030960"/>
          <a:ext cx="105480" cy="234720"/>
        </a:xfrm>
        <a:custGeom>
          <a:avLst/>
          <a:gdLst/>
          <a:ahLst/>
          <a:rect l="0" t="0" r="r" b="b"/>
          <a:pathLst>
            <a:path w="293" h="652">
              <a:moveTo>
                <a:pt x="0" y="651"/>
              </a:moveTo>
              <a:lnTo>
                <a:pt x="292" y="651"/>
              </a:lnTo>
              <a:lnTo>
                <a:pt x="292" y="632"/>
              </a:lnTo>
              <a:cubicBezTo>
                <a:pt x="212" y="630"/>
                <a:pt x="198" y="617"/>
                <a:pt x="196" y="544"/>
              </a:cubicBezTo>
              <a:lnTo>
                <a:pt x="196" y="107"/>
              </a:lnTo>
              <a:cubicBezTo>
                <a:pt x="198" y="33"/>
                <a:pt x="211" y="22"/>
                <a:pt x="292" y="19"/>
              </a:cubicBezTo>
              <a:lnTo>
                <a:pt x="292" y="0"/>
              </a:lnTo>
              <a:lnTo>
                <a:pt x="0" y="0"/>
              </a:lnTo>
              <a:lnTo>
                <a:pt x="0" y="19"/>
              </a:lnTo>
              <a:cubicBezTo>
                <a:pt x="84" y="24"/>
                <a:pt x="94" y="33"/>
                <a:pt x="95" y="107"/>
              </a:cubicBezTo>
              <a:lnTo>
                <a:pt x="95" y="544"/>
              </a:lnTo>
              <a:cubicBezTo>
                <a:pt x="94" y="619"/>
                <a:pt x="83" y="629"/>
                <a:pt x="0" y="632"/>
              </a:cubicBezTo>
              <a:lnTo>
                <a:pt x="0" y="651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610560</xdr:colOff>
      <xdr:row>118</xdr:row>
      <xdr:rowOff>302400</xdr:rowOff>
    </xdr:from>
    <xdr:to>
      <xdr:col>296</xdr:col>
      <xdr:colOff>708480</xdr:colOff>
      <xdr:row>118</xdr:row>
      <xdr:rowOff>446040</xdr:rowOff>
    </xdr:to>
    <xdr:sp>
      <xdr:nvSpPr>
        <xdr:cNvPr id="313" name="Freeform 1"/>
        <xdr:cNvSpPr/>
      </xdr:nvSpPr>
      <xdr:spPr>
        <a:xfrm>
          <a:off x="237440160" y="72235080"/>
          <a:ext cx="98280" cy="144000"/>
        </a:xfrm>
        <a:custGeom>
          <a:avLst/>
          <a:gdLst/>
          <a:ahLst/>
          <a:rect l="0" t="0" r="r" b="b"/>
          <a:pathLst>
            <a:path w="273" h="400">
              <a:moveTo>
                <a:pt x="0" y="399"/>
              </a:moveTo>
              <a:lnTo>
                <a:pt x="141" y="399"/>
              </a:lnTo>
              <a:lnTo>
                <a:pt x="141" y="388"/>
              </a:lnTo>
              <a:cubicBezTo>
                <a:pt x="98" y="388"/>
                <a:pt x="91" y="382"/>
                <a:pt x="90" y="344"/>
              </a:cubicBezTo>
              <a:lnTo>
                <a:pt x="90" y="252"/>
              </a:lnTo>
              <a:cubicBezTo>
                <a:pt x="111" y="271"/>
                <a:pt x="124" y="277"/>
                <a:pt x="149" y="277"/>
              </a:cubicBezTo>
              <a:cubicBezTo>
                <a:pt x="218" y="277"/>
                <a:pt x="272" y="211"/>
                <a:pt x="272" y="126"/>
              </a:cubicBezTo>
              <a:cubicBezTo>
                <a:pt x="272" y="53"/>
                <a:pt x="231" y="0"/>
                <a:pt x="174" y="0"/>
              </a:cubicBezTo>
              <a:cubicBezTo>
                <a:pt x="141" y="0"/>
                <a:pt x="116" y="14"/>
                <a:pt x="90" y="47"/>
              </a:cubicBezTo>
              <a:lnTo>
                <a:pt x="90" y="1"/>
              </a:lnTo>
              <a:lnTo>
                <a:pt x="86" y="0"/>
              </a:lnTo>
              <a:cubicBezTo>
                <a:pt x="55" y="12"/>
                <a:pt x="34" y="20"/>
                <a:pt x="2" y="30"/>
              </a:cubicBezTo>
              <a:lnTo>
                <a:pt x="2" y="40"/>
              </a:lnTo>
              <a:cubicBezTo>
                <a:pt x="8" y="39"/>
                <a:pt x="11" y="39"/>
                <a:pt x="17" y="39"/>
              </a:cubicBezTo>
              <a:cubicBezTo>
                <a:pt x="37" y="39"/>
                <a:pt x="41" y="45"/>
                <a:pt x="41" y="73"/>
              </a:cubicBezTo>
              <a:lnTo>
                <a:pt x="41" y="348"/>
              </a:lnTo>
              <a:cubicBezTo>
                <a:pt x="41" y="380"/>
                <a:pt x="34" y="386"/>
                <a:pt x="0" y="389"/>
              </a:cubicBezTo>
              <a:lnTo>
                <a:pt x="0" y="399"/>
              </a:lnTo>
              <a:moveTo>
                <a:pt x="90" y="74"/>
              </a:moveTo>
              <a:cubicBezTo>
                <a:pt x="90" y="57"/>
                <a:pt x="123" y="35"/>
                <a:pt x="150" y="35"/>
              </a:cubicBezTo>
              <a:cubicBezTo>
                <a:pt x="193" y="35"/>
                <a:pt x="221" y="80"/>
                <a:pt x="221" y="149"/>
              </a:cubicBezTo>
              <a:cubicBezTo>
                <a:pt x="221" y="214"/>
                <a:pt x="193" y="258"/>
                <a:pt x="151" y="258"/>
              </a:cubicBezTo>
              <a:cubicBezTo>
                <a:pt x="123" y="258"/>
                <a:pt x="90" y="237"/>
                <a:pt x="90" y="219"/>
              </a:cubicBezTo>
              <a:lnTo>
                <a:pt x="90" y="7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295</xdr:col>
      <xdr:colOff>581040</xdr:colOff>
      <xdr:row>121</xdr:row>
      <xdr:rowOff>69120</xdr:rowOff>
    </xdr:from>
    <xdr:to>
      <xdr:col>297</xdr:col>
      <xdr:colOff>226800</xdr:colOff>
      <xdr:row>122</xdr:row>
      <xdr:rowOff>490680</xdr:rowOff>
    </xdr:to>
    <xdr:sp>
      <xdr:nvSpPr>
        <xdr:cNvPr id="314" name="Freeform 1"/>
        <xdr:cNvSpPr/>
      </xdr:nvSpPr>
      <xdr:spPr>
        <a:xfrm>
          <a:off x="236610360" y="73830600"/>
          <a:ext cx="1246320" cy="1031400"/>
        </a:xfrm>
        <a:custGeom>
          <a:avLst/>
          <a:gdLst/>
          <a:ahLst/>
          <a:rect l="0" t="0" r="r" b="b"/>
          <a:pathLst>
            <a:path w="3462" h="2865">
              <a:moveTo>
                <a:pt x="0" y="2864"/>
              </a:moveTo>
              <a:lnTo>
                <a:pt x="0" y="0"/>
              </a:lnTo>
              <a:lnTo>
                <a:pt x="3461" y="0"/>
              </a:lnTo>
              <a:lnTo>
                <a:pt x="3461" y="2864"/>
              </a:lnTo>
              <a:lnTo>
                <a:pt x="0" y="2864"/>
              </a:lnTo>
              <a:close/>
            </a:path>
          </a:pathLst>
        </a:custGeom>
        <a:solidFill>
          <a:srgbClr val="ffffff"/>
        </a:solidFill>
        <a:ln w="0">
          <a:solidFill>
            <a:srgbClr val="000000"/>
          </a:solidFill>
        </a:ln>
      </xdr:spPr>
    </xdr:sp>
    <xdr:clientData/>
  </xdr:twoCellAnchor>
  <xdr:twoCellAnchor editAs="absolute">
    <xdr:from>
      <xdr:col>295</xdr:col>
      <xdr:colOff>660600</xdr:colOff>
      <xdr:row>121</xdr:row>
      <xdr:rowOff>433440</xdr:rowOff>
    </xdr:from>
    <xdr:to>
      <xdr:col>296</xdr:col>
      <xdr:colOff>68760</xdr:colOff>
      <xdr:row>122</xdr:row>
      <xdr:rowOff>58320</xdr:rowOff>
    </xdr:to>
    <xdr:sp>
      <xdr:nvSpPr>
        <xdr:cNvPr id="315" name="Freeform 1"/>
        <xdr:cNvSpPr/>
      </xdr:nvSpPr>
      <xdr:spPr>
        <a:xfrm>
          <a:off x="236689920" y="74194920"/>
          <a:ext cx="208800" cy="234720"/>
        </a:xfrm>
        <a:custGeom>
          <a:avLst/>
          <a:gdLst/>
          <a:ahLst/>
          <a:rect l="0" t="0" r="r" b="b"/>
          <a:pathLst>
            <a:path w="580" h="652">
              <a:moveTo>
                <a:pt x="556" y="478"/>
              </a:moveTo>
              <a:cubicBezTo>
                <a:pt x="526" y="583"/>
                <a:pt x="493" y="610"/>
                <a:pt x="387" y="614"/>
              </a:cubicBezTo>
              <a:lnTo>
                <a:pt x="134" y="614"/>
              </a:lnTo>
              <a:lnTo>
                <a:pt x="559" y="15"/>
              </a:lnTo>
              <a:lnTo>
                <a:pt x="559" y="0"/>
              </a:lnTo>
              <a:lnTo>
                <a:pt x="41" y="0"/>
              </a:lnTo>
              <a:lnTo>
                <a:pt x="22" y="168"/>
              </a:lnTo>
              <a:lnTo>
                <a:pt x="47" y="168"/>
              </a:lnTo>
              <a:cubicBezTo>
                <a:pt x="64" y="69"/>
                <a:pt x="99" y="40"/>
                <a:pt x="213" y="37"/>
              </a:cubicBezTo>
              <a:lnTo>
                <a:pt x="430" y="37"/>
              </a:lnTo>
              <a:lnTo>
                <a:pt x="0" y="636"/>
              </a:lnTo>
              <a:lnTo>
                <a:pt x="0" y="651"/>
              </a:lnTo>
              <a:lnTo>
                <a:pt x="555" y="651"/>
              </a:lnTo>
              <a:lnTo>
                <a:pt x="579" y="478"/>
              </a:lnTo>
              <a:lnTo>
                <a:pt x="556" y="478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100800</xdr:colOff>
      <xdr:row>121</xdr:row>
      <xdr:rowOff>593280</xdr:rowOff>
    </xdr:from>
    <xdr:to>
      <xdr:col>296</xdr:col>
      <xdr:colOff>225000</xdr:colOff>
      <xdr:row>122</xdr:row>
      <xdr:rowOff>159480</xdr:rowOff>
    </xdr:to>
    <xdr:sp>
      <xdr:nvSpPr>
        <xdr:cNvPr id="316" name="Freeform 1"/>
        <xdr:cNvSpPr/>
      </xdr:nvSpPr>
      <xdr:spPr>
        <a:xfrm>
          <a:off x="236930400" y="74354760"/>
          <a:ext cx="124560" cy="176040"/>
        </a:xfrm>
        <a:custGeom>
          <a:avLst/>
          <a:gdLst/>
          <a:ahLst/>
          <a:rect l="0" t="0" r="r" b="b"/>
          <a:pathLst>
            <a:path w="346" h="489">
              <a:moveTo>
                <a:pt x="238" y="488"/>
              </a:moveTo>
              <a:lnTo>
                <a:pt x="238" y="478"/>
              </a:lnTo>
              <a:lnTo>
                <a:pt x="230" y="478"/>
              </a:lnTo>
              <a:cubicBezTo>
                <a:pt x="201" y="478"/>
                <a:pt x="196" y="468"/>
                <a:pt x="196" y="417"/>
              </a:cubicBezTo>
              <a:lnTo>
                <a:pt x="196" y="390"/>
              </a:lnTo>
              <a:cubicBezTo>
                <a:pt x="215" y="396"/>
                <a:pt x="227" y="398"/>
                <a:pt x="238" y="398"/>
              </a:cubicBezTo>
              <a:cubicBezTo>
                <a:pt x="295" y="398"/>
                <a:pt x="345" y="333"/>
                <a:pt x="345" y="257"/>
              </a:cubicBezTo>
              <a:cubicBezTo>
                <a:pt x="345" y="181"/>
                <a:pt x="302" y="126"/>
                <a:pt x="243" y="126"/>
              </a:cubicBezTo>
              <a:cubicBezTo>
                <a:pt x="231" y="126"/>
                <a:pt x="222" y="127"/>
                <a:pt x="196" y="132"/>
              </a:cubicBezTo>
              <a:lnTo>
                <a:pt x="196" y="0"/>
              </a:lnTo>
              <a:cubicBezTo>
                <a:pt x="156" y="20"/>
                <a:pt x="149" y="23"/>
                <a:pt x="107" y="40"/>
              </a:cubicBezTo>
              <a:lnTo>
                <a:pt x="110" y="49"/>
              </a:lnTo>
              <a:cubicBezTo>
                <a:pt x="119" y="46"/>
                <a:pt x="123" y="45"/>
                <a:pt x="129" y="45"/>
              </a:cubicBezTo>
              <a:cubicBezTo>
                <a:pt x="135" y="45"/>
                <a:pt x="142" y="48"/>
                <a:pt x="145" y="51"/>
              </a:cubicBezTo>
              <a:cubicBezTo>
                <a:pt x="149" y="58"/>
                <a:pt x="150" y="62"/>
                <a:pt x="150" y="85"/>
              </a:cubicBezTo>
              <a:lnTo>
                <a:pt x="150" y="135"/>
              </a:lnTo>
              <a:cubicBezTo>
                <a:pt x="121" y="127"/>
                <a:pt x="113" y="126"/>
                <a:pt x="102" y="126"/>
              </a:cubicBezTo>
              <a:cubicBezTo>
                <a:pt x="48" y="126"/>
                <a:pt x="0" y="192"/>
                <a:pt x="0" y="264"/>
              </a:cubicBezTo>
              <a:cubicBezTo>
                <a:pt x="0" y="339"/>
                <a:pt x="46" y="398"/>
                <a:pt x="105" y="398"/>
              </a:cubicBezTo>
              <a:cubicBezTo>
                <a:pt x="116" y="398"/>
                <a:pt x="132" y="396"/>
                <a:pt x="150" y="391"/>
              </a:cubicBezTo>
              <a:lnTo>
                <a:pt x="150" y="417"/>
              </a:lnTo>
              <a:lnTo>
                <a:pt x="149" y="439"/>
              </a:lnTo>
              <a:cubicBezTo>
                <a:pt x="148" y="455"/>
                <a:pt x="148" y="456"/>
                <a:pt x="146" y="460"/>
              </a:cubicBezTo>
              <a:cubicBezTo>
                <a:pt x="141" y="474"/>
                <a:pt x="134" y="478"/>
                <a:pt x="116" y="478"/>
              </a:cubicBezTo>
              <a:lnTo>
                <a:pt x="105" y="478"/>
              </a:lnTo>
              <a:lnTo>
                <a:pt x="105" y="488"/>
              </a:lnTo>
              <a:lnTo>
                <a:pt x="238" y="488"/>
              </a:lnTo>
              <a:moveTo>
                <a:pt x="196" y="157"/>
              </a:moveTo>
              <a:cubicBezTo>
                <a:pt x="209" y="148"/>
                <a:pt x="215" y="145"/>
                <a:pt x="227" y="145"/>
              </a:cubicBezTo>
              <a:cubicBezTo>
                <a:pt x="268" y="145"/>
                <a:pt x="293" y="196"/>
                <a:pt x="293" y="275"/>
              </a:cubicBezTo>
              <a:cubicBezTo>
                <a:pt x="293" y="339"/>
                <a:pt x="272" y="377"/>
                <a:pt x="238" y="377"/>
              </a:cubicBezTo>
              <a:cubicBezTo>
                <a:pt x="224" y="377"/>
                <a:pt x="214" y="373"/>
                <a:pt x="196" y="360"/>
              </a:cubicBezTo>
              <a:lnTo>
                <a:pt x="196" y="157"/>
              </a:lnTo>
              <a:moveTo>
                <a:pt x="150" y="367"/>
              </a:moveTo>
              <a:cubicBezTo>
                <a:pt x="137" y="374"/>
                <a:pt x="129" y="377"/>
                <a:pt x="117" y="377"/>
              </a:cubicBezTo>
              <a:cubicBezTo>
                <a:pt x="78" y="377"/>
                <a:pt x="52" y="330"/>
                <a:pt x="52" y="257"/>
              </a:cubicBezTo>
              <a:cubicBezTo>
                <a:pt x="52" y="185"/>
                <a:pt x="72" y="145"/>
                <a:pt x="108" y="145"/>
              </a:cubicBezTo>
              <a:cubicBezTo>
                <a:pt x="123" y="145"/>
                <a:pt x="133" y="150"/>
                <a:pt x="150" y="165"/>
              </a:cubicBezTo>
              <a:lnTo>
                <a:pt x="150" y="367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285480</xdr:colOff>
      <xdr:row>121</xdr:row>
      <xdr:rowOff>509760</xdr:rowOff>
    </xdr:from>
    <xdr:to>
      <xdr:col>296</xdr:col>
      <xdr:colOff>490320</xdr:colOff>
      <xdr:row>122</xdr:row>
      <xdr:rowOff>8640</xdr:rowOff>
    </xdr:to>
    <xdr:sp>
      <xdr:nvSpPr>
        <xdr:cNvPr id="317" name="Freeform 1"/>
        <xdr:cNvSpPr/>
      </xdr:nvSpPr>
      <xdr:spPr>
        <a:xfrm>
          <a:off x="237115080" y="74271240"/>
          <a:ext cx="205200" cy="108720"/>
        </a:xfrm>
        <a:custGeom>
          <a:avLst/>
          <a:gdLst/>
          <a:ahLst/>
          <a:rect l="0" t="0" r="r" b="b"/>
          <a:pathLst>
            <a:path w="570" h="302">
              <a:moveTo>
                <a:pt x="0" y="301"/>
              </a:moveTo>
              <a:lnTo>
                <a:pt x="0" y="240"/>
              </a:lnTo>
              <a:lnTo>
                <a:pt x="569" y="240"/>
              </a:lnTo>
              <a:lnTo>
                <a:pt x="569" y="301"/>
              </a:lnTo>
              <a:lnTo>
                <a:pt x="0" y="301"/>
              </a:lnTo>
              <a:moveTo>
                <a:pt x="0" y="62"/>
              </a:moveTo>
              <a:lnTo>
                <a:pt x="0" y="0"/>
              </a:lnTo>
              <a:lnTo>
                <a:pt x="569" y="0"/>
              </a:lnTo>
              <a:lnTo>
                <a:pt x="569" y="62"/>
              </a:lnTo>
              <a:lnTo>
                <a:pt x="0" y="6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602640</xdr:colOff>
      <xdr:row>121</xdr:row>
      <xdr:rowOff>167040</xdr:rowOff>
    </xdr:from>
    <xdr:to>
      <xdr:col>297</xdr:col>
      <xdr:colOff>11160</xdr:colOff>
      <xdr:row>121</xdr:row>
      <xdr:rowOff>401400</xdr:rowOff>
    </xdr:to>
    <xdr:sp>
      <xdr:nvSpPr>
        <xdr:cNvPr id="318" name="Freeform 1"/>
        <xdr:cNvSpPr/>
      </xdr:nvSpPr>
      <xdr:spPr>
        <a:xfrm>
          <a:off x="237432240" y="73928520"/>
          <a:ext cx="208800" cy="234720"/>
        </a:xfrm>
        <a:custGeom>
          <a:avLst/>
          <a:gdLst/>
          <a:ahLst/>
          <a:rect l="0" t="0" r="r" b="b"/>
          <a:pathLst>
            <a:path w="580" h="652">
              <a:moveTo>
                <a:pt x="556" y="478"/>
              </a:moveTo>
              <a:cubicBezTo>
                <a:pt x="526" y="583"/>
                <a:pt x="493" y="610"/>
                <a:pt x="387" y="614"/>
              </a:cubicBezTo>
              <a:lnTo>
                <a:pt x="134" y="614"/>
              </a:lnTo>
              <a:lnTo>
                <a:pt x="559" y="15"/>
              </a:lnTo>
              <a:lnTo>
                <a:pt x="559" y="0"/>
              </a:lnTo>
              <a:lnTo>
                <a:pt x="41" y="0"/>
              </a:lnTo>
              <a:lnTo>
                <a:pt x="22" y="168"/>
              </a:lnTo>
              <a:lnTo>
                <a:pt x="47" y="168"/>
              </a:lnTo>
              <a:cubicBezTo>
                <a:pt x="64" y="69"/>
                <a:pt x="99" y="40"/>
                <a:pt x="213" y="37"/>
              </a:cubicBezTo>
              <a:lnTo>
                <a:pt x="430" y="37"/>
              </a:lnTo>
              <a:lnTo>
                <a:pt x="0" y="636"/>
              </a:lnTo>
              <a:lnTo>
                <a:pt x="0" y="651"/>
              </a:lnTo>
              <a:lnTo>
                <a:pt x="555" y="651"/>
              </a:lnTo>
              <a:lnTo>
                <a:pt x="579" y="478"/>
              </a:lnTo>
              <a:lnTo>
                <a:pt x="556" y="478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38880</xdr:colOff>
      <xdr:row>121</xdr:row>
      <xdr:rowOff>371160</xdr:rowOff>
    </xdr:from>
    <xdr:to>
      <xdr:col>297</xdr:col>
      <xdr:colOff>136800</xdr:colOff>
      <xdr:row>121</xdr:row>
      <xdr:rowOff>514800</xdr:rowOff>
    </xdr:to>
    <xdr:sp>
      <xdr:nvSpPr>
        <xdr:cNvPr id="319" name="Freeform 1"/>
        <xdr:cNvSpPr/>
      </xdr:nvSpPr>
      <xdr:spPr>
        <a:xfrm>
          <a:off x="237668400" y="74132640"/>
          <a:ext cx="98280" cy="144000"/>
        </a:xfrm>
        <a:custGeom>
          <a:avLst/>
          <a:gdLst/>
          <a:ahLst/>
          <a:rect l="0" t="0" r="r" b="b"/>
          <a:pathLst>
            <a:path w="273" h="400">
              <a:moveTo>
                <a:pt x="0" y="399"/>
              </a:moveTo>
              <a:lnTo>
                <a:pt x="141" y="399"/>
              </a:lnTo>
              <a:lnTo>
                <a:pt x="141" y="388"/>
              </a:lnTo>
              <a:cubicBezTo>
                <a:pt x="98" y="388"/>
                <a:pt x="91" y="382"/>
                <a:pt x="90" y="344"/>
              </a:cubicBezTo>
              <a:lnTo>
                <a:pt x="90" y="252"/>
              </a:lnTo>
              <a:cubicBezTo>
                <a:pt x="111" y="271"/>
                <a:pt x="124" y="277"/>
                <a:pt x="149" y="277"/>
              </a:cubicBezTo>
              <a:cubicBezTo>
                <a:pt x="218" y="277"/>
                <a:pt x="272" y="211"/>
                <a:pt x="272" y="126"/>
              </a:cubicBezTo>
              <a:cubicBezTo>
                <a:pt x="272" y="53"/>
                <a:pt x="231" y="0"/>
                <a:pt x="174" y="0"/>
              </a:cubicBezTo>
              <a:cubicBezTo>
                <a:pt x="141" y="0"/>
                <a:pt x="116" y="14"/>
                <a:pt x="90" y="47"/>
              </a:cubicBezTo>
              <a:lnTo>
                <a:pt x="90" y="1"/>
              </a:lnTo>
              <a:lnTo>
                <a:pt x="86" y="0"/>
              </a:lnTo>
              <a:cubicBezTo>
                <a:pt x="55" y="12"/>
                <a:pt x="34" y="20"/>
                <a:pt x="2" y="30"/>
              </a:cubicBezTo>
              <a:lnTo>
                <a:pt x="2" y="40"/>
              </a:lnTo>
              <a:cubicBezTo>
                <a:pt x="8" y="39"/>
                <a:pt x="11" y="39"/>
                <a:pt x="17" y="39"/>
              </a:cubicBezTo>
              <a:cubicBezTo>
                <a:pt x="37" y="39"/>
                <a:pt x="41" y="45"/>
                <a:pt x="41" y="73"/>
              </a:cubicBezTo>
              <a:lnTo>
                <a:pt x="41" y="348"/>
              </a:lnTo>
              <a:cubicBezTo>
                <a:pt x="41" y="380"/>
                <a:pt x="34" y="386"/>
                <a:pt x="0" y="389"/>
              </a:cubicBezTo>
              <a:lnTo>
                <a:pt x="0" y="399"/>
              </a:lnTo>
              <a:moveTo>
                <a:pt x="90" y="74"/>
              </a:moveTo>
              <a:cubicBezTo>
                <a:pt x="90" y="57"/>
                <a:pt x="123" y="35"/>
                <a:pt x="150" y="35"/>
              </a:cubicBezTo>
              <a:cubicBezTo>
                <a:pt x="193" y="35"/>
                <a:pt x="221" y="80"/>
                <a:pt x="221" y="149"/>
              </a:cubicBezTo>
              <a:cubicBezTo>
                <a:pt x="221" y="214"/>
                <a:pt x="193" y="258"/>
                <a:pt x="151" y="258"/>
              </a:cubicBezTo>
              <a:cubicBezTo>
                <a:pt x="123" y="258"/>
                <a:pt x="90" y="237"/>
                <a:pt x="90" y="219"/>
              </a:cubicBezTo>
              <a:lnTo>
                <a:pt x="90" y="7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561600</xdr:colOff>
      <xdr:row>121</xdr:row>
      <xdr:rowOff>554760</xdr:rowOff>
    </xdr:from>
    <xdr:to>
      <xdr:col>297</xdr:col>
      <xdr:colOff>162720</xdr:colOff>
      <xdr:row>121</xdr:row>
      <xdr:rowOff>572040</xdr:rowOff>
    </xdr:to>
    <xdr:sp>
      <xdr:nvSpPr>
        <xdr:cNvPr id="320" name="Freeform 1"/>
        <xdr:cNvSpPr/>
      </xdr:nvSpPr>
      <xdr:spPr>
        <a:xfrm>
          <a:off x="237391200" y="74316240"/>
          <a:ext cx="401400" cy="17640"/>
        </a:xfrm>
        <a:custGeom>
          <a:avLst/>
          <a:gdLst/>
          <a:ahLst/>
          <a:rect l="0" t="0" r="r" b="b"/>
          <a:pathLst>
            <a:path w="1115" h="49">
              <a:moveTo>
                <a:pt x="0" y="0"/>
              </a:moveTo>
              <a:lnTo>
                <a:pt x="1114" y="0"/>
              </a:lnTo>
              <a:lnTo>
                <a:pt x="1114" y="48"/>
              </a:lnTo>
              <a:lnTo>
                <a:pt x="0" y="48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686520</xdr:colOff>
      <xdr:row>122</xdr:row>
      <xdr:rowOff>95040</xdr:rowOff>
    </xdr:from>
    <xdr:to>
      <xdr:col>297</xdr:col>
      <xdr:colOff>44280</xdr:colOff>
      <xdr:row>122</xdr:row>
      <xdr:rowOff>334440</xdr:rowOff>
    </xdr:to>
    <xdr:sp>
      <xdr:nvSpPr>
        <xdr:cNvPr id="321" name="Freeform 1"/>
        <xdr:cNvSpPr/>
      </xdr:nvSpPr>
      <xdr:spPr>
        <a:xfrm>
          <a:off x="237516120" y="74466000"/>
          <a:ext cx="158040" cy="239760"/>
        </a:xfrm>
        <a:custGeom>
          <a:avLst/>
          <a:gdLst/>
          <a:ahLst/>
          <a:rect l="0" t="0" r="r" b="b"/>
          <a:pathLst>
            <a:path w="439" h="666">
              <a:moveTo>
                <a:pt x="438" y="530"/>
              </a:moveTo>
              <a:lnTo>
                <a:pt x="425" y="525"/>
              </a:lnTo>
              <a:cubicBezTo>
                <a:pt x="389" y="582"/>
                <a:pt x="378" y="589"/>
                <a:pt x="332" y="590"/>
              </a:cubicBezTo>
              <a:lnTo>
                <a:pt x="96" y="590"/>
              </a:lnTo>
              <a:lnTo>
                <a:pt x="262" y="417"/>
              </a:lnTo>
              <a:cubicBezTo>
                <a:pt x="349" y="326"/>
                <a:pt x="388" y="251"/>
                <a:pt x="388" y="174"/>
              </a:cubicBezTo>
              <a:cubicBezTo>
                <a:pt x="388" y="76"/>
                <a:pt x="308" y="0"/>
                <a:pt x="206" y="0"/>
              </a:cubicBezTo>
              <a:cubicBezTo>
                <a:pt x="152" y="0"/>
                <a:pt x="100" y="22"/>
                <a:pt x="64" y="61"/>
              </a:cubicBezTo>
              <a:cubicBezTo>
                <a:pt x="32" y="94"/>
                <a:pt x="18" y="126"/>
                <a:pt x="1" y="196"/>
              </a:cubicBezTo>
              <a:lnTo>
                <a:pt x="22" y="201"/>
              </a:lnTo>
              <a:cubicBezTo>
                <a:pt x="61" y="104"/>
                <a:pt x="95" y="73"/>
                <a:pt x="164" y="73"/>
              </a:cubicBezTo>
              <a:cubicBezTo>
                <a:pt x="248" y="73"/>
                <a:pt x="303" y="129"/>
                <a:pt x="303" y="212"/>
              </a:cubicBezTo>
              <a:cubicBezTo>
                <a:pt x="303" y="289"/>
                <a:pt x="258" y="380"/>
                <a:pt x="175" y="467"/>
              </a:cubicBezTo>
              <a:lnTo>
                <a:pt x="0" y="653"/>
              </a:lnTo>
              <a:lnTo>
                <a:pt x="0" y="665"/>
              </a:lnTo>
              <a:lnTo>
                <a:pt x="384" y="665"/>
              </a:lnTo>
              <a:lnTo>
                <a:pt x="438" y="53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295</xdr:col>
      <xdr:colOff>462240</xdr:colOff>
      <xdr:row>125</xdr:row>
      <xdr:rowOff>387000</xdr:rowOff>
    </xdr:from>
    <xdr:to>
      <xdr:col>298</xdr:col>
      <xdr:colOff>42480</xdr:colOff>
      <xdr:row>126</xdr:row>
      <xdr:rowOff>291240</xdr:rowOff>
    </xdr:to>
    <xdr:pic>
      <xdr:nvPicPr>
        <xdr:cNvPr id="322" name="Image 3" descr=""/>
        <xdr:cNvPicPr/>
      </xdr:nvPicPr>
      <xdr:blipFill>
        <a:blip r:embed="rId64"/>
        <a:stretch/>
      </xdr:blipFill>
      <xdr:spPr>
        <a:xfrm>
          <a:off x="236491560" y="76586760"/>
          <a:ext cx="1980720" cy="514080"/>
        </a:xfrm>
        <a:prstGeom prst="rect">
          <a:avLst/>
        </a:prstGeom>
        <a:ln w="0">
          <a:solidFill>
            <a:srgbClr val="000000"/>
          </a:solidFill>
        </a:ln>
      </xdr:spPr>
    </xdr:pic>
    <xdr:clientData/>
  </xdr:twoCellAnchor>
  <xdr:twoCellAnchor editAs="absolute">
    <xdr:from>
      <xdr:col>295</xdr:col>
      <xdr:colOff>588960</xdr:colOff>
      <xdr:row>101</xdr:row>
      <xdr:rowOff>171000</xdr:rowOff>
    </xdr:from>
    <xdr:to>
      <xdr:col>298</xdr:col>
      <xdr:colOff>143280</xdr:colOff>
      <xdr:row>102</xdr:row>
      <xdr:rowOff>448560</xdr:rowOff>
    </xdr:to>
    <xdr:sp>
      <xdr:nvSpPr>
        <xdr:cNvPr id="323" name="Freeform 1"/>
        <xdr:cNvSpPr/>
      </xdr:nvSpPr>
      <xdr:spPr>
        <a:xfrm>
          <a:off x="236618280" y="61740360"/>
          <a:ext cx="1955160" cy="887760"/>
        </a:xfrm>
        <a:custGeom>
          <a:avLst/>
          <a:gdLst/>
          <a:ahLst/>
          <a:rect l="0" t="0" r="r" b="b"/>
          <a:pathLst>
            <a:path w="5431" h="2466">
              <a:moveTo>
                <a:pt x="0" y="2465"/>
              </a:moveTo>
              <a:lnTo>
                <a:pt x="0" y="0"/>
              </a:lnTo>
              <a:lnTo>
                <a:pt x="5430" y="0"/>
              </a:lnTo>
              <a:lnTo>
                <a:pt x="5430" y="2465"/>
              </a:lnTo>
              <a:lnTo>
                <a:pt x="0" y="2465"/>
              </a:lnTo>
              <a:close/>
            </a:path>
          </a:pathLst>
        </a:custGeom>
        <a:solidFill>
          <a:srgbClr val="ffffff"/>
        </a:solidFill>
        <a:ln w="0">
          <a:solidFill>
            <a:srgbClr val="000000"/>
          </a:solidFill>
        </a:ln>
      </xdr:spPr>
    </xdr:sp>
    <xdr:clientData/>
  </xdr:twoCellAnchor>
  <xdr:twoCellAnchor editAs="absolute">
    <xdr:from>
      <xdr:col>295</xdr:col>
      <xdr:colOff>642960</xdr:colOff>
      <xdr:row>101</xdr:row>
      <xdr:rowOff>516240</xdr:rowOff>
    </xdr:from>
    <xdr:to>
      <xdr:col>295</xdr:col>
      <xdr:colOff>748080</xdr:colOff>
      <xdr:row>102</xdr:row>
      <xdr:rowOff>140760</xdr:rowOff>
    </xdr:to>
    <xdr:sp>
      <xdr:nvSpPr>
        <xdr:cNvPr id="324" name="Freeform 1"/>
        <xdr:cNvSpPr/>
      </xdr:nvSpPr>
      <xdr:spPr>
        <a:xfrm>
          <a:off x="236672280" y="62085600"/>
          <a:ext cx="105480" cy="234720"/>
        </a:xfrm>
        <a:custGeom>
          <a:avLst/>
          <a:gdLst/>
          <a:ahLst/>
          <a:rect l="0" t="0" r="r" b="b"/>
          <a:pathLst>
            <a:path w="293" h="652">
              <a:moveTo>
                <a:pt x="0" y="651"/>
              </a:moveTo>
              <a:lnTo>
                <a:pt x="292" y="651"/>
              </a:lnTo>
              <a:lnTo>
                <a:pt x="292" y="632"/>
              </a:lnTo>
              <a:lnTo>
                <a:pt x="265" y="631"/>
              </a:lnTo>
              <a:lnTo>
                <a:pt x="254" y="630"/>
              </a:lnTo>
              <a:lnTo>
                <a:pt x="243" y="628"/>
              </a:lnTo>
              <a:lnTo>
                <a:pt x="235" y="626"/>
              </a:lnTo>
              <a:lnTo>
                <a:pt x="227" y="623"/>
              </a:lnTo>
              <a:lnTo>
                <a:pt x="220" y="619"/>
              </a:lnTo>
              <a:lnTo>
                <a:pt x="217" y="617"/>
              </a:lnTo>
              <a:lnTo>
                <a:pt x="215" y="615"/>
              </a:lnTo>
              <a:lnTo>
                <a:pt x="212" y="612"/>
              </a:lnTo>
              <a:lnTo>
                <a:pt x="210" y="609"/>
              </a:lnTo>
              <a:lnTo>
                <a:pt x="208" y="606"/>
              </a:lnTo>
              <a:lnTo>
                <a:pt x="206" y="603"/>
              </a:lnTo>
              <a:lnTo>
                <a:pt x="203" y="596"/>
              </a:lnTo>
              <a:lnTo>
                <a:pt x="200" y="588"/>
              </a:lnTo>
              <a:lnTo>
                <a:pt x="199" y="579"/>
              </a:lnTo>
              <a:lnTo>
                <a:pt x="197" y="568"/>
              </a:lnTo>
              <a:lnTo>
                <a:pt x="196" y="544"/>
              </a:lnTo>
              <a:lnTo>
                <a:pt x="196" y="107"/>
              </a:lnTo>
              <a:lnTo>
                <a:pt x="197" y="82"/>
              </a:lnTo>
              <a:lnTo>
                <a:pt x="198" y="72"/>
              </a:lnTo>
              <a:lnTo>
                <a:pt x="200" y="63"/>
              </a:lnTo>
              <a:lnTo>
                <a:pt x="203" y="55"/>
              </a:lnTo>
              <a:lnTo>
                <a:pt x="206" y="48"/>
              </a:lnTo>
              <a:lnTo>
                <a:pt x="207" y="44"/>
              </a:lnTo>
              <a:lnTo>
                <a:pt x="209" y="42"/>
              </a:lnTo>
              <a:lnTo>
                <a:pt x="212" y="39"/>
              </a:lnTo>
              <a:lnTo>
                <a:pt x="214" y="36"/>
              </a:lnTo>
              <a:lnTo>
                <a:pt x="217" y="34"/>
              </a:lnTo>
              <a:lnTo>
                <a:pt x="220" y="32"/>
              </a:lnTo>
              <a:lnTo>
                <a:pt x="226" y="29"/>
              </a:lnTo>
              <a:lnTo>
                <a:pt x="234" y="26"/>
              </a:lnTo>
              <a:lnTo>
                <a:pt x="243" y="23"/>
              </a:lnTo>
              <a:lnTo>
                <a:pt x="253" y="22"/>
              </a:lnTo>
              <a:lnTo>
                <a:pt x="265" y="20"/>
              </a:lnTo>
              <a:lnTo>
                <a:pt x="292" y="19"/>
              </a:lnTo>
              <a:lnTo>
                <a:pt x="292" y="0"/>
              </a:lnTo>
              <a:lnTo>
                <a:pt x="0" y="0"/>
              </a:lnTo>
              <a:lnTo>
                <a:pt x="0" y="19"/>
              </a:lnTo>
              <a:lnTo>
                <a:pt x="28" y="21"/>
              </a:lnTo>
              <a:lnTo>
                <a:pt x="40" y="22"/>
              </a:lnTo>
              <a:lnTo>
                <a:pt x="50" y="24"/>
              </a:lnTo>
              <a:lnTo>
                <a:pt x="59" y="27"/>
              </a:lnTo>
              <a:lnTo>
                <a:pt x="67" y="29"/>
              </a:lnTo>
              <a:lnTo>
                <a:pt x="73" y="33"/>
              </a:lnTo>
              <a:lnTo>
                <a:pt x="76" y="35"/>
              </a:lnTo>
              <a:lnTo>
                <a:pt x="79" y="37"/>
              </a:lnTo>
              <a:lnTo>
                <a:pt x="81" y="40"/>
              </a:lnTo>
              <a:lnTo>
                <a:pt x="83" y="42"/>
              </a:lnTo>
              <a:lnTo>
                <a:pt x="85" y="45"/>
              </a:lnTo>
              <a:lnTo>
                <a:pt x="87" y="48"/>
              </a:lnTo>
              <a:lnTo>
                <a:pt x="90" y="55"/>
              </a:lnTo>
              <a:lnTo>
                <a:pt x="92" y="63"/>
              </a:lnTo>
              <a:lnTo>
                <a:pt x="93" y="72"/>
              </a:lnTo>
              <a:lnTo>
                <a:pt x="94" y="82"/>
              </a:lnTo>
              <a:lnTo>
                <a:pt x="95" y="107"/>
              </a:lnTo>
              <a:lnTo>
                <a:pt x="95" y="544"/>
              </a:lnTo>
              <a:lnTo>
                <a:pt x="94" y="569"/>
              </a:lnTo>
              <a:lnTo>
                <a:pt x="93" y="579"/>
              </a:lnTo>
              <a:lnTo>
                <a:pt x="92" y="589"/>
              </a:lnTo>
              <a:lnTo>
                <a:pt x="90" y="597"/>
              </a:lnTo>
              <a:lnTo>
                <a:pt x="87" y="604"/>
              </a:lnTo>
              <a:lnTo>
                <a:pt x="85" y="607"/>
              </a:lnTo>
              <a:lnTo>
                <a:pt x="83" y="610"/>
              </a:lnTo>
              <a:lnTo>
                <a:pt x="81" y="613"/>
              </a:lnTo>
              <a:lnTo>
                <a:pt x="78" y="615"/>
              </a:lnTo>
              <a:lnTo>
                <a:pt x="76" y="617"/>
              </a:lnTo>
              <a:lnTo>
                <a:pt x="73" y="619"/>
              </a:lnTo>
              <a:lnTo>
                <a:pt x="66" y="623"/>
              </a:lnTo>
              <a:lnTo>
                <a:pt x="59" y="626"/>
              </a:lnTo>
              <a:lnTo>
                <a:pt x="50" y="628"/>
              </a:lnTo>
              <a:lnTo>
                <a:pt x="39" y="629"/>
              </a:lnTo>
              <a:lnTo>
                <a:pt x="28" y="631"/>
              </a:lnTo>
              <a:lnTo>
                <a:pt x="0" y="632"/>
              </a:lnTo>
              <a:lnTo>
                <a:pt x="0" y="651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295</xdr:col>
      <xdr:colOff>793440</xdr:colOff>
      <xdr:row>102</xdr:row>
      <xdr:rowOff>64440</xdr:rowOff>
    </xdr:from>
    <xdr:to>
      <xdr:col>296</xdr:col>
      <xdr:colOff>52560</xdr:colOff>
      <xdr:row>102</xdr:row>
      <xdr:rowOff>208080</xdr:rowOff>
    </xdr:to>
    <xdr:sp>
      <xdr:nvSpPr>
        <xdr:cNvPr id="325" name="Freeform 1"/>
        <xdr:cNvSpPr/>
      </xdr:nvSpPr>
      <xdr:spPr>
        <a:xfrm>
          <a:off x="236822760" y="62243640"/>
          <a:ext cx="59760" cy="144000"/>
        </a:xfrm>
        <a:custGeom>
          <a:avLst/>
          <a:gdLst/>
          <a:ahLst/>
          <a:rect l="0" t="0" r="r" b="b"/>
          <a:pathLst>
            <a:path w="166" h="400">
              <a:moveTo>
                <a:pt x="4" y="399"/>
              </a:moveTo>
              <a:lnTo>
                <a:pt x="165" y="399"/>
              </a:lnTo>
              <a:lnTo>
                <a:pt x="165" y="390"/>
              </a:lnTo>
              <a:lnTo>
                <a:pt x="150" y="390"/>
              </a:lnTo>
              <a:lnTo>
                <a:pt x="138" y="389"/>
              </a:lnTo>
              <a:lnTo>
                <a:pt x="133" y="388"/>
              </a:lnTo>
              <a:lnTo>
                <a:pt x="128" y="387"/>
              </a:lnTo>
              <a:lnTo>
                <a:pt x="124" y="385"/>
              </a:lnTo>
              <a:lnTo>
                <a:pt x="121" y="383"/>
              </a:lnTo>
              <a:lnTo>
                <a:pt x="119" y="382"/>
              </a:lnTo>
              <a:lnTo>
                <a:pt x="118" y="381"/>
              </a:lnTo>
              <a:lnTo>
                <a:pt x="117" y="380"/>
              </a:lnTo>
              <a:lnTo>
                <a:pt x="116" y="379"/>
              </a:lnTo>
              <a:lnTo>
                <a:pt x="115" y="377"/>
              </a:lnTo>
              <a:lnTo>
                <a:pt x="114" y="376"/>
              </a:lnTo>
              <a:lnTo>
                <a:pt x="112" y="373"/>
              </a:lnTo>
              <a:lnTo>
                <a:pt x="111" y="369"/>
              </a:lnTo>
              <a:lnTo>
                <a:pt x="110" y="365"/>
              </a:lnTo>
              <a:lnTo>
                <a:pt x="110" y="360"/>
              </a:lnTo>
              <a:lnTo>
                <a:pt x="110" y="355"/>
              </a:lnTo>
              <a:lnTo>
                <a:pt x="110" y="1"/>
              </a:lnTo>
              <a:lnTo>
                <a:pt x="105" y="0"/>
              </a:lnTo>
              <a:lnTo>
                <a:pt x="0" y="54"/>
              </a:lnTo>
              <a:lnTo>
                <a:pt x="0" y="62"/>
              </a:lnTo>
              <a:lnTo>
                <a:pt x="15" y="56"/>
              </a:lnTo>
              <a:lnTo>
                <a:pt x="28" y="52"/>
              </a:lnTo>
              <a:lnTo>
                <a:pt x="32" y="51"/>
              </a:lnTo>
              <a:lnTo>
                <a:pt x="36" y="50"/>
              </a:lnTo>
              <a:lnTo>
                <a:pt x="40" y="49"/>
              </a:lnTo>
              <a:lnTo>
                <a:pt x="41" y="49"/>
              </a:lnTo>
              <a:lnTo>
                <a:pt x="42" y="49"/>
              </a:lnTo>
              <a:lnTo>
                <a:pt x="44" y="49"/>
              </a:lnTo>
              <a:lnTo>
                <a:pt x="46" y="49"/>
              </a:lnTo>
              <a:lnTo>
                <a:pt x="48" y="50"/>
              </a:lnTo>
              <a:lnTo>
                <a:pt x="50" y="51"/>
              </a:lnTo>
              <a:lnTo>
                <a:pt x="52" y="52"/>
              </a:lnTo>
              <a:lnTo>
                <a:pt x="53" y="53"/>
              </a:lnTo>
              <a:lnTo>
                <a:pt x="54" y="54"/>
              </a:lnTo>
              <a:lnTo>
                <a:pt x="55" y="56"/>
              </a:lnTo>
              <a:lnTo>
                <a:pt x="56" y="58"/>
              </a:lnTo>
              <a:lnTo>
                <a:pt x="57" y="60"/>
              </a:lnTo>
              <a:lnTo>
                <a:pt x="58" y="62"/>
              </a:lnTo>
              <a:lnTo>
                <a:pt x="59" y="64"/>
              </a:lnTo>
              <a:lnTo>
                <a:pt x="59" y="67"/>
              </a:lnTo>
              <a:lnTo>
                <a:pt x="59" y="70"/>
              </a:lnTo>
              <a:lnTo>
                <a:pt x="60" y="77"/>
              </a:lnTo>
              <a:lnTo>
                <a:pt x="60" y="344"/>
              </a:lnTo>
              <a:lnTo>
                <a:pt x="59" y="357"/>
              </a:lnTo>
              <a:lnTo>
                <a:pt x="58" y="362"/>
              </a:lnTo>
              <a:lnTo>
                <a:pt x="57" y="367"/>
              </a:lnTo>
              <a:lnTo>
                <a:pt x="55" y="371"/>
              </a:lnTo>
              <a:lnTo>
                <a:pt x="53" y="375"/>
              </a:lnTo>
              <a:lnTo>
                <a:pt x="52" y="377"/>
              </a:lnTo>
              <a:lnTo>
                <a:pt x="51" y="378"/>
              </a:lnTo>
              <a:lnTo>
                <a:pt x="50" y="380"/>
              </a:lnTo>
              <a:lnTo>
                <a:pt x="48" y="381"/>
              </a:lnTo>
              <a:lnTo>
                <a:pt x="45" y="383"/>
              </a:lnTo>
              <a:lnTo>
                <a:pt x="41" y="385"/>
              </a:lnTo>
              <a:lnTo>
                <a:pt x="36" y="387"/>
              </a:lnTo>
              <a:lnTo>
                <a:pt x="31" y="388"/>
              </a:lnTo>
              <a:lnTo>
                <a:pt x="26" y="389"/>
              </a:lnTo>
              <a:lnTo>
                <a:pt x="19" y="390"/>
              </a:lnTo>
              <a:lnTo>
                <a:pt x="4" y="390"/>
              </a:lnTo>
              <a:lnTo>
                <a:pt x="4" y="39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122040</xdr:colOff>
      <xdr:row>101</xdr:row>
      <xdr:rowOff>592560</xdr:rowOff>
    </xdr:from>
    <xdr:to>
      <xdr:col>296</xdr:col>
      <xdr:colOff>326880</xdr:colOff>
      <xdr:row>102</xdr:row>
      <xdr:rowOff>91080</xdr:rowOff>
    </xdr:to>
    <xdr:sp>
      <xdr:nvSpPr>
        <xdr:cNvPr id="326" name="Freeform 1"/>
        <xdr:cNvSpPr/>
      </xdr:nvSpPr>
      <xdr:spPr>
        <a:xfrm>
          <a:off x="236951640" y="62161920"/>
          <a:ext cx="205200" cy="108720"/>
        </a:xfrm>
        <a:custGeom>
          <a:avLst/>
          <a:gdLst/>
          <a:ahLst/>
          <a:rect l="0" t="0" r="r" b="b"/>
          <a:pathLst>
            <a:path w="570" h="302">
              <a:moveTo>
                <a:pt x="0" y="301"/>
              </a:moveTo>
              <a:lnTo>
                <a:pt x="0" y="240"/>
              </a:lnTo>
              <a:lnTo>
                <a:pt x="569" y="240"/>
              </a:lnTo>
              <a:lnTo>
                <a:pt x="569" y="301"/>
              </a:lnTo>
              <a:lnTo>
                <a:pt x="0" y="301"/>
              </a:lnTo>
              <a:moveTo>
                <a:pt x="0" y="62"/>
              </a:moveTo>
              <a:lnTo>
                <a:pt x="0" y="0"/>
              </a:lnTo>
              <a:lnTo>
                <a:pt x="569" y="0"/>
              </a:lnTo>
              <a:lnTo>
                <a:pt x="569" y="62"/>
              </a:lnTo>
              <a:lnTo>
                <a:pt x="0" y="6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3960</xdr:colOff>
      <xdr:row>101</xdr:row>
      <xdr:rowOff>268920</xdr:rowOff>
    </xdr:from>
    <xdr:to>
      <xdr:col>297</xdr:col>
      <xdr:colOff>190440</xdr:colOff>
      <xdr:row>101</xdr:row>
      <xdr:rowOff>503280</xdr:rowOff>
    </xdr:to>
    <xdr:sp>
      <xdr:nvSpPr>
        <xdr:cNvPr id="327" name="Freeform 1"/>
        <xdr:cNvSpPr/>
      </xdr:nvSpPr>
      <xdr:spPr>
        <a:xfrm>
          <a:off x="237633480" y="61838280"/>
          <a:ext cx="186840" cy="234720"/>
        </a:xfrm>
        <a:custGeom>
          <a:avLst/>
          <a:gdLst/>
          <a:ahLst/>
          <a:rect l="0" t="0" r="r" b="b"/>
          <a:pathLst>
            <a:path w="519" h="652">
              <a:moveTo>
                <a:pt x="0" y="19"/>
              </a:moveTo>
              <a:lnTo>
                <a:pt x="24" y="22"/>
              </a:lnTo>
              <a:lnTo>
                <a:pt x="35" y="24"/>
              </a:lnTo>
              <a:lnTo>
                <a:pt x="43" y="26"/>
              </a:lnTo>
              <a:lnTo>
                <a:pt x="51" y="28"/>
              </a:lnTo>
              <a:lnTo>
                <a:pt x="58" y="31"/>
              </a:lnTo>
              <a:lnTo>
                <a:pt x="64" y="35"/>
              </a:lnTo>
              <a:lnTo>
                <a:pt x="66" y="37"/>
              </a:lnTo>
              <a:lnTo>
                <a:pt x="68" y="39"/>
              </a:lnTo>
              <a:lnTo>
                <a:pt x="70" y="41"/>
              </a:lnTo>
              <a:lnTo>
                <a:pt x="72" y="44"/>
              </a:lnTo>
              <a:lnTo>
                <a:pt x="75" y="50"/>
              </a:lnTo>
              <a:lnTo>
                <a:pt x="78" y="56"/>
              </a:lnTo>
              <a:lnTo>
                <a:pt x="80" y="64"/>
              </a:lnTo>
              <a:lnTo>
                <a:pt x="81" y="73"/>
              </a:lnTo>
              <a:lnTo>
                <a:pt x="82" y="83"/>
              </a:lnTo>
              <a:lnTo>
                <a:pt x="83" y="107"/>
              </a:lnTo>
              <a:lnTo>
                <a:pt x="83" y="533"/>
              </a:lnTo>
              <a:lnTo>
                <a:pt x="82" y="561"/>
              </a:lnTo>
              <a:lnTo>
                <a:pt x="81" y="573"/>
              </a:lnTo>
              <a:lnTo>
                <a:pt x="80" y="583"/>
              </a:lnTo>
              <a:lnTo>
                <a:pt x="78" y="592"/>
              </a:lnTo>
              <a:lnTo>
                <a:pt x="76" y="599"/>
              </a:lnTo>
              <a:lnTo>
                <a:pt x="73" y="606"/>
              </a:lnTo>
              <a:lnTo>
                <a:pt x="71" y="609"/>
              </a:lnTo>
              <a:lnTo>
                <a:pt x="69" y="611"/>
              </a:lnTo>
              <a:lnTo>
                <a:pt x="67" y="614"/>
              </a:lnTo>
              <a:lnTo>
                <a:pt x="64" y="616"/>
              </a:lnTo>
              <a:lnTo>
                <a:pt x="62" y="618"/>
              </a:lnTo>
              <a:lnTo>
                <a:pt x="59" y="620"/>
              </a:lnTo>
              <a:lnTo>
                <a:pt x="52" y="623"/>
              </a:lnTo>
              <a:lnTo>
                <a:pt x="44" y="626"/>
              </a:lnTo>
              <a:lnTo>
                <a:pt x="35" y="628"/>
              </a:lnTo>
              <a:lnTo>
                <a:pt x="25" y="630"/>
              </a:lnTo>
              <a:lnTo>
                <a:pt x="0" y="632"/>
              </a:lnTo>
              <a:lnTo>
                <a:pt x="0" y="651"/>
              </a:lnTo>
              <a:lnTo>
                <a:pt x="276" y="651"/>
              </a:lnTo>
              <a:lnTo>
                <a:pt x="276" y="632"/>
              </a:lnTo>
              <a:lnTo>
                <a:pt x="249" y="631"/>
              </a:lnTo>
              <a:lnTo>
                <a:pt x="238" y="630"/>
              </a:lnTo>
              <a:lnTo>
                <a:pt x="228" y="628"/>
              </a:lnTo>
              <a:lnTo>
                <a:pt x="220" y="626"/>
              </a:lnTo>
              <a:lnTo>
                <a:pt x="212" y="623"/>
              </a:lnTo>
              <a:lnTo>
                <a:pt x="206" y="619"/>
              </a:lnTo>
              <a:lnTo>
                <a:pt x="203" y="617"/>
              </a:lnTo>
              <a:lnTo>
                <a:pt x="200" y="615"/>
              </a:lnTo>
              <a:lnTo>
                <a:pt x="198" y="612"/>
              </a:lnTo>
              <a:lnTo>
                <a:pt x="196" y="609"/>
              </a:lnTo>
              <a:lnTo>
                <a:pt x="194" y="606"/>
              </a:lnTo>
              <a:lnTo>
                <a:pt x="192" y="603"/>
              </a:lnTo>
              <a:lnTo>
                <a:pt x="189" y="596"/>
              </a:lnTo>
              <a:lnTo>
                <a:pt x="187" y="588"/>
              </a:lnTo>
              <a:lnTo>
                <a:pt x="185" y="579"/>
              </a:lnTo>
              <a:lnTo>
                <a:pt x="184" y="568"/>
              </a:lnTo>
              <a:lnTo>
                <a:pt x="183" y="544"/>
              </a:lnTo>
              <a:lnTo>
                <a:pt x="183" y="365"/>
              </a:lnTo>
              <a:lnTo>
                <a:pt x="217" y="367"/>
              </a:lnTo>
              <a:lnTo>
                <a:pt x="233" y="368"/>
              </a:lnTo>
              <a:lnTo>
                <a:pt x="251" y="368"/>
              </a:lnTo>
              <a:lnTo>
                <a:pt x="279" y="368"/>
              </a:lnTo>
              <a:lnTo>
                <a:pt x="305" y="366"/>
              </a:lnTo>
              <a:lnTo>
                <a:pt x="328" y="364"/>
              </a:lnTo>
              <a:lnTo>
                <a:pt x="350" y="360"/>
              </a:lnTo>
              <a:lnTo>
                <a:pt x="371" y="356"/>
              </a:lnTo>
              <a:lnTo>
                <a:pt x="389" y="350"/>
              </a:lnTo>
              <a:lnTo>
                <a:pt x="407" y="343"/>
              </a:lnTo>
              <a:lnTo>
                <a:pt x="423" y="335"/>
              </a:lnTo>
              <a:lnTo>
                <a:pt x="434" y="328"/>
              </a:lnTo>
              <a:lnTo>
                <a:pt x="444" y="321"/>
              </a:lnTo>
              <a:lnTo>
                <a:pt x="454" y="314"/>
              </a:lnTo>
              <a:lnTo>
                <a:pt x="463" y="306"/>
              </a:lnTo>
              <a:lnTo>
                <a:pt x="471" y="297"/>
              </a:lnTo>
              <a:lnTo>
                <a:pt x="479" y="288"/>
              </a:lnTo>
              <a:lnTo>
                <a:pt x="486" y="279"/>
              </a:lnTo>
              <a:lnTo>
                <a:pt x="492" y="269"/>
              </a:lnTo>
              <a:lnTo>
                <a:pt x="498" y="259"/>
              </a:lnTo>
              <a:lnTo>
                <a:pt x="503" y="248"/>
              </a:lnTo>
              <a:lnTo>
                <a:pt x="508" y="237"/>
              </a:lnTo>
              <a:lnTo>
                <a:pt x="511" y="226"/>
              </a:lnTo>
              <a:lnTo>
                <a:pt x="514" y="214"/>
              </a:lnTo>
              <a:lnTo>
                <a:pt x="516" y="202"/>
              </a:lnTo>
              <a:lnTo>
                <a:pt x="517" y="190"/>
              </a:lnTo>
              <a:lnTo>
                <a:pt x="518" y="178"/>
              </a:lnTo>
              <a:lnTo>
                <a:pt x="517" y="163"/>
              </a:lnTo>
              <a:lnTo>
                <a:pt x="515" y="148"/>
              </a:lnTo>
              <a:lnTo>
                <a:pt x="512" y="134"/>
              </a:lnTo>
              <a:lnTo>
                <a:pt x="507" y="120"/>
              </a:lnTo>
              <a:lnTo>
                <a:pt x="502" y="106"/>
              </a:lnTo>
              <a:lnTo>
                <a:pt x="495" y="94"/>
              </a:lnTo>
              <a:lnTo>
                <a:pt x="487" y="82"/>
              </a:lnTo>
              <a:lnTo>
                <a:pt x="477" y="71"/>
              </a:lnTo>
              <a:lnTo>
                <a:pt x="469" y="63"/>
              </a:lnTo>
              <a:lnTo>
                <a:pt x="460" y="55"/>
              </a:lnTo>
              <a:lnTo>
                <a:pt x="450" y="48"/>
              </a:lnTo>
              <a:lnTo>
                <a:pt x="440" y="42"/>
              </a:lnTo>
              <a:lnTo>
                <a:pt x="428" y="35"/>
              </a:lnTo>
              <a:lnTo>
                <a:pt x="416" y="29"/>
              </a:lnTo>
              <a:lnTo>
                <a:pt x="388" y="19"/>
              </a:lnTo>
              <a:lnTo>
                <a:pt x="359" y="11"/>
              </a:lnTo>
              <a:lnTo>
                <a:pt x="327" y="5"/>
              </a:lnTo>
              <a:lnTo>
                <a:pt x="294" y="1"/>
              </a:lnTo>
              <a:lnTo>
                <a:pt x="260" y="0"/>
              </a:lnTo>
              <a:lnTo>
                <a:pt x="0" y="0"/>
              </a:lnTo>
              <a:lnTo>
                <a:pt x="0" y="19"/>
              </a:lnTo>
              <a:moveTo>
                <a:pt x="183" y="70"/>
              </a:moveTo>
              <a:lnTo>
                <a:pt x="183" y="61"/>
              </a:lnTo>
              <a:lnTo>
                <a:pt x="184" y="57"/>
              </a:lnTo>
              <a:lnTo>
                <a:pt x="185" y="53"/>
              </a:lnTo>
              <a:lnTo>
                <a:pt x="185" y="50"/>
              </a:lnTo>
              <a:lnTo>
                <a:pt x="187" y="48"/>
              </a:lnTo>
              <a:lnTo>
                <a:pt x="188" y="45"/>
              </a:lnTo>
              <a:lnTo>
                <a:pt x="189" y="44"/>
              </a:lnTo>
              <a:lnTo>
                <a:pt x="190" y="43"/>
              </a:lnTo>
              <a:lnTo>
                <a:pt x="191" y="42"/>
              </a:lnTo>
              <a:lnTo>
                <a:pt x="192" y="41"/>
              </a:lnTo>
              <a:lnTo>
                <a:pt x="194" y="40"/>
              </a:lnTo>
              <a:lnTo>
                <a:pt x="197" y="39"/>
              </a:lnTo>
              <a:lnTo>
                <a:pt x="200" y="38"/>
              </a:lnTo>
              <a:lnTo>
                <a:pt x="204" y="37"/>
              </a:lnTo>
              <a:lnTo>
                <a:pt x="207" y="37"/>
              </a:lnTo>
              <a:lnTo>
                <a:pt x="216" y="36"/>
              </a:lnTo>
              <a:lnTo>
                <a:pt x="241" y="37"/>
              </a:lnTo>
              <a:lnTo>
                <a:pt x="263" y="39"/>
              </a:lnTo>
              <a:lnTo>
                <a:pt x="284" y="41"/>
              </a:lnTo>
              <a:lnTo>
                <a:pt x="303" y="45"/>
              </a:lnTo>
              <a:lnTo>
                <a:pt x="320" y="50"/>
              </a:lnTo>
              <a:lnTo>
                <a:pt x="336" y="56"/>
              </a:lnTo>
              <a:lnTo>
                <a:pt x="350" y="64"/>
              </a:lnTo>
              <a:lnTo>
                <a:pt x="363" y="72"/>
              </a:lnTo>
              <a:lnTo>
                <a:pt x="374" y="82"/>
              </a:lnTo>
              <a:lnTo>
                <a:pt x="384" y="93"/>
              </a:lnTo>
              <a:lnTo>
                <a:pt x="392" y="105"/>
              </a:lnTo>
              <a:lnTo>
                <a:pt x="399" y="118"/>
              </a:lnTo>
              <a:lnTo>
                <a:pt x="404" y="133"/>
              </a:lnTo>
              <a:lnTo>
                <a:pt x="407" y="149"/>
              </a:lnTo>
              <a:lnTo>
                <a:pt x="410" y="166"/>
              </a:lnTo>
              <a:lnTo>
                <a:pt x="410" y="184"/>
              </a:lnTo>
              <a:lnTo>
                <a:pt x="410" y="201"/>
              </a:lnTo>
              <a:lnTo>
                <a:pt x="408" y="218"/>
              </a:lnTo>
              <a:lnTo>
                <a:pt x="404" y="233"/>
              </a:lnTo>
              <a:lnTo>
                <a:pt x="399" y="247"/>
              </a:lnTo>
              <a:lnTo>
                <a:pt x="393" y="260"/>
              </a:lnTo>
              <a:lnTo>
                <a:pt x="386" y="272"/>
              </a:lnTo>
              <a:lnTo>
                <a:pt x="377" y="282"/>
              </a:lnTo>
              <a:lnTo>
                <a:pt x="367" y="292"/>
              </a:lnTo>
              <a:lnTo>
                <a:pt x="356" y="301"/>
              </a:lnTo>
              <a:lnTo>
                <a:pt x="343" y="308"/>
              </a:lnTo>
              <a:lnTo>
                <a:pt x="329" y="314"/>
              </a:lnTo>
              <a:lnTo>
                <a:pt x="314" y="319"/>
              </a:lnTo>
              <a:lnTo>
                <a:pt x="297" y="323"/>
              </a:lnTo>
              <a:lnTo>
                <a:pt x="279" y="326"/>
              </a:lnTo>
              <a:lnTo>
                <a:pt x="260" y="328"/>
              </a:lnTo>
              <a:lnTo>
                <a:pt x="239" y="329"/>
              </a:lnTo>
              <a:lnTo>
                <a:pt x="225" y="328"/>
              </a:lnTo>
              <a:lnTo>
                <a:pt x="212" y="328"/>
              </a:lnTo>
              <a:lnTo>
                <a:pt x="183" y="326"/>
              </a:lnTo>
              <a:lnTo>
                <a:pt x="183" y="7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231120</xdr:colOff>
      <xdr:row>101</xdr:row>
      <xdr:rowOff>426960</xdr:rowOff>
    </xdr:from>
    <xdr:to>
      <xdr:col>297</xdr:col>
      <xdr:colOff>290520</xdr:colOff>
      <xdr:row>101</xdr:row>
      <xdr:rowOff>570600</xdr:rowOff>
    </xdr:to>
    <xdr:sp>
      <xdr:nvSpPr>
        <xdr:cNvPr id="328" name="Freeform 1"/>
        <xdr:cNvSpPr/>
      </xdr:nvSpPr>
      <xdr:spPr>
        <a:xfrm>
          <a:off x="237860640" y="61996320"/>
          <a:ext cx="59760" cy="144000"/>
        </a:xfrm>
        <a:custGeom>
          <a:avLst/>
          <a:gdLst/>
          <a:ahLst/>
          <a:rect l="0" t="0" r="r" b="b"/>
          <a:pathLst>
            <a:path w="166" h="400">
              <a:moveTo>
                <a:pt x="4" y="399"/>
              </a:moveTo>
              <a:lnTo>
                <a:pt x="165" y="399"/>
              </a:lnTo>
              <a:lnTo>
                <a:pt x="165" y="390"/>
              </a:lnTo>
              <a:lnTo>
                <a:pt x="150" y="390"/>
              </a:lnTo>
              <a:lnTo>
                <a:pt x="138" y="389"/>
              </a:lnTo>
              <a:lnTo>
                <a:pt x="133" y="388"/>
              </a:lnTo>
              <a:lnTo>
                <a:pt x="128" y="387"/>
              </a:lnTo>
              <a:lnTo>
                <a:pt x="124" y="385"/>
              </a:lnTo>
              <a:lnTo>
                <a:pt x="121" y="383"/>
              </a:lnTo>
              <a:lnTo>
                <a:pt x="119" y="382"/>
              </a:lnTo>
              <a:lnTo>
                <a:pt x="118" y="381"/>
              </a:lnTo>
              <a:lnTo>
                <a:pt x="117" y="380"/>
              </a:lnTo>
              <a:lnTo>
                <a:pt x="116" y="379"/>
              </a:lnTo>
              <a:lnTo>
                <a:pt x="115" y="377"/>
              </a:lnTo>
              <a:lnTo>
                <a:pt x="114" y="376"/>
              </a:lnTo>
              <a:lnTo>
                <a:pt x="112" y="373"/>
              </a:lnTo>
              <a:lnTo>
                <a:pt x="111" y="369"/>
              </a:lnTo>
              <a:lnTo>
                <a:pt x="110" y="365"/>
              </a:lnTo>
              <a:lnTo>
                <a:pt x="110" y="360"/>
              </a:lnTo>
              <a:lnTo>
                <a:pt x="110" y="355"/>
              </a:lnTo>
              <a:lnTo>
                <a:pt x="110" y="1"/>
              </a:lnTo>
              <a:lnTo>
                <a:pt x="105" y="0"/>
              </a:lnTo>
              <a:lnTo>
                <a:pt x="0" y="54"/>
              </a:lnTo>
              <a:lnTo>
                <a:pt x="0" y="62"/>
              </a:lnTo>
              <a:lnTo>
                <a:pt x="15" y="56"/>
              </a:lnTo>
              <a:lnTo>
                <a:pt x="28" y="52"/>
              </a:lnTo>
              <a:lnTo>
                <a:pt x="32" y="51"/>
              </a:lnTo>
              <a:lnTo>
                <a:pt x="36" y="50"/>
              </a:lnTo>
              <a:lnTo>
                <a:pt x="40" y="49"/>
              </a:lnTo>
              <a:lnTo>
                <a:pt x="41" y="49"/>
              </a:lnTo>
              <a:lnTo>
                <a:pt x="42" y="49"/>
              </a:lnTo>
              <a:lnTo>
                <a:pt x="44" y="49"/>
              </a:lnTo>
              <a:lnTo>
                <a:pt x="46" y="49"/>
              </a:lnTo>
              <a:lnTo>
                <a:pt x="48" y="50"/>
              </a:lnTo>
              <a:lnTo>
                <a:pt x="50" y="51"/>
              </a:lnTo>
              <a:lnTo>
                <a:pt x="52" y="52"/>
              </a:lnTo>
              <a:lnTo>
                <a:pt x="53" y="53"/>
              </a:lnTo>
              <a:lnTo>
                <a:pt x="54" y="54"/>
              </a:lnTo>
              <a:lnTo>
                <a:pt x="55" y="56"/>
              </a:lnTo>
              <a:lnTo>
                <a:pt x="56" y="58"/>
              </a:lnTo>
              <a:lnTo>
                <a:pt x="57" y="60"/>
              </a:lnTo>
              <a:lnTo>
                <a:pt x="58" y="62"/>
              </a:lnTo>
              <a:lnTo>
                <a:pt x="59" y="64"/>
              </a:lnTo>
              <a:lnTo>
                <a:pt x="59" y="67"/>
              </a:lnTo>
              <a:lnTo>
                <a:pt x="59" y="70"/>
              </a:lnTo>
              <a:lnTo>
                <a:pt x="60" y="77"/>
              </a:lnTo>
              <a:lnTo>
                <a:pt x="60" y="344"/>
              </a:lnTo>
              <a:lnTo>
                <a:pt x="59" y="357"/>
              </a:lnTo>
              <a:lnTo>
                <a:pt x="58" y="362"/>
              </a:lnTo>
              <a:lnTo>
                <a:pt x="57" y="367"/>
              </a:lnTo>
              <a:lnTo>
                <a:pt x="55" y="371"/>
              </a:lnTo>
              <a:lnTo>
                <a:pt x="53" y="375"/>
              </a:lnTo>
              <a:lnTo>
                <a:pt x="52" y="377"/>
              </a:lnTo>
              <a:lnTo>
                <a:pt x="51" y="378"/>
              </a:lnTo>
              <a:lnTo>
                <a:pt x="50" y="380"/>
              </a:lnTo>
              <a:lnTo>
                <a:pt x="48" y="381"/>
              </a:lnTo>
              <a:lnTo>
                <a:pt x="45" y="383"/>
              </a:lnTo>
              <a:lnTo>
                <a:pt x="41" y="385"/>
              </a:lnTo>
              <a:lnTo>
                <a:pt x="36" y="387"/>
              </a:lnTo>
              <a:lnTo>
                <a:pt x="31" y="388"/>
              </a:lnTo>
              <a:lnTo>
                <a:pt x="26" y="389"/>
              </a:lnTo>
              <a:lnTo>
                <a:pt x="19" y="390"/>
              </a:lnTo>
              <a:lnTo>
                <a:pt x="4" y="390"/>
              </a:lnTo>
              <a:lnTo>
                <a:pt x="4" y="39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344880</xdr:colOff>
      <xdr:row>101</xdr:row>
      <xdr:rowOff>429840</xdr:rowOff>
    </xdr:from>
    <xdr:to>
      <xdr:col>297</xdr:col>
      <xdr:colOff>490680</xdr:colOff>
      <xdr:row>101</xdr:row>
      <xdr:rowOff>570600</xdr:rowOff>
    </xdr:to>
    <xdr:sp>
      <xdr:nvSpPr>
        <xdr:cNvPr id="329" name="Freeform 1"/>
        <xdr:cNvSpPr/>
      </xdr:nvSpPr>
      <xdr:spPr>
        <a:xfrm>
          <a:off x="237974400" y="61999200"/>
          <a:ext cx="146160" cy="141120"/>
        </a:xfrm>
        <a:custGeom>
          <a:avLst/>
          <a:gdLst/>
          <a:ahLst/>
          <a:rect l="0" t="0" r="r" b="b"/>
          <a:pathLst>
            <a:path w="406" h="392">
              <a:moveTo>
                <a:pt x="116" y="205"/>
              </a:moveTo>
              <a:lnTo>
                <a:pt x="290" y="205"/>
              </a:lnTo>
              <a:lnTo>
                <a:pt x="290" y="330"/>
              </a:lnTo>
              <a:lnTo>
                <a:pt x="289" y="344"/>
              </a:lnTo>
              <a:lnTo>
                <a:pt x="288" y="350"/>
              </a:lnTo>
              <a:lnTo>
                <a:pt x="287" y="355"/>
              </a:lnTo>
              <a:lnTo>
                <a:pt x="286" y="360"/>
              </a:lnTo>
              <a:lnTo>
                <a:pt x="284" y="364"/>
              </a:lnTo>
              <a:lnTo>
                <a:pt x="282" y="368"/>
              </a:lnTo>
              <a:lnTo>
                <a:pt x="280" y="369"/>
              </a:lnTo>
              <a:lnTo>
                <a:pt x="279" y="371"/>
              </a:lnTo>
              <a:lnTo>
                <a:pt x="277" y="372"/>
              </a:lnTo>
              <a:lnTo>
                <a:pt x="276" y="373"/>
              </a:lnTo>
              <a:lnTo>
                <a:pt x="272" y="375"/>
              </a:lnTo>
              <a:lnTo>
                <a:pt x="268" y="377"/>
              </a:lnTo>
              <a:lnTo>
                <a:pt x="263" y="378"/>
              </a:lnTo>
              <a:lnTo>
                <a:pt x="257" y="379"/>
              </a:lnTo>
              <a:lnTo>
                <a:pt x="251" y="380"/>
              </a:lnTo>
              <a:lnTo>
                <a:pt x="236" y="380"/>
              </a:lnTo>
              <a:lnTo>
                <a:pt x="236" y="391"/>
              </a:lnTo>
              <a:lnTo>
                <a:pt x="405" y="391"/>
              </a:lnTo>
              <a:lnTo>
                <a:pt x="405" y="380"/>
              </a:lnTo>
              <a:lnTo>
                <a:pt x="390" y="380"/>
              </a:lnTo>
              <a:lnTo>
                <a:pt x="384" y="379"/>
              </a:lnTo>
              <a:lnTo>
                <a:pt x="378" y="378"/>
              </a:lnTo>
              <a:lnTo>
                <a:pt x="373" y="377"/>
              </a:lnTo>
              <a:lnTo>
                <a:pt x="369" y="375"/>
              </a:lnTo>
              <a:lnTo>
                <a:pt x="365" y="373"/>
              </a:lnTo>
              <a:lnTo>
                <a:pt x="363" y="372"/>
              </a:lnTo>
              <a:lnTo>
                <a:pt x="362" y="371"/>
              </a:lnTo>
              <a:lnTo>
                <a:pt x="360" y="369"/>
              </a:lnTo>
              <a:lnTo>
                <a:pt x="359" y="368"/>
              </a:lnTo>
              <a:lnTo>
                <a:pt x="357" y="364"/>
              </a:lnTo>
              <a:lnTo>
                <a:pt x="355" y="360"/>
              </a:lnTo>
              <a:lnTo>
                <a:pt x="354" y="355"/>
              </a:lnTo>
              <a:lnTo>
                <a:pt x="353" y="350"/>
              </a:lnTo>
              <a:lnTo>
                <a:pt x="352" y="344"/>
              </a:lnTo>
              <a:lnTo>
                <a:pt x="352" y="330"/>
              </a:lnTo>
              <a:lnTo>
                <a:pt x="352" y="61"/>
              </a:lnTo>
              <a:lnTo>
                <a:pt x="352" y="47"/>
              </a:lnTo>
              <a:lnTo>
                <a:pt x="353" y="41"/>
              </a:lnTo>
              <a:lnTo>
                <a:pt x="354" y="36"/>
              </a:lnTo>
              <a:lnTo>
                <a:pt x="355" y="31"/>
              </a:lnTo>
              <a:lnTo>
                <a:pt x="357" y="27"/>
              </a:lnTo>
              <a:lnTo>
                <a:pt x="359" y="23"/>
              </a:lnTo>
              <a:lnTo>
                <a:pt x="360" y="22"/>
              </a:lnTo>
              <a:lnTo>
                <a:pt x="362" y="20"/>
              </a:lnTo>
              <a:lnTo>
                <a:pt x="363" y="19"/>
              </a:lnTo>
              <a:lnTo>
                <a:pt x="365" y="18"/>
              </a:lnTo>
              <a:lnTo>
                <a:pt x="369" y="16"/>
              </a:lnTo>
              <a:lnTo>
                <a:pt x="373" y="14"/>
              </a:lnTo>
              <a:lnTo>
                <a:pt x="378" y="13"/>
              </a:lnTo>
              <a:lnTo>
                <a:pt x="384" y="12"/>
              </a:lnTo>
              <a:lnTo>
                <a:pt x="390" y="11"/>
              </a:lnTo>
              <a:lnTo>
                <a:pt x="405" y="11"/>
              </a:lnTo>
              <a:lnTo>
                <a:pt x="405" y="0"/>
              </a:lnTo>
              <a:lnTo>
                <a:pt x="236" y="0"/>
              </a:lnTo>
              <a:lnTo>
                <a:pt x="236" y="11"/>
              </a:lnTo>
              <a:lnTo>
                <a:pt x="251" y="11"/>
              </a:lnTo>
              <a:lnTo>
                <a:pt x="257" y="12"/>
              </a:lnTo>
              <a:lnTo>
                <a:pt x="263" y="13"/>
              </a:lnTo>
              <a:lnTo>
                <a:pt x="268" y="14"/>
              </a:lnTo>
              <a:lnTo>
                <a:pt x="272" y="16"/>
              </a:lnTo>
              <a:lnTo>
                <a:pt x="276" y="18"/>
              </a:lnTo>
              <a:lnTo>
                <a:pt x="278" y="19"/>
              </a:lnTo>
              <a:lnTo>
                <a:pt x="279" y="20"/>
              </a:lnTo>
              <a:lnTo>
                <a:pt x="281" y="22"/>
              </a:lnTo>
              <a:lnTo>
                <a:pt x="282" y="23"/>
              </a:lnTo>
              <a:lnTo>
                <a:pt x="284" y="27"/>
              </a:lnTo>
              <a:lnTo>
                <a:pt x="286" y="31"/>
              </a:lnTo>
              <a:lnTo>
                <a:pt x="287" y="36"/>
              </a:lnTo>
              <a:lnTo>
                <a:pt x="288" y="41"/>
              </a:lnTo>
              <a:lnTo>
                <a:pt x="289" y="47"/>
              </a:lnTo>
              <a:lnTo>
                <a:pt x="290" y="61"/>
              </a:lnTo>
              <a:lnTo>
                <a:pt x="290" y="178"/>
              </a:lnTo>
              <a:lnTo>
                <a:pt x="116" y="178"/>
              </a:lnTo>
              <a:lnTo>
                <a:pt x="116" y="61"/>
              </a:lnTo>
              <a:lnTo>
                <a:pt x="116" y="47"/>
              </a:lnTo>
              <a:lnTo>
                <a:pt x="117" y="41"/>
              </a:lnTo>
              <a:lnTo>
                <a:pt x="118" y="35"/>
              </a:lnTo>
              <a:lnTo>
                <a:pt x="119" y="31"/>
              </a:lnTo>
              <a:lnTo>
                <a:pt x="121" y="27"/>
              </a:lnTo>
              <a:lnTo>
                <a:pt x="122" y="25"/>
              </a:lnTo>
              <a:lnTo>
                <a:pt x="123" y="23"/>
              </a:lnTo>
              <a:lnTo>
                <a:pt x="124" y="21"/>
              </a:lnTo>
              <a:lnTo>
                <a:pt x="126" y="20"/>
              </a:lnTo>
              <a:lnTo>
                <a:pt x="127" y="19"/>
              </a:lnTo>
              <a:lnTo>
                <a:pt x="129" y="18"/>
              </a:lnTo>
              <a:lnTo>
                <a:pt x="133" y="15"/>
              </a:lnTo>
              <a:lnTo>
                <a:pt x="137" y="14"/>
              </a:lnTo>
              <a:lnTo>
                <a:pt x="142" y="13"/>
              </a:lnTo>
              <a:lnTo>
                <a:pt x="148" y="12"/>
              </a:lnTo>
              <a:lnTo>
                <a:pt x="154" y="11"/>
              </a:lnTo>
              <a:lnTo>
                <a:pt x="169" y="11"/>
              </a:lnTo>
              <a:lnTo>
                <a:pt x="169" y="0"/>
              </a:lnTo>
              <a:lnTo>
                <a:pt x="0" y="0"/>
              </a:lnTo>
              <a:lnTo>
                <a:pt x="0" y="11"/>
              </a:lnTo>
              <a:lnTo>
                <a:pt x="15" y="11"/>
              </a:lnTo>
              <a:lnTo>
                <a:pt x="21" y="12"/>
              </a:lnTo>
              <a:lnTo>
                <a:pt x="27" y="13"/>
              </a:lnTo>
              <a:lnTo>
                <a:pt x="32" y="14"/>
              </a:lnTo>
              <a:lnTo>
                <a:pt x="36" y="16"/>
              </a:lnTo>
              <a:lnTo>
                <a:pt x="40" y="18"/>
              </a:lnTo>
              <a:lnTo>
                <a:pt x="41" y="19"/>
              </a:lnTo>
              <a:lnTo>
                <a:pt x="43" y="20"/>
              </a:lnTo>
              <a:lnTo>
                <a:pt x="44" y="22"/>
              </a:lnTo>
              <a:lnTo>
                <a:pt x="46" y="23"/>
              </a:lnTo>
              <a:lnTo>
                <a:pt x="48" y="27"/>
              </a:lnTo>
              <a:lnTo>
                <a:pt x="50" y="31"/>
              </a:lnTo>
              <a:lnTo>
                <a:pt x="51" y="36"/>
              </a:lnTo>
              <a:lnTo>
                <a:pt x="52" y="41"/>
              </a:lnTo>
              <a:lnTo>
                <a:pt x="53" y="47"/>
              </a:lnTo>
              <a:lnTo>
                <a:pt x="54" y="61"/>
              </a:lnTo>
              <a:lnTo>
                <a:pt x="54" y="330"/>
              </a:lnTo>
              <a:lnTo>
                <a:pt x="53" y="344"/>
              </a:lnTo>
              <a:lnTo>
                <a:pt x="52" y="350"/>
              </a:lnTo>
              <a:lnTo>
                <a:pt x="51" y="355"/>
              </a:lnTo>
              <a:lnTo>
                <a:pt x="50" y="360"/>
              </a:lnTo>
              <a:lnTo>
                <a:pt x="48" y="364"/>
              </a:lnTo>
              <a:lnTo>
                <a:pt x="46" y="368"/>
              </a:lnTo>
              <a:lnTo>
                <a:pt x="44" y="369"/>
              </a:lnTo>
              <a:lnTo>
                <a:pt x="43" y="371"/>
              </a:lnTo>
              <a:lnTo>
                <a:pt x="41" y="372"/>
              </a:lnTo>
              <a:lnTo>
                <a:pt x="40" y="373"/>
              </a:lnTo>
              <a:lnTo>
                <a:pt x="36" y="375"/>
              </a:lnTo>
              <a:lnTo>
                <a:pt x="32" y="377"/>
              </a:lnTo>
              <a:lnTo>
                <a:pt x="27" y="378"/>
              </a:lnTo>
              <a:lnTo>
                <a:pt x="21" y="379"/>
              </a:lnTo>
              <a:lnTo>
                <a:pt x="15" y="380"/>
              </a:lnTo>
              <a:lnTo>
                <a:pt x="0" y="380"/>
              </a:lnTo>
              <a:lnTo>
                <a:pt x="0" y="391"/>
              </a:lnTo>
              <a:lnTo>
                <a:pt x="169" y="391"/>
              </a:lnTo>
              <a:lnTo>
                <a:pt x="169" y="380"/>
              </a:lnTo>
              <a:lnTo>
                <a:pt x="154" y="380"/>
              </a:lnTo>
              <a:lnTo>
                <a:pt x="148" y="379"/>
              </a:lnTo>
              <a:lnTo>
                <a:pt x="142" y="378"/>
              </a:lnTo>
              <a:lnTo>
                <a:pt x="137" y="377"/>
              </a:lnTo>
              <a:lnTo>
                <a:pt x="133" y="375"/>
              </a:lnTo>
              <a:lnTo>
                <a:pt x="129" y="373"/>
              </a:lnTo>
              <a:lnTo>
                <a:pt x="127" y="372"/>
              </a:lnTo>
              <a:lnTo>
                <a:pt x="126" y="371"/>
              </a:lnTo>
              <a:lnTo>
                <a:pt x="124" y="369"/>
              </a:lnTo>
              <a:lnTo>
                <a:pt x="123" y="368"/>
              </a:lnTo>
              <a:lnTo>
                <a:pt x="121" y="364"/>
              </a:lnTo>
              <a:lnTo>
                <a:pt x="119" y="360"/>
              </a:lnTo>
              <a:lnTo>
                <a:pt x="118" y="355"/>
              </a:lnTo>
              <a:lnTo>
                <a:pt x="117" y="350"/>
              </a:lnTo>
              <a:lnTo>
                <a:pt x="116" y="344"/>
              </a:lnTo>
              <a:lnTo>
                <a:pt x="116" y="330"/>
              </a:lnTo>
              <a:lnTo>
                <a:pt x="116" y="205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388800</xdr:colOff>
      <xdr:row>102</xdr:row>
      <xdr:rowOff>37080</xdr:rowOff>
    </xdr:from>
    <xdr:to>
      <xdr:col>298</xdr:col>
      <xdr:colOff>99000</xdr:colOff>
      <xdr:row>102</xdr:row>
      <xdr:rowOff>44280</xdr:rowOff>
    </xdr:to>
    <xdr:sp>
      <xdr:nvSpPr>
        <xdr:cNvPr id="330" name="Freeform 1"/>
        <xdr:cNvSpPr/>
      </xdr:nvSpPr>
      <xdr:spPr>
        <a:xfrm>
          <a:off x="237218400" y="62216280"/>
          <a:ext cx="1310760" cy="7560"/>
        </a:xfrm>
        <a:custGeom>
          <a:avLst/>
          <a:gdLst/>
          <a:ahLst/>
          <a:rect l="0" t="0" r="r" b="b"/>
          <a:pathLst>
            <a:path w="3641" h="21">
              <a:moveTo>
                <a:pt x="0" y="0"/>
              </a:moveTo>
              <a:lnTo>
                <a:pt x="3640" y="0"/>
              </a:lnTo>
              <a:lnTo>
                <a:pt x="3640" y="20"/>
              </a:lnTo>
              <a:lnTo>
                <a:pt x="0" y="20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412920</xdr:colOff>
      <xdr:row>102</xdr:row>
      <xdr:rowOff>58680</xdr:rowOff>
    </xdr:from>
    <xdr:to>
      <xdr:col>296</xdr:col>
      <xdr:colOff>655200</xdr:colOff>
      <xdr:row>102</xdr:row>
      <xdr:rowOff>298080</xdr:rowOff>
    </xdr:to>
    <xdr:sp>
      <xdr:nvSpPr>
        <xdr:cNvPr id="331" name="Freeform 1"/>
        <xdr:cNvSpPr/>
      </xdr:nvSpPr>
      <xdr:spPr>
        <a:xfrm>
          <a:off x="237242520" y="62237880"/>
          <a:ext cx="242640" cy="239760"/>
        </a:xfrm>
        <a:custGeom>
          <a:avLst/>
          <a:gdLst/>
          <a:ahLst/>
          <a:rect l="0" t="0" r="r" b="b"/>
          <a:pathLst>
            <a:path w="674" h="666">
              <a:moveTo>
                <a:pt x="673" y="0"/>
              </a:moveTo>
              <a:lnTo>
                <a:pt x="447" y="0"/>
              </a:lnTo>
              <a:lnTo>
                <a:pt x="447" y="19"/>
              </a:lnTo>
              <a:lnTo>
                <a:pt x="472" y="21"/>
              </a:lnTo>
              <a:lnTo>
                <a:pt x="483" y="23"/>
              </a:lnTo>
              <a:lnTo>
                <a:pt x="493" y="26"/>
              </a:lnTo>
              <a:lnTo>
                <a:pt x="501" y="30"/>
              </a:lnTo>
              <a:lnTo>
                <a:pt x="508" y="34"/>
              </a:lnTo>
              <a:lnTo>
                <a:pt x="512" y="36"/>
              </a:lnTo>
              <a:lnTo>
                <a:pt x="515" y="39"/>
              </a:lnTo>
              <a:lnTo>
                <a:pt x="518" y="42"/>
              </a:lnTo>
              <a:lnTo>
                <a:pt x="520" y="46"/>
              </a:lnTo>
              <a:lnTo>
                <a:pt x="525" y="53"/>
              </a:lnTo>
              <a:lnTo>
                <a:pt x="529" y="62"/>
              </a:lnTo>
              <a:lnTo>
                <a:pt x="532" y="72"/>
              </a:lnTo>
              <a:lnTo>
                <a:pt x="534" y="83"/>
              </a:lnTo>
              <a:lnTo>
                <a:pt x="536" y="96"/>
              </a:lnTo>
              <a:lnTo>
                <a:pt x="537" y="110"/>
              </a:lnTo>
              <a:lnTo>
                <a:pt x="539" y="145"/>
              </a:lnTo>
              <a:lnTo>
                <a:pt x="539" y="410"/>
              </a:lnTo>
              <a:lnTo>
                <a:pt x="537" y="455"/>
              </a:lnTo>
              <a:lnTo>
                <a:pt x="536" y="474"/>
              </a:lnTo>
              <a:lnTo>
                <a:pt x="534" y="491"/>
              </a:lnTo>
              <a:lnTo>
                <a:pt x="531" y="506"/>
              </a:lnTo>
              <a:lnTo>
                <a:pt x="527" y="520"/>
              </a:lnTo>
              <a:lnTo>
                <a:pt x="522" y="533"/>
              </a:lnTo>
              <a:lnTo>
                <a:pt x="516" y="544"/>
              </a:lnTo>
              <a:lnTo>
                <a:pt x="511" y="553"/>
              </a:lnTo>
              <a:lnTo>
                <a:pt x="505" y="561"/>
              </a:lnTo>
              <a:lnTo>
                <a:pt x="498" y="569"/>
              </a:lnTo>
              <a:lnTo>
                <a:pt x="490" y="576"/>
              </a:lnTo>
              <a:lnTo>
                <a:pt x="482" y="583"/>
              </a:lnTo>
              <a:lnTo>
                <a:pt x="473" y="589"/>
              </a:lnTo>
              <a:lnTo>
                <a:pt x="463" y="595"/>
              </a:lnTo>
              <a:lnTo>
                <a:pt x="453" y="601"/>
              </a:lnTo>
              <a:lnTo>
                <a:pt x="442" y="605"/>
              </a:lnTo>
              <a:lnTo>
                <a:pt x="431" y="610"/>
              </a:lnTo>
              <a:lnTo>
                <a:pt x="419" y="613"/>
              </a:lnTo>
              <a:lnTo>
                <a:pt x="407" y="616"/>
              </a:lnTo>
              <a:lnTo>
                <a:pt x="394" y="619"/>
              </a:lnTo>
              <a:lnTo>
                <a:pt x="381" y="620"/>
              </a:lnTo>
              <a:lnTo>
                <a:pt x="368" y="621"/>
              </a:lnTo>
              <a:lnTo>
                <a:pt x="355" y="622"/>
              </a:lnTo>
              <a:lnTo>
                <a:pt x="330" y="621"/>
              </a:lnTo>
              <a:lnTo>
                <a:pt x="318" y="619"/>
              </a:lnTo>
              <a:lnTo>
                <a:pt x="307" y="617"/>
              </a:lnTo>
              <a:lnTo>
                <a:pt x="296" y="615"/>
              </a:lnTo>
              <a:lnTo>
                <a:pt x="286" y="612"/>
              </a:lnTo>
              <a:lnTo>
                <a:pt x="276" y="608"/>
              </a:lnTo>
              <a:lnTo>
                <a:pt x="267" y="604"/>
              </a:lnTo>
              <a:lnTo>
                <a:pt x="258" y="599"/>
              </a:lnTo>
              <a:lnTo>
                <a:pt x="250" y="594"/>
              </a:lnTo>
              <a:lnTo>
                <a:pt x="242" y="589"/>
              </a:lnTo>
              <a:lnTo>
                <a:pt x="235" y="582"/>
              </a:lnTo>
              <a:lnTo>
                <a:pt x="228" y="575"/>
              </a:lnTo>
              <a:lnTo>
                <a:pt x="222" y="568"/>
              </a:lnTo>
              <a:lnTo>
                <a:pt x="217" y="560"/>
              </a:lnTo>
              <a:lnTo>
                <a:pt x="211" y="552"/>
              </a:lnTo>
              <a:lnTo>
                <a:pt x="205" y="540"/>
              </a:lnTo>
              <a:lnTo>
                <a:pt x="200" y="527"/>
              </a:lnTo>
              <a:lnTo>
                <a:pt x="196" y="513"/>
              </a:lnTo>
              <a:lnTo>
                <a:pt x="193" y="498"/>
              </a:lnTo>
              <a:lnTo>
                <a:pt x="190" y="482"/>
              </a:lnTo>
              <a:lnTo>
                <a:pt x="188" y="464"/>
              </a:lnTo>
              <a:lnTo>
                <a:pt x="187" y="444"/>
              </a:lnTo>
              <a:lnTo>
                <a:pt x="187" y="422"/>
              </a:lnTo>
              <a:lnTo>
                <a:pt x="187" y="107"/>
              </a:lnTo>
              <a:lnTo>
                <a:pt x="188" y="83"/>
              </a:lnTo>
              <a:lnTo>
                <a:pt x="189" y="73"/>
              </a:lnTo>
              <a:lnTo>
                <a:pt x="190" y="64"/>
              </a:lnTo>
              <a:lnTo>
                <a:pt x="192" y="56"/>
              </a:lnTo>
              <a:lnTo>
                <a:pt x="195" y="49"/>
              </a:lnTo>
              <a:lnTo>
                <a:pt x="197" y="46"/>
              </a:lnTo>
              <a:lnTo>
                <a:pt x="198" y="44"/>
              </a:lnTo>
              <a:lnTo>
                <a:pt x="200" y="41"/>
              </a:lnTo>
              <a:lnTo>
                <a:pt x="202" y="39"/>
              </a:lnTo>
              <a:lnTo>
                <a:pt x="205" y="36"/>
              </a:lnTo>
              <a:lnTo>
                <a:pt x="208" y="34"/>
              </a:lnTo>
              <a:lnTo>
                <a:pt x="214" y="31"/>
              </a:lnTo>
              <a:lnTo>
                <a:pt x="221" y="28"/>
              </a:lnTo>
              <a:lnTo>
                <a:pt x="229" y="25"/>
              </a:lnTo>
              <a:lnTo>
                <a:pt x="239" y="23"/>
              </a:lnTo>
              <a:lnTo>
                <a:pt x="249" y="22"/>
              </a:lnTo>
              <a:lnTo>
                <a:pt x="276" y="19"/>
              </a:lnTo>
              <a:lnTo>
                <a:pt x="276" y="0"/>
              </a:lnTo>
              <a:lnTo>
                <a:pt x="0" y="0"/>
              </a:lnTo>
              <a:lnTo>
                <a:pt x="0" y="19"/>
              </a:lnTo>
              <a:lnTo>
                <a:pt x="26" y="21"/>
              </a:lnTo>
              <a:lnTo>
                <a:pt x="37" y="23"/>
              </a:lnTo>
              <a:lnTo>
                <a:pt x="46" y="25"/>
              </a:lnTo>
              <a:lnTo>
                <a:pt x="54" y="27"/>
              </a:lnTo>
              <a:lnTo>
                <a:pt x="61" y="30"/>
              </a:lnTo>
              <a:lnTo>
                <a:pt x="67" y="34"/>
              </a:lnTo>
              <a:lnTo>
                <a:pt x="70" y="36"/>
              </a:lnTo>
              <a:lnTo>
                <a:pt x="72" y="38"/>
              </a:lnTo>
              <a:lnTo>
                <a:pt x="74" y="40"/>
              </a:lnTo>
              <a:lnTo>
                <a:pt x="76" y="43"/>
              </a:lnTo>
              <a:lnTo>
                <a:pt x="78" y="46"/>
              </a:lnTo>
              <a:lnTo>
                <a:pt x="80" y="49"/>
              </a:lnTo>
              <a:lnTo>
                <a:pt x="82" y="56"/>
              </a:lnTo>
              <a:lnTo>
                <a:pt x="84" y="64"/>
              </a:lnTo>
              <a:lnTo>
                <a:pt x="86" y="73"/>
              </a:lnTo>
              <a:lnTo>
                <a:pt x="87" y="83"/>
              </a:lnTo>
              <a:lnTo>
                <a:pt x="88" y="107"/>
              </a:lnTo>
              <a:lnTo>
                <a:pt x="88" y="414"/>
              </a:lnTo>
              <a:lnTo>
                <a:pt x="89" y="445"/>
              </a:lnTo>
              <a:lnTo>
                <a:pt x="91" y="474"/>
              </a:lnTo>
              <a:lnTo>
                <a:pt x="96" y="500"/>
              </a:lnTo>
              <a:lnTo>
                <a:pt x="103" y="525"/>
              </a:lnTo>
              <a:lnTo>
                <a:pt x="111" y="548"/>
              </a:lnTo>
              <a:lnTo>
                <a:pt x="121" y="568"/>
              </a:lnTo>
              <a:lnTo>
                <a:pt x="134" y="587"/>
              </a:lnTo>
              <a:lnTo>
                <a:pt x="148" y="603"/>
              </a:lnTo>
              <a:lnTo>
                <a:pt x="164" y="618"/>
              </a:lnTo>
              <a:lnTo>
                <a:pt x="182" y="631"/>
              </a:lnTo>
              <a:lnTo>
                <a:pt x="202" y="641"/>
              </a:lnTo>
              <a:lnTo>
                <a:pt x="224" y="650"/>
              </a:lnTo>
              <a:lnTo>
                <a:pt x="248" y="656"/>
              </a:lnTo>
              <a:lnTo>
                <a:pt x="274" y="661"/>
              </a:lnTo>
              <a:lnTo>
                <a:pt x="302" y="664"/>
              </a:lnTo>
              <a:lnTo>
                <a:pt x="332" y="665"/>
              </a:lnTo>
              <a:lnTo>
                <a:pt x="370" y="663"/>
              </a:lnTo>
              <a:lnTo>
                <a:pt x="388" y="661"/>
              </a:lnTo>
              <a:lnTo>
                <a:pt x="406" y="659"/>
              </a:lnTo>
              <a:lnTo>
                <a:pt x="422" y="655"/>
              </a:lnTo>
              <a:lnTo>
                <a:pt x="437" y="651"/>
              </a:lnTo>
              <a:lnTo>
                <a:pt x="452" y="645"/>
              </a:lnTo>
              <a:lnTo>
                <a:pt x="466" y="639"/>
              </a:lnTo>
              <a:lnTo>
                <a:pt x="480" y="633"/>
              </a:lnTo>
              <a:lnTo>
                <a:pt x="492" y="625"/>
              </a:lnTo>
              <a:lnTo>
                <a:pt x="504" y="617"/>
              </a:lnTo>
              <a:lnTo>
                <a:pt x="514" y="608"/>
              </a:lnTo>
              <a:lnTo>
                <a:pt x="524" y="598"/>
              </a:lnTo>
              <a:lnTo>
                <a:pt x="533" y="587"/>
              </a:lnTo>
              <a:lnTo>
                <a:pt x="542" y="576"/>
              </a:lnTo>
              <a:lnTo>
                <a:pt x="549" y="564"/>
              </a:lnTo>
              <a:lnTo>
                <a:pt x="557" y="548"/>
              </a:lnTo>
              <a:lnTo>
                <a:pt x="564" y="532"/>
              </a:lnTo>
              <a:lnTo>
                <a:pt x="570" y="514"/>
              </a:lnTo>
              <a:lnTo>
                <a:pt x="574" y="495"/>
              </a:lnTo>
              <a:lnTo>
                <a:pt x="577" y="475"/>
              </a:lnTo>
              <a:lnTo>
                <a:pt x="580" y="453"/>
              </a:lnTo>
              <a:lnTo>
                <a:pt x="581" y="428"/>
              </a:lnTo>
              <a:lnTo>
                <a:pt x="581" y="401"/>
              </a:lnTo>
              <a:lnTo>
                <a:pt x="581" y="145"/>
              </a:lnTo>
              <a:lnTo>
                <a:pt x="583" y="110"/>
              </a:lnTo>
              <a:lnTo>
                <a:pt x="586" y="83"/>
              </a:lnTo>
              <a:lnTo>
                <a:pt x="588" y="71"/>
              </a:lnTo>
              <a:lnTo>
                <a:pt x="591" y="62"/>
              </a:lnTo>
              <a:lnTo>
                <a:pt x="594" y="53"/>
              </a:lnTo>
              <a:lnTo>
                <a:pt x="598" y="46"/>
              </a:lnTo>
              <a:lnTo>
                <a:pt x="601" y="43"/>
              </a:lnTo>
              <a:lnTo>
                <a:pt x="604" y="40"/>
              </a:lnTo>
              <a:lnTo>
                <a:pt x="607" y="38"/>
              </a:lnTo>
              <a:lnTo>
                <a:pt x="610" y="35"/>
              </a:lnTo>
              <a:lnTo>
                <a:pt x="617" y="31"/>
              </a:lnTo>
              <a:lnTo>
                <a:pt x="626" y="28"/>
              </a:lnTo>
              <a:lnTo>
                <a:pt x="635" y="25"/>
              </a:lnTo>
              <a:lnTo>
                <a:pt x="647" y="22"/>
              </a:lnTo>
              <a:lnTo>
                <a:pt x="673" y="19"/>
              </a:lnTo>
              <a:lnTo>
                <a:pt x="673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689760</xdr:colOff>
      <xdr:row>102</xdr:row>
      <xdr:rowOff>218880</xdr:rowOff>
    </xdr:from>
    <xdr:to>
      <xdr:col>297</xdr:col>
      <xdr:colOff>14040</xdr:colOff>
      <xdr:row>102</xdr:row>
      <xdr:rowOff>394560</xdr:rowOff>
    </xdr:to>
    <xdr:sp>
      <xdr:nvSpPr>
        <xdr:cNvPr id="332" name="Freeform 1"/>
        <xdr:cNvSpPr/>
      </xdr:nvSpPr>
      <xdr:spPr>
        <a:xfrm>
          <a:off x="237519360" y="62398080"/>
          <a:ext cx="124560" cy="176040"/>
        </a:xfrm>
        <a:custGeom>
          <a:avLst/>
          <a:gdLst/>
          <a:ahLst/>
          <a:rect l="0" t="0" r="r" b="b"/>
          <a:pathLst>
            <a:path w="346" h="489">
              <a:moveTo>
                <a:pt x="238" y="488"/>
              </a:moveTo>
              <a:lnTo>
                <a:pt x="238" y="478"/>
              </a:lnTo>
              <a:lnTo>
                <a:pt x="230" y="478"/>
              </a:lnTo>
              <a:lnTo>
                <a:pt x="225" y="478"/>
              </a:lnTo>
              <a:lnTo>
                <a:pt x="220" y="478"/>
              </a:lnTo>
              <a:lnTo>
                <a:pt x="216" y="477"/>
              </a:lnTo>
              <a:lnTo>
                <a:pt x="213" y="476"/>
              </a:lnTo>
              <a:lnTo>
                <a:pt x="210" y="474"/>
              </a:lnTo>
              <a:lnTo>
                <a:pt x="208" y="473"/>
              </a:lnTo>
              <a:lnTo>
                <a:pt x="207" y="472"/>
              </a:lnTo>
              <a:lnTo>
                <a:pt x="206" y="471"/>
              </a:lnTo>
              <a:lnTo>
                <a:pt x="204" y="470"/>
              </a:lnTo>
              <a:lnTo>
                <a:pt x="203" y="468"/>
              </a:lnTo>
              <a:lnTo>
                <a:pt x="202" y="467"/>
              </a:lnTo>
              <a:lnTo>
                <a:pt x="201" y="463"/>
              </a:lnTo>
              <a:lnTo>
                <a:pt x="199" y="459"/>
              </a:lnTo>
              <a:lnTo>
                <a:pt x="198" y="454"/>
              </a:lnTo>
              <a:lnTo>
                <a:pt x="197" y="448"/>
              </a:lnTo>
              <a:lnTo>
                <a:pt x="196" y="434"/>
              </a:lnTo>
              <a:lnTo>
                <a:pt x="196" y="417"/>
              </a:lnTo>
              <a:lnTo>
                <a:pt x="196" y="390"/>
              </a:lnTo>
              <a:lnTo>
                <a:pt x="209" y="394"/>
              </a:lnTo>
              <a:lnTo>
                <a:pt x="220" y="396"/>
              </a:lnTo>
              <a:lnTo>
                <a:pt x="225" y="397"/>
              </a:lnTo>
              <a:lnTo>
                <a:pt x="229" y="398"/>
              </a:lnTo>
              <a:lnTo>
                <a:pt x="234" y="398"/>
              </a:lnTo>
              <a:lnTo>
                <a:pt x="238" y="398"/>
              </a:lnTo>
              <a:lnTo>
                <a:pt x="248" y="397"/>
              </a:lnTo>
              <a:lnTo>
                <a:pt x="259" y="395"/>
              </a:lnTo>
              <a:lnTo>
                <a:pt x="269" y="392"/>
              </a:lnTo>
              <a:lnTo>
                <a:pt x="279" y="387"/>
              </a:lnTo>
              <a:lnTo>
                <a:pt x="288" y="381"/>
              </a:lnTo>
              <a:lnTo>
                <a:pt x="297" y="373"/>
              </a:lnTo>
              <a:lnTo>
                <a:pt x="305" y="365"/>
              </a:lnTo>
              <a:lnTo>
                <a:pt x="313" y="356"/>
              </a:lnTo>
              <a:lnTo>
                <a:pt x="320" y="346"/>
              </a:lnTo>
              <a:lnTo>
                <a:pt x="326" y="335"/>
              </a:lnTo>
              <a:lnTo>
                <a:pt x="332" y="324"/>
              </a:lnTo>
              <a:lnTo>
                <a:pt x="336" y="311"/>
              </a:lnTo>
              <a:lnTo>
                <a:pt x="340" y="298"/>
              </a:lnTo>
              <a:lnTo>
                <a:pt x="343" y="285"/>
              </a:lnTo>
              <a:lnTo>
                <a:pt x="345" y="271"/>
              </a:lnTo>
              <a:lnTo>
                <a:pt x="345" y="257"/>
              </a:lnTo>
              <a:lnTo>
                <a:pt x="345" y="243"/>
              </a:lnTo>
              <a:lnTo>
                <a:pt x="343" y="230"/>
              </a:lnTo>
              <a:lnTo>
                <a:pt x="341" y="217"/>
              </a:lnTo>
              <a:lnTo>
                <a:pt x="337" y="205"/>
              </a:lnTo>
              <a:lnTo>
                <a:pt x="333" y="193"/>
              </a:lnTo>
              <a:lnTo>
                <a:pt x="328" y="182"/>
              </a:lnTo>
              <a:lnTo>
                <a:pt x="323" y="172"/>
              </a:lnTo>
              <a:lnTo>
                <a:pt x="316" y="163"/>
              </a:lnTo>
              <a:lnTo>
                <a:pt x="309" y="155"/>
              </a:lnTo>
              <a:lnTo>
                <a:pt x="301" y="148"/>
              </a:lnTo>
              <a:lnTo>
                <a:pt x="293" y="141"/>
              </a:lnTo>
              <a:lnTo>
                <a:pt x="284" y="136"/>
              </a:lnTo>
              <a:lnTo>
                <a:pt x="274" y="132"/>
              </a:lnTo>
              <a:lnTo>
                <a:pt x="264" y="129"/>
              </a:lnTo>
              <a:lnTo>
                <a:pt x="254" y="127"/>
              </a:lnTo>
              <a:lnTo>
                <a:pt x="243" y="126"/>
              </a:lnTo>
              <a:lnTo>
                <a:pt x="239" y="126"/>
              </a:lnTo>
              <a:lnTo>
                <a:pt x="234" y="126"/>
              </a:lnTo>
              <a:lnTo>
                <a:pt x="225" y="127"/>
              </a:lnTo>
              <a:lnTo>
                <a:pt x="213" y="129"/>
              </a:lnTo>
              <a:lnTo>
                <a:pt x="196" y="132"/>
              </a:lnTo>
              <a:lnTo>
                <a:pt x="196" y="0"/>
              </a:lnTo>
              <a:lnTo>
                <a:pt x="171" y="12"/>
              </a:lnTo>
              <a:lnTo>
                <a:pt x="152" y="21"/>
              </a:lnTo>
              <a:lnTo>
                <a:pt x="133" y="30"/>
              </a:lnTo>
              <a:lnTo>
                <a:pt x="107" y="40"/>
              </a:lnTo>
              <a:lnTo>
                <a:pt x="110" y="49"/>
              </a:lnTo>
              <a:lnTo>
                <a:pt x="113" y="48"/>
              </a:lnTo>
              <a:lnTo>
                <a:pt x="116" y="47"/>
              </a:lnTo>
              <a:lnTo>
                <a:pt x="119" y="46"/>
              </a:lnTo>
              <a:lnTo>
                <a:pt x="121" y="46"/>
              </a:lnTo>
              <a:lnTo>
                <a:pt x="123" y="45"/>
              </a:lnTo>
              <a:lnTo>
                <a:pt x="125" y="45"/>
              </a:lnTo>
              <a:lnTo>
                <a:pt x="127" y="45"/>
              </a:lnTo>
              <a:lnTo>
                <a:pt x="129" y="45"/>
              </a:lnTo>
              <a:lnTo>
                <a:pt x="130" y="45"/>
              </a:lnTo>
              <a:lnTo>
                <a:pt x="131" y="45"/>
              </a:lnTo>
              <a:lnTo>
                <a:pt x="134" y="45"/>
              </a:lnTo>
              <a:lnTo>
                <a:pt x="136" y="46"/>
              </a:lnTo>
              <a:lnTo>
                <a:pt x="138" y="47"/>
              </a:lnTo>
              <a:lnTo>
                <a:pt x="140" y="48"/>
              </a:lnTo>
              <a:lnTo>
                <a:pt x="141" y="48"/>
              </a:lnTo>
              <a:lnTo>
                <a:pt x="142" y="49"/>
              </a:lnTo>
              <a:lnTo>
                <a:pt x="143" y="50"/>
              </a:lnTo>
              <a:lnTo>
                <a:pt x="144" y="50"/>
              </a:lnTo>
              <a:lnTo>
                <a:pt x="144" y="51"/>
              </a:lnTo>
              <a:lnTo>
                <a:pt x="145" y="51"/>
              </a:lnTo>
              <a:lnTo>
                <a:pt x="146" y="54"/>
              </a:lnTo>
              <a:lnTo>
                <a:pt x="147" y="55"/>
              </a:lnTo>
              <a:lnTo>
                <a:pt x="148" y="56"/>
              </a:lnTo>
              <a:lnTo>
                <a:pt x="148" y="58"/>
              </a:lnTo>
              <a:lnTo>
                <a:pt x="149" y="59"/>
              </a:lnTo>
              <a:lnTo>
                <a:pt x="149" y="60"/>
              </a:lnTo>
              <a:lnTo>
                <a:pt x="149" y="62"/>
              </a:lnTo>
              <a:lnTo>
                <a:pt x="150" y="66"/>
              </a:lnTo>
              <a:lnTo>
                <a:pt x="150" y="71"/>
              </a:lnTo>
              <a:lnTo>
                <a:pt x="150" y="85"/>
              </a:lnTo>
              <a:lnTo>
                <a:pt x="150" y="135"/>
              </a:lnTo>
              <a:lnTo>
                <a:pt x="132" y="130"/>
              </a:lnTo>
              <a:lnTo>
                <a:pt x="119" y="128"/>
              </a:lnTo>
              <a:lnTo>
                <a:pt x="115" y="127"/>
              </a:lnTo>
              <a:lnTo>
                <a:pt x="110" y="126"/>
              </a:lnTo>
              <a:lnTo>
                <a:pt x="106" y="126"/>
              </a:lnTo>
              <a:lnTo>
                <a:pt x="102" y="126"/>
              </a:lnTo>
              <a:lnTo>
                <a:pt x="92" y="127"/>
              </a:lnTo>
              <a:lnTo>
                <a:pt x="82" y="129"/>
              </a:lnTo>
              <a:lnTo>
                <a:pt x="73" y="133"/>
              </a:lnTo>
              <a:lnTo>
                <a:pt x="63" y="137"/>
              </a:lnTo>
              <a:lnTo>
                <a:pt x="54" y="143"/>
              </a:lnTo>
              <a:lnTo>
                <a:pt x="46" y="151"/>
              </a:lnTo>
              <a:lnTo>
                <a:pt x="38" y="159"/>
              </a:lnTo>
              <a:lnTo>
                <a:pt x="31" y="168"/>
              </a:lnTo>
              <a:lnTo>
                <a:pt x="24" y="178"/>
              </a:lnTo>
              <a:lnTo>
                <a:pt x="18" y="188"/>
              </a:lnTo>
              <a:lnTo>
                <a:pt x="13" y="200"/>
              </a:lnTo>
              <a:lnTo>
                <a:pt x="8" y="212"/>
              </a:lnTo>
              <a:lnTo>
                <a:pt x="5" y="224"/>
              </a:lnTo>
              <a:lnTo>
                <a:pt x="2" y="237"/>
              </a:lnTo>
              <a:lnTo>
                <a:pt x="1" y="251"/>
              </a:lnTo>
              <a:lnTo>
                <a:pt x="0" y="264"/>
              </a:lnTo>
              <a:lnTo>
                <a:pt x="1" y="278"/>
              </a:lnTo>
              <a:lnTo>
                <a:pt x="2" y="291"/>
              </a:lnTo>
              <a:lnTo>
                <a:pt x="5" y="304"/>
              </a:lnTo>
              <a:lnTo>
                <a:pt x="8" y="317"/>
              </a:lnTo>
              <a:lnTo>
                <a:pt x="13" y="328"/>
              </a:lnTo>
              <a:lnTo>
                <a:pt x="18" y="339"/>
              </a:lnTo>
              <a:lnTo>
                <a:pt x="24" y="350"/>
              </a:lnTo>
              <a:lnTo>
                <a:pt x="30" y="359"/>
              </a:lnTo>
              <a:lnTo>
                <a:pt x="38" y="368"/>
              </a:lnTo>
              <a:lnTo>
                <a:pt x="46" y="375"/>
              </a:lnTo>
              <a:lnTo>
                <a:pt x="55" y="382"/>
              </a:lnTo>
              <a:lnTo>
                <a:pt x="64" y="388"/>
              </a:lnTo>
              <a:lnTo>
                <a:pt x="74" y="392"/>
              </a:lnTo>
              <a:lnTo>
                <a:pt x="84" y="395"/>
              </a:lnTo>
              <a:lnTo>
                <a:pt x="94" y="397"/>
              </a:lnTo>
              <a:lnTo>
                <a:pt x="105" y="398"/>
              </a:lnTo>
              <a:lnTo>
                <a:pt x="109" y="398"/>
              </a:lnTo>
              <a:lnTo>
                <a:pt x="114" y="398"/>
              </a:lnTo>
              <a:lnTo>
                <a:pt x="119" y="397"/>
              </a:lnTo>
              <a:lnTo>
                <a:pt x="125" y="396"/>
              </a:lnTo>
              <a:lnTo>
                <a:pt x="137" y="394"/>
              </a:lnTo>
              <a:lnTo>
                <a:pt x="150" y="391"/>
              </a:lnTo>
              <a:lnTo>
                <a:pt x="150" y="417"/>
              </a:lnTo>
              <a:lnTo>
                <a:pt x="149" y="439"/>
              </a:lnTo>
              <a:lnTo>
                <a:pt x="148" y="449"/>
              </a:lnTo>
              <a:lnTo>
                <a:pt x="148" y="454"/>
              </a:lnTo>
              <a:lnTo>
                <a:pt x="147" y="456"/>
              </a:lnTo>
              <a:lnTo>
                <a:pt x="147" y="457"/>
              </a:lnTo>
              <a:lnTo>
                <a:pt x="147" y="459"/>
              </a:lnTo>
              <a:lnTo>
                <a:pt x="146" y="460"/>
              </a:lnTo>
              <a:lnTo>
                <a:pt x="145" y="462"/>
              </a:lnTo>
              <a:lnTo>
                <a:pt x="144" y="465"/>
              </a:lnTo>
              <a:lnTo>
                <a:pt x="143" y="467"/>
              </a:lnTo>
              <a:lnTo>
                <a:pt x="142" y="469"/>
              </a:lnTo>
              <a:lnTo>
                <a:pt x="141" y="470"/>
              </a:lnTo>
              <a:lnTo>
                <a:pt x="139" y="472"/>
              </a:lnTo>
              <a:lnTo>
                <a:pt x="138" y="473"/>
              </a:lnTo>
              <a:lnTo>
                <a:pt x="136" y="474"/>
              </a:lnTo>
              <a:lnTo>
                <a:pt x="134" y="475"/>
              </a:lnTo>
              <a:lnTo>
                <a:pt x="132" y="476"/>
              </a:lnTo>
              <a:lnTo>
                <a:pt x="130" y="477"/>
              </a:lnTo>
              <a:lnTo>
                <a:pt x="127" y="477"/>
              </a:lnTo>
              <a:lnTo>
                <a:pt x="125" y="478"/>
              </a:lnTo>
              <a:lnTo>
                <a:pt x="122" y="478"/>
              </a:lnTo>
              <a:lnTo>
                <a:pt x="116" y="478"/>
              </a:lnTo>
              <a:lnTo>
                <a:pt x="105" y="478"/>
              </a:lnTo>
              <a:lnTo>
                <a:pt x="105" y="488"/>
              </a:lnTo>
              <a:lnTo>
                <a:pt x="238" y="488"/>
              </a:lnTo>
              <a:moveTo>
                <a:pt x="196" y="157"/>
              </a:moveTo>
              <a:lnTo>
                <a:pt x="200" y="154"/>
              </a:lnTo>
              <a:lnTo>
                <a:pt x="205" y="151"/>
              </a:lnTo>
              <a:lnTo>
                <a:pt x="208" y="149"/>
              </a:lnTo>
              <a:lnTo>
                <a:pt x="212" y="148"/>
              </a:lnTo>
              <a:lnTo>
                <a:pt x="216" y="147"/>
              </a:lnTo>
              <a:lnTo>
                <a:pt x="219" y="146"/>
              </a:lnTo>
              <a:lnTo>
                <a:pt x="223" y="146"/>
              </a:lnTo>
              <a:lnTo>
                <a:pt x="227" y="145"/>
              </a:lnTo>
              <a:lnTo>
                <a:pt x="235" y="146"/>
              </a:lnTo>
              <a:lnTo>
                <a:pt x="238" y="147"/>
              </a:lnTo>
              <a:lnTo>
                <a:pt x="242" y="148"/>
              </a:lnTo>
              <a:lnTo>
                <a:pt x="248" y="151"/>
              </a:lnTo>
              <a:lnTo>
                <a:pt x="255" y="155"/>
              </a:lnTo>
              <a:lnTo>
                <a:pt x="261" y="160"/>
              </a:lnTo>
              <a:lnTo>
                <a:pt x="266" y="165"/>
              </a:lnTo>
              <a:lnTo>
                <a:pt x="271" y="172"/>
              </a:lnTo>
              <a:lnTo>
                <a:pt x="275" y="180"/>
              </a:lnTo>
              <a:lnTo>
                <a:pt x="280" y="189"/>
              </a:lnTo>
              <a:lnTo>
                <a:pt x="283" y="199"/>
              </a:lnTo>
              <a:lnTo>
                <a:pt x="286" y="210"/>
              </a:lnTo>
              <a:lnTo>
                <a:pt x="289" y="221"/>
              </a:lnTo>
              <a:lnTo>
                <a:pt x="291" y="234"/>
              </a:lnTo>
              <a:lnTo>
                <a:pt x="292" y="247"/>
              </a:lnTo>
              <a:lnTo>
                <a:pt x="293" y="275"/>
              </a:lnTo>
              <a:lnTo>
                <a:pt x="292" y="298"/>
              </a:lnTo>
              <a:lnTo>
                <a:pt x="291" y="308"/>
              </a:lnTo>
              <a:lnTo>
                <a:pt x="289" y="318"/>
              </a:lnTo>
              <a:lnTo>
                <a:pt x="287" y="327"/>
              </a:lnTo>
              <a:lnTo>
                <a:pt x="285" y="336"/>
              </a:lnTo>
              <a:lnTo>
                <a:pt x="282" y="343"/>
              </a:lnTo>
              <a:lnTo>
                <a:pt x="278" y="350"/>
              </a:lnTo>
              <a:lnTo>
                <a:pt x="275" y="356"/>
              </a:lnTo>
              <a:lnTo>
                <a:pt x="270" y="362"/>
              </a:lnTo>
              <a:lnTo>
                <a:pt x="266" y="367"/>
              </a:lnTo>
              <a:lnTo>
                <a:pt x="261" y="370"/>
              </a:lnTo>
              <a:lnTo>
                <a:pt x="256" y="373"/>
              </a:lnTo>
              <a:lnTo>
                <a:pt x="250" y="376"/>
              </a:lnTo>
              <a:lnTo>
                <a:pt x="244" y="377"/>
              </a:lnTo>
              <a:lnTo>
                <a:pt x="238" y="377"/>
              </a:lnTo>
              <a:lnTo>
                <a:pt x="233" y="377"/>
              </a:lnTo>
              <a:lnTo>
                <a:pt x="230" y="377"/>
              </a:lnTo>
              <a:lnTo>
                <a:pt x="228" y="377"/>
              </a:lnTo>
              <a:lnTo>
                <a:pt x="225" y="376"/>
              </a:lnTo>
              <a:lnTo>
                <a:pt x="223" y="375"/>
              </a:lnTo>
              <a:lnTo>
                <a:pt x="221" y="375"/>
              </a:lnTo>
              <a:lnTo>
                <a:pt x="218" y="374"/>
              </a:lnTo>
              <a:lnTo>
                <a:pt x="213" y="371"/>
              </a:lnTo>
              <a:lnTo>
                <a:pt x="208" y="368"/>
              </a:lnTo>
              <a:lnTo>
                <a:pt x="202" y="364"/>
              </a:lnTo>
              <a:lnTo>
                <a:pt x="196" y="360"/>
              </a:lnTo>
              <a:lnTo>
                <a:pt x="196" y="157"/>
              </a:lnTo>
              <a:moveTo>
                <a:pt x="150" y="367"/>
              </a:moveTo>
              <a:lnTo>
                <a:pt x="145" y="369"/>
              </a:lnTo>
              <a:lnTo>
                <a:pt x="141" y="372"/>
              </a:lnTo>
              <a:lnTo>
                <a:pt x="137" y="373"/>
              </a:lnTo>
              <a:lnTo>
                <a:pt x="133" y="375"/>
              </a:lnTo>
              <a:lnTo>
                <a:pt x="129" y="376"/>
              </a:lnTo>
              <a:lnTo>
                <a:pt x="126" y="377"/>
              </a:lnTo>
              <a:lnTo>
                <a:pt x="122" y="377"/>
              </a:lnTo>
              <a:lnTo>
                <a:pt x="117" y="377"/>
              </a:lnTo>
              <a:lnTo>
                <a:pt x="110" y="377"/>
              </a:lnTo>
              <a:lnTo>
                <a:pt x="103" y="375"/>
              </a:lnTo>
              <a:lnTo>
                <a:pt x="97" y="373"/>
              </a:lnTo>
              <a:lnTo>
                <a:pt x="90" y="369"/>
              </a:lnTo>
              <a:lnTo>
                <a:pt x="85" y="364"/>
              </a:lnTo>
              <a:lnTo>
                <a:pt x="79" y="359"/>
              </a:lnTo>
              <a:lnTo>
                <a:pt x="74" y="352"/>
              </a:lnTo>
              <a:lnTo>
                <a:pt x="70" y="345"/>
              </a:lnTo>
              <a:lnTo>
                <a:pt x="66" y="336"/>
              </a:lnTo>
              <a:lnTo>
                <a:pt x="62" y="327"/>
              </a:lnTo>
              <a:lnTo>
                <a:pt x="59" y="317"/>
              </a:lnTo>
              <a:lnTo>
                <a:pt x="57" y="307"/>
              </a:lnTo>
              <a:lnTo>
                <a:pt x="55" y="295"/>
              </a:lnTo>
              <a:lnTo>
                <a:pt x="53" y="283"/>
              </a:lnTo>
              <a:lnTo>
                <a:pt x="52" y="257"/>
              </a:lnTo>
              <a:lnTo>
                <a:pt x="53" y="232"/>
              </a:lnTo>
              <a:lnTo>
                <a:pt x="56" y="209"/>
              </a:lnTo>
              <a:lnTo>
                <a:pt x="58" y="199"/>
              </a:lnTo>
              <a:lnTo>
                <a:pt x="60" y="190"/>
              </a:lnTo>
              <a:lnTo>
                <a:pt x="63" y="182"/>
              </a:lnTo>
              <a:lnTo>
                <a:pt x="66" y="174"/>
              </a:lnTo>
              <a:lnTo>
                <a:pt x="70" y="167"/>
              </a:lnTo>
              <a:lnTo>
                <a:pt x="74" y="161"/>
              </a:lnTo>
              <a:lnTo>
                <a:pt x="79" y="156"/>
              </a:lnTo>
              <a:lnTo>
                <a:pt x="84" y="152"/>
              </a:lnTo>
              <a:lnTo>
                <a:pt x="89" y="149"/>
              </a:lnTo>
              <a:lnTo>
                <a:pt x="95" y="147"/>
              </a:lnTo>
              <a:lnTo>
                <a:pt x="101" y="145"/>
              </a:lnTo>
              <a:lnTo>
                <a:pt x="108" y="145"/>
              </a:lnTo>
              <a:lnTo>
                <a:pt x="113" y="145"/>
              </a:lnTo>
              <a:lnTo>
                <a:pt x="116" y="145"/>
              </a:lnTo>
              <a:lnTo>
                <a:pt x="118" y="146"/>
              </a:lnTo>
              <a:lnTo>
                <a:pt x="121" y="146"/>
              </a:lnTo>
              <a:lnTo>
                <a:pt x="123" y="147"/>
              </a:lnTo>
              <a:lnTo>
                <a:pt x="126" y="148"/>
              </a:lnTo>
              <a:lnTo>
                <a:pt x="128" y="149"/>
              </a:lnTo>
              <a:lnTo>
                <a:pt x="133" y="152"/>
              </a:lnTo>
              <a:lnTo>
                <a:pt x="138" y="155"/>
              </a:lnTo>
              <a:lnTo>
                <a:pt x="144" y="160"/>
              </a:lnTo>
              <a:lnTo>
                <a:pt x="150" y="165"/>
              </a:lnTo>
              <a:lnTo>
                <a:pt x="150" y="367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89280</xdr:colOff>
      <xdr:row>102</xdr:row>
      <xdr:rowOff>183240</xdr:rowOff>
    </xdr:from>
    <xdr:to>
      <xdr:col>297</xdr:col>
      <xdr:colOff>128160</xdr:colOff>
      <xdr:row>102</xdr:row>
      <xdr:rowOff>222480</xdr:rowOff>
    </xdr:to>
    <xdr:sp>
      <xdr:nvSpPr>
        <xdr:cNvPr id="333" name="Freeform 1"/>
        <xdr:cNvSpPr/>
      </xdr:nvSpPr>
      <xdr:spPr>
        <a:xfrm>
          <a:off x="237718800" y="62362440"/>
          <a:ext cx="39240" cy="39600"/>
        </a:xfrm>
        <a:custGeom>
          <a:avLst/>
          <a:gdLst/>
          <a:ahLst/>
          <a:rect l="0" t="0" r="r" b="b"/>
          <a:pathLst>
            <a:path w="109" h="110">
              <a:moveTo>
                <a:pt x="54" y="0"/>
              </a:moveTo>
              <a:lnTo>
                <a:pt x="48" y="0"/>
              </a:lnTo>
              <a:lnTo>
                <a:pt x="43" y="1"/>
              </a:lnTo>
              <a:lnTo>
                <a:pt x="38" y="2"/>
              </a:lnTo>
              <a:lnTo>
                <a:pt x="33" y="4"/>
              </a:lnTo>
              <a:lnTo>
                <a:pt x="28" y="7"/>
              </a:lnTo>
              <a:lnTo>
                <a:pt x="24" y="9"/>
              </a:lnTo>
              <a:lnTo>
                <a:pt x="20" y="13"/>
              </a:lnTo>
              <a:lnTo>
                <a:pt x="16" y="16"/>
              </a:lnTo>
              <a:lnTo>
                <a:pt x="12" y="20"/>
              </a:lnTo>
              <a:lnTo>
                <a:pt x="9" y="25"/>
              </a:lnTo>
              <a:lnTo>
                <a:pt x="7" y="29"/>
              </a:lnTo>
              <a:lnTo>
                <a:pt x="4" y="34"/>
              </a:lnTo>
              <a:lnTo>
                <a:pt x="2" y="39"/>
              </a:lnTo>
              <a:lnTo>
                <a:pt x="1" y="45"/>
              </a:lnTo>
              <a:lnTo>
                <a:pt x="0" y="50"/>
              </a:lnTo>
              <a:lnTo>
                <a:pt x="0" y="56"/>
              </a:lnTo>
              <a:lnTo>
                <a:pt x="0" y="61"/>
              </a:lnTo>
              <a:lnTo>
                <a:pt x="1" y="67"/>
              </a:lnTo>
              <a:lnTo>
                <a:pt x="2" y="72"/>
              </a:lnTo>
              <a:lnTo>
                <a:pt x="4" y="76"/>
              </a:lnTo>
              <a:lnTo>
                <a:pt x="7" y="81"/>
              </a:lnTo>
              <a:lnTo>
                <a:pt x="9" y="85"/>
              </a:lnTo>
              <a:lnTo>
                <a:pt x="12" y="90"/>
              </a:lnTo>
              <a:lnTo>
                <a:pt x="16" y="93"/>
              </a:lnTo>
              <a:lnTo>
                <a:pt x="19" y="97"/>
              </a:lnTo>
              <a:lnTo>
                <a:pt x="24" y="100"/>
              </a:lnTo>
              <a:lnTo>
                <a:pt x="28" y="103"/>
              </a:lnTo>
              <a:lnTo>
                <a:pt x="32" y="105"/>
              </a:lnTo>
              <a:lnTo>
                <a:pt x="37" y="107"/>
              </a:lnTo>
              <a:lnTo>
                <a:pt x="42" y="108"/>
              </a:lnTo>
              <a:lnTo>
                <a:pt x="47" y="109"/>
              </a:lnTo>
              <a:lnTo>
                <a:pt x="53" y="109"/>
              </a:lnTo>
              <a:lnTo>
                <a:pt x="58" y="109"/>
              </a:lnTo>
              <a:lnTo>
                <a:pt x="64" y="108"/>
              </a:lnTo>
              <a:lnTo>
                <a:pt x="69" y="107"/>
              </a:lnTo>
              <a:lnTo>
                <a:pt x="74" y="105"/>
              </a:lnTo>
              <a:lnTo>
                <a:pt x="79" y="103"/>
              </a:lnTo>
              <a:lnTo>
                <a:pt x="83" y="100"/>
              </a:lnTo>
              <a:lnTo>
                <a:pt x="88" y="97"/>
              </a:lnTo>
              <a:lnTo>
                <a:pt x="92" y="94"/>
              </a:lnTo>
              <a:lnTo>
                <a:pt x="95" y="90"/>
              </a:lnTo>
              <a:lnTo>
                <a:pt x="99" y="86"/>
              </a:lnTo>
              <a:lnTo>
                <a:pt x="101" y="81"/>
              </a:lnTo>
              <a:lnTo>
                <a:pt x="104" y="77"/>
              </a:lnTo>
              <a:lnTo>
                <a:pt x="106" y="72"/>
              </a:lnTo>
              <a:lnTo>
                <a:pt x="107" y="67"/>
              </a:lnTo>
              <a:lnTo>
                <a:pt x="108" y="62"/>
              </a:lnTo>
              <a:lnTo>
                <a:pt x="108" y="56"/>
              </a:lnTo>
              <a:lnTo>
                <a:pt x="108" y="50"/>
              </a:lnTo>
              <a:lnTo>
                <a:pt x="107" y="45"/>
              </a:lnTo>
              <a:lnTo>
                <a:pt x="106" y="40"/>
              </a:lnTo>
              <a:lnTo>
                <a:pt x="104" y="34"/>
              </a:lnTo>
              <a:lnTo>
                <a:pt x="101" y="30"/>
              </a:lnTo>
              <a:lnTo>
                <a:pt x="99" y="25"/>
              </a:lnTo>
              <a:lnTo>
                <a:pt x="95" y="21"/>
              </a:lnTo>
              <a:lnTo>
                <a:pt x="92" y="17"/>
              </a:lnTo>
              <a:lnTo>
                <a:pt x="88" y="13"/>
              </a:lnTo>
              <a:lnTo>
                <a:pt x="84" y="10"/>
              </a:lnTo>
              <a:lnTo>
                <a:pt x="79" y="7"/>
              </a:lnTo>
              <a:lnTo>
                <a:pt x="74" y="4"/>
              </a:lnTo>
              <a:lnTo>
                <a:pt x="69" y="3"/>
              </a:lnTo>
              <a:lnTo>
                <a:pt x="64" y="1"/>
              </a:lnTo>
              <a:lnTo>
                <a:pt x="59" y="0"/>
              </a:lnTo>
              <a:lnTo>
                <a:pt x="54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216720</xdr:colOff>
      <xdr:row>102</xdr:row>
      <xdr:rowOff>129960</xdr:rowOff>
    </xdr:from>
    <xdr:to>
      <xdr:col>297</xdr:col>
      <xdr:colOff>353880</xdr:colOff>
      <xdr:row>102</xdr:row>
      <xdr:rowOff>296640</xdr:rowOff>
    </xdr:to>
    <xdr:sp>
      <xdr:nvSpPr>
        <xdr:cNvPr id="334" name="Freeform 1"/>
        <xdr:cNvSpPr/>
      </xdr:nvSpPr>
      <xdr:spPr>
        <a:xfrm>
          <a:off x="237846240" y="62309160"/>
          <a:ext cx="137520" cy="167040"/>
        </a:xfrm>
        <a:custGeom>
          <a:avLst/>
          <a:gdLst/>
          <a:ahLst/>
          <a:rect l="0" t="0" r="r" b="b"/>
          <a:pathLst>
            <a:path w="382" h="464">
              <a:moveTo>
                <a:pt x="367" y="300"/>
              </a:moveTo>
              <a:lnTo>
                <a:pt x="350" y="323"/>
              </a:lnTo>
              <a:lnTo>
                <a:pt x="333" y="343"/>
              </a:lnTo>
              <a:lnTo>
                <a:pt x="325" y="352"/>
              </a:lnTo>
              <a:lnTo>
                <a:pt x="317" y="359"/>
              </a:lnTo>
              <a:lnTo>
                <a:pt x="309" y="366"/>
              </a:lnTo>
              <a:lnTo>
                <a:pt x="301" y="372"/>
              </a:lnTo>
              <a:lnTo>
                <a:pt x="293" y="377"/>
              </a:lnTo>
              <a:lnTo>
                <a:pt x="284" y="381"/>
              </a:lnTo>
              <a:lnTo>
                <a:pt x="276" y="385"/>
              </a:lnTo>
              <a:lnTo>
                <a:pt x="267" y="387"/>
              </a:lnTo>
              <a:lnTo>
                <a:pt x="258" y="390"/>
              </a:lnTo>
              <a:lnTo>
                <a:pt x="248" y="391"/>
              </a:lnTo>
              <a:lnTo>
                <a:pt x="239" y="392"/>
              </a:lnTo>
              <a:lnTo>
                <a:pt x="228" y="392"/>
              </a:lnTo>
              <a:lnTo>
                <a:pt x="212" y="391"/>
              </a:lnTo>
              <a:lnTo>
                <a:pt x="196" y="389"/>
              </a:lnTo>
              <a:lnTo>
                <a:pt x="181" y="384"/>
              </a:lnTo>
              <a:lnTo>
                <a:pt x="166" y="378"/>
              </a:lnTo>
              <a:lnTo>
                <a:pt x="153" y="370"/>
              </a:lnTo>
              <a:lnTo>
                <a:pt x="140" y="361"/>
              </a:lnTo>
              <a:lnTo>
                <a:pt x="129" y="351"/>
              </a:lnTo>
              <a:lnTo>
                <a:pt x="118" y="339"/>
              </a:lnTo>
              <a:lnTo>
                <a:pt x="109" y="325"/>
              </a:lnTo>
              <a:lnTo>
                <a:pt x="100" y="311"/>
              </a:lnTo>
              <a:lnTo>
                <a:pt x="93" y="295"/>
              </a:lnTo>
              <a:lnTo>
                <a:pt x="87" y="278"/>
              </a:lnTo>
              <a:lnTo>
                <a:pt x="82" y="260"/>
              </a:lnTo>
              <a:lnTo>
                <a:pt x="79" y="241"/>
              </a:lnTo>
              <a:lnTo>
                <a:pt x="76" y="221"/>
              </a:lnTo>
              <a:lnTo>
                <a:pt x="76" y="200"/>
              </a:lnTo>
              <a:lnTo>
                <a:pt x="76" y="181"/>
              </a:lnTo>
              <a:lnTo>
                <a:pt x="78" y="163"/>
              </a:lnTo>
              <a:lnTo>
                <a:pt x="81" y="146"/>
              </a:lnTo>
              <a:lnTo>
                <a:pt x="85" y="130"/>
              </a:lnTo>
              <a:lnTo>
                <a:pt x="91" y="115"/>
              </a:lnTo>
              <a:lnTo>
                <a:pt x="97" y="101"/>
              </a:lnTo>
              <a:lnTo>
                <a:pt x="104" y="88"/>
              </a:lnTo>
              <a:lnTo>
                <a:pt x="113" y="76"/>
              </a:lnTo>
              <a:lnTo>
                <a:pt x="122" y="65"/>
              </a:lnTo>
              <a:lnTo>
                <a:pt x="132" y="56"/>
              </a:lnTo>
              <a:lnTo>
                <a:pt x="143" y="48"/>
              </a:lnTo>
              <a:lnTo>
                <a:pt x="155" y="41"/>
              </a:lnTo>
              <a:lnTo>
                <a:pt x="168" y="36"/>
              </a:lnTo>
              <a:lnTo>
                <a:pt x="181" y="32"/>
              </a:lnTo>
              <a:lnTo>
                <a:pt x="195" y="29"/>
              </a:lnTo>
              <a:lnTo>
                <a:pt x="210" y="29"/>
              </a:lnTo>
              <a:lnTo>
                <a:pt x="222" y="29"/>
              </a:lnTo>
              <a:lnTo>
                <a:pt x="227" y="30"/>
              </a:lnTo>
              <a:lnTo>
                <a:pt x="232" y="31"/>
              </a:lnTo>
              <a:lnTo>
                <a:pt x="237" y="32"/>
              </a:lnTo>
              <a:lnTo>
                <a:pt x="241" y="34"/>
              </a:lnTo>
              <a:lnTo>
                <a:pt x="245" y="36"/>
              </a:lnTo>
              <a:lnTo>
                <a:pt x="248" y="38"/>
              </a:lnTo>
              <a:lnTo>
                <a:pt x="251" y="41"/>
              </a:lnTo>
              <a:lnTo>
                <a:pt x="254" y="44"/>
              </a:lnTo>
              <a:lnTo>
                <a:pt x="257" y="48"/>
              </a:lnTo>
              <a:lnTo>
                <a:pt x="259" y="53"/>
              </a:lnTo>
              <a:lnTo>
                <a:pt x="262" y="58"/>
              </a:lnTo>
              <a:lnTo>
                <a:pt x="264" y="63"/>
              </a:lnTo>
              <a:lnTo>
                <a:pt x="268" y="76"/>
              </a:lnTo>
              <a:lnTo>
                <a:pt x="274" y="98"/>
              </a:lnTo>
              <a:lnTo>
                <a:pt x="275" y="103"/>
              </a:lnTo>
              <a:lnTo>
                <a:pt x="277" y="108"/>
              </a:lnTo>
              <a:lnTo>
                <a:pt x="279" y="112"/>
              </a:lnTo>
              <a:lnTo>
                <a:pt x="281" y="117"/>
              </a:lnTo>
              <a:lnTo>
                <a:pt x="284" y="121"/>
              </a:lnTo>
              <a:lnTo>
                <a:pt x="286" y="124"/>
              </a:lnTo>
              <a:lnTo>
                <a:pt x="289" y="128"/>
              </a:lnTo>
              <a:lnTo>
                <a:pt x="292" y="131"/>
              </a:lnTo>
              <a:lnTo>
                <a:pt x="295" y="134"/>
              </a:lnTo>
              <a:lnTo>
                <a:pt x="298" y="136"/>
              </a:lnTo>
              <a:lnTo>
                <a:pt x="302" y="138"/>
              </a:lnTo>
              <a:lnTo>
                <a:pt x="305" y="140"/>
              </a:lnTo>
              <a:lnTo>
                <a:pt x="309" y="141"/>
              </a:lnTo>
              <a:lnTo>
                <a:pt x="313" y="142"/>
              </a:lnTo>
              <a:lnTo>
                <a:pt x="317" y="143"/>
              </a:lnTo>
              <a:lnTo>
                <a:pt x="321" y="143"/>
              </a:lnTo>
              <a:lnTo>
                <a:pt x="326" y="143"/>
              </a:lnTo>
              <a:lnTo>
                <a:pt x="330" y="142"/>
              </a:lnTo>
              <a:lnTo>
                <a:pt x="335" y="141"/>
              </a:lnTo>
              <a:lnTo>
                <a:pt x="339" y="140"/>
              </a:lnTo>
              <a:lnTo>
                <a:pt x="343" y="138"/>
              </a:lnTo>
              <a:lnTo>
                <a:pt x="347" y="136"/>
              </a:lnTo>
              <a:lnTo>
                <a:pt x="350" y="133"/>
              </a:lnTo>
              <a:lnTo>
                <a:pt x="353" y="131"/>
              </a:lnTo>
              <a:lnTo>
                <a:pt x="356" y="128"/>
              </a:lnTo>
              <a:lnTo>
                <a:pt x="359" y="125"/>
              </a:lnTo>
              <a:lnTo>
                <a:pt x="361" y="121"/>
              </a:lnTo>
              <a:lnTo>
                <a:pt x="363" y="117"/>
              </a:lnTo>
              <a:lnTo>
                <a:pt x="365" y="114"/>
              </a:lnTo>
              <a:lnTo>
                <a:pt x="366" y="110"/>
              </a:lnTo>
              <a:lnTo>
                <a:pt x="367" y="106"/>
              </a:lnTo>
              <a:lnTo>
                <a:pt x="367" y="101"/>
              </a:lnTo>
              <a:lnTo>
                <a:pt x="366" y="91"/>
              </a:lnTo>
              <a:lnTo>
                <a:pt x="364" y="81"/>
              </a:lnTo>
              <a:lnTo>
                <a:pt x="360" y="72"/>
              </a:lnTo>
              <a:lnTo>
                <a:pt x="355" y="62"/>
              </a:lnTo>
              <a:lnTo>
                <a:pt x="349" y="53"/>
              </a:lnTo>
              <a:lnTo>
                <a:pt x="341" y="45"/>
              </a:lnTo>
              <a:lnTo>
                <a:pt x="332" y="37"/>
              </a:lnTo>
              <a:lnTo>
                <a:pt x="322" y="30"/>
              </a:lnTo>
              <a:lnTo>
                <a:pt x="311" y="23"/>
              </a:lnTo>
              <a:lnTo>
                <a:pt x="300" y="18"/>
              </a:lnTo>
              <a:lnTo>
                <a:pt x="287" y="12"/>
              </a:lnTo>
              <a:lnTo>
                <a:pt x="274" y="8"/>
              </a:lnTo>
              <a:lnTo>
                <a:pt x="260" y="5"/>
              </a:lnTo>
              <a:lnTo>
                <a:pt x="246" y="2"/>
              </a:lnTo>
              <a:lnTo>
                <a:pt x="231" y="1"/>
              </a:lnTo>
              <a:lnTo>
                <a:pt x="216" y="0"/>
              </a:lnTo>
              <a:lnTo>
                <a:pt x="197" y="1"/>
              </a:lnTo>
              <a:lnTo>
                <a:pt x="179" y="4"/>
              </a:lnTo>
              <a:lnTo>
                <a:pt x="161" y="8"/>
              </a:lnTo>
              <a:lnTo>
                <a:pt x="143" y="14"/>
              </a:lnTo>
              <a:lnTo>
                <a:pt x="126" y="22"/>
              </a:lnTo>
              <a:lnTo>
                <a:pt x="109" y="32"/>
              </a:lnTo>
              <a:lnTo>
                <a:pt x="92" y="43"/>
              </a:lnTo>
              <a:lnTo>
                <a:pt x="77" y="55"/>
              </a:lnTo>
              <a:lnTo>
                <a:pt x="68" y="64"/>
              </a:lnTo>
              <a:lnTo>
                <a:pt x="59" y="72"/>
              </a:lnTo>
              <a:lnTo>
                <a:pt x="51" y="82"/>
              </a:lnTo>
              <a:lnTo>
                <a:pt x="44" y="92"/>
              </a:lnTo>
              <a:lnTo>
                <a:pt x="37" y="102"/>
              </a:lnTo>
              <a:lnTo>
                <a:pt x="31" y="113"/>
              </a:lnTo>
              <a:lnTo>
                <a:pt x="25" y="125"/>
              </a:lnTo>
              <a:lnTo>
                <a:pt x="20" y="136"/>
              </a:lnTo>
              <a:lnTo>
                <a:pt x="15" y="149"/>
              </a:lnTo>
              <a:lnTo>
                <a:pt x="11" y="161"/>
              </a:lnTo>
              <a:lnTo>
                <a:pt x="5" y="188"/>
              </a:lnTo>
              <a:lnTo>
                <a:pt x="1" y="215"/>
              </a:lnTo>
              <a:lnTo>
                <a:pt x="0" y="244"/>
              </a:lnTo>
              <a:lnTo>
                <a:pt x="1" y="268"/>
              </a:lnTo>
              <a:lnTo>
                <a:pt x="4" y="290"/>
              </a:lnTo>
              <a:lnTo>
                <a:pt x="8" y="312"/>
              </a:lnTo>
              <a:lnTo>
                <a:pt x="14" y="332"/>
              </a:lnTo>
              <a:lnTo>
                <a:pt x="21" y="351"/>
              </a:lnTo>
              <a:lnTo>
                <a:pt x="30" y="369"/>
              </a:lnTo>
              <a:lnTo>
                <a:pt x="41" y="386"/>
              </a:lnTo>
              <a:lnTo>
                <a:pt x="53" y="401"/>
              </a:lnTo>
              <a:lnTo>
                <a:pt x="66" y="415"/>
              </a:lnTo>
              <a:lnTo>
                <a:pt x="80" y="427"/>
              </a:lnTo>
              <a:lnTo>
                <a:pt x="95" y="438"/>
              </a:lnTo>
              <a:lnTo>
                <a:pt x="112" y="447"/>
              </a:lnTo>
              <a:lnTo>
                <a:pt x="129" y="454"/>
              </a:lnTo>
              <a:lnTo>
                <a:pt x="148" y="459"/>
              </a:lnTo>
              <a:lnTo>
                <a:pt x="167" y="462"/>
              </a:lnTo>
              <a:lnTo>
                <a:pt x="187" y="463"/>
              </a:lnTo>
              <a:lnTo>
                <a:pt x="203" y="462"/>
              </a:lnTo>
              <a:lnTo>
                <a:pt x="219" y="460"/>
              </a:lnTo>
              <a:lnTo>
                <a:pt x="235" y="456"/>
              </a:lnTo>
              <a:lnTo>
                <a:pt x="250" y="451"/>
              </a:lnTo>
              <a:lnTo>
                <a:pt x="264" y="445"/>
              </a:lnTo>
              <a:lnTo>
                <a:pt x="279" y="437"/>
              </a:lnTo>
              <a:lnTo>
                <a:pt x="293" y="428"/>
              </a:lnTo>
              <a:lnTo>
                <a:pt x="306" y="417"/>
              </a:lnTo>
              <a:lnTo>
                <a:pt x="316" y="408"/>
              </a:lnTo>
              <a:lnTo>
                <a:pt x="325" y="398"/>
              </a:lnTo>
              <a:lnTo>
                <a:pt x="334" y="388"/>
              </a:lnTo>
              <a:lnTo>
                <a:pt x="342" y="376"/>
              </a:lnTo>
              <a:lnTo>
                <a:pt x="351" y="362"/>
              </a:lnTo>
              <a:lnTo>
                <a:pt x="360" y="347"/>
              </a:lnTo>
              <a:lnTo>
                <a:pt x="381" y="308"/>
              </a:lnTo>
              <a:lnTo>
                <a:pt x="367" y="30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373680</xdr:colOff>
      <xdr:row>102</xdr:row>
      <xdr:rowOff>129960</xdr:rowOff>
    </xdr:from>
    <xdr:to>
      <xdr:col>297</xdr:col>
      <xdr:colOff>529920</xdr:colOff>
      <xdr:row>102</xdr:row>
      <xdr:rowOff>296640</xdr:rowOff>
    </xdr:to>
    <xdr:sp>
      <xdr:nvSpPr>
        <xdr:cNvPr id="335" name="Freeform 1"/>
        <xdr:cNvSpPr/>
      </xdr:nvSpPr>
      <xdr:spPr>
        <a:xfrm>
          <a:off x="238003200" y="62309160"/>
          <a:ext cx="156600" cy="167040"/>
        </a:xfrm>
        <a:custGeom>
          <a:avLst/>
          <a:gdLst/>
          <a:ahLst/>
          <a:rect l="0" t="0" r="r" b="b"/>
          <a:pathLst>
            <a:path w="435" h="464">
              <a:moveTo>
                <a:pt x="217" y="0"/>
              </a:moveTo>
              <a:lnTo>
                <a:pt x="194" y="1"/>
              </a:lnTo>
              <a:lnTo>
                <a:pt x="171" y="4"/>
              </a:lnTo>
              <a:lnTo>
                <a:pt x="150" y="10"/>
              </a:lnTo>
              <a:lnTo>
                <a:pt x="129" y="17"/>
              </a:lnTo>
              <a:lnTo>
                <a:pt x="110" y="26"/>
              </a:lnTo>
              <a:lnTo>
                <a:pt x="92" y="37"/>
              </a:lnTo>
              <a:lnTo>
                <a:pt x="75" y="50"/>
              </a:lnTo>
              <a:lnTo>
                <a:pt x="60" y="64"/>
              </a:lnTo>
              <a:lnTo>
                <a:pt x="47" y="80"/>
              </a:lnTo>
              <a:lnTo>
                <a:pt x="35" y="98"/>
              </a:lnTo>
              <a:lnTo>
                <a:pt x="24" y="117"/>
              </a:lnTo>
              <a:lnTo>
                <a:pt x="16" y="137"/>
              </a:lnTo>
              <a:lnTo>
                <a:pt x="9" y="159"/>
              </a:lnTo>
              <a:lnTo>
                <a:pt x="4" y="182"/>
              </a:lnTo>
              <a:lnTo>
                <a:pt x="1" y="206"/>
              </a:lnTo>
              <a:lnTo>
                <a:pt x="0" y="231"/>
              </a:lnTo>
              <a:lnTo>
                <a:pt x="1" y="255"/>
              </a:lnTo>
              <a:lnTo>
                <a:pt x="4" y="279"/>
              </a:lnTo>
              <a:lnTo>
                <a:pt x="9" y="302"/>
              </a:lnTo>
              <a:lnTo>
                <a:pt x="16" y="323"/>
              </a:lnTo>
              <a:lnTo>
                <a:pt x="25" y="344"/>
              </a:lnTo>
              <a:lnTo>
                <a:pt x="35" y="363"/>
              </a:lnTo>
              <a:lnTo>
                <a:pt x="48" y="381"/>
              </a:lnTo>
              <a:lnTo>
                <a:pt x="61" y="397"/>
              </a:lnTo>
              <a:lnTo>
                <a:pt x="76" y="412"/>
              </a:lnTo>
              <a:lnTo>
                <a:pt x="93" y="425"/>
              </a:lnTo>
              <a:lnTo>
                <a:pt x="111" y="436"/>
              </a:lnTo>
              <a:lnTo>
                <a:pt x="130" y="446"/>
              </a:lnTo>
              <a:lnTo>
                <a:pt x="150" y="453"/>
              </a:lnTo>
              <a:lnTo>
                <a:pt x="171" y="459"/>
              </a:lnTo>
              <a:lnTo>
                <a:pt x="193" y="462"/>
              </a:lnTo>
              <a:lnTo>
                <a:pt x="215" y="463"/>
              </a:lnTo>
              <a:lnTo>
                <a:pt x="238" y="462"/>
              </a:lnTo>
              <a:lnTo>
                <a:pt x="260" y="458"/>
              </a:lnTo>
              <a:lnTo>
                <a:pt x="282" y="453"/>
              </a:lnTo>
              <a:lnTo>
                <a:pt x="302" y="445"/>
              </a:lnTo>
              <a:lnTo>
                <a:pt x="321" y="435"/>
              </a:lnTo>
              <a:lnTo>
                <a:pt x="339" y="423"/>
              </a:lnTo>
              <a:lnTo>
                <a:pt x="356" y="409"/>
              </a:lnTo>
              <a:lnTo>
                <a:pt x="371" y="394"/>
              </a:lnTo>
              <a:lnTo>
                <a:pt x="385" y="377"/>
              </a:lnTo>
              <a:lnTo>
                <a:pt x="398" y="359"/>
              </a:lnTo>
              <a:lnTo>
                <a:pt x="408" y="339"/>
              </a:lnTo>
              <a:lnTo>
                <a:pt x="417" y="318"/>
              </a:lnTo>
              <a:lnTo>
                <a:pt x="424" y="296"/>
              </a:lnTo>
              <a:lnTo>
                <a:pt x="430" y="272"/>
              </a:lnTo>
              <a:lnTo>
                <a:pt x="433" y="248"/>
              </a:lnTo>
              <a:lnTo>
                <a:pt x="434" y="223"/>
              </a:lnTo>
              <a:lnTo>
                <a:pt x="433" y="199"/>
              </a:lnTo>
              <a:lnTo>
                <a:pt x="430" y="176"/>
              </a:lnTo>
              <a:lnTo>
                <a:pt x="425" y="154"/>
              </a:lnTo>
              <a:lnTo>
                <a:pt x="418" y="133"/>
              </a:lnTo>
              <a:lnTo>
                <a:pt x="409" y="113"/>
              </a:lnTo>
              <a:lnTo>
                <a:pt x="399" y="95"/>
              </a:lnTo>
              <a:lnTo>
                <a:pt x="387" y="78"/>
              </a:lnTo>
              <a:lnTo>
                <a:pt x="373" y="63"/>
              </a:lnTo>
              <a:lnTo>
                <a:pt x="358" y="49"/>
              </a:lnTo>
              <a:lnTo>
                <a:pt x="341" y="36"/>
              </a:lnTo>
              <a:lnTo>
                <a:pt x="323" y="25"/>
              </a:lnTo>
              <a:lnTo>
                <a:pt x="304" y="16"/>
              </a:lnTo>
              <a:lnTo>
                <a:pt x="284" y="9"/>
              </a:lnTo>
              <a:lnTo>
                <a:pt x="263" y="4"/>
              </a:lnTo>
              <a:lnTo>
                <a:pt x="241" y="1"/>
              </a:lnTo>
              <a:lnTo>
                <a:pt x="217" y="0"/>
              </a:lnTo>
              <a:moveTo>
                <a:pt x="205" y="28"/>
              </a:moveTo>
              <a:lnTo>
                <a:pt x="220" y="29"/>
              </a:lnTo>
              <a:lnTo>
                <a:pt x="234" y="32"/>
              </a:lnTo>
              <a:lnTo>
                <a:pt x="248" y="37"/>
              </a:lnTo>
              <a:lnTo>
                <a:pt x="262" y="44"/>
              </a:lnTo>
              <a:lnTo>
                <a:pt x="274" y="54"/>
              </a:lnTo>
              <a:lnTo>
                <a:pt x="286" y="65"/>
              </a:lnTo>
              <a:lnTo>
                <a:pt x="296" y="77"/>
              </a:lnTo>
              <a:lnTo>
                <a:pt x="306" y="92"/>
              </a:lnTo>
              <a:lnTo>
                <a:pt x="315" y="108"/>
              </a:lnTo>
              <a:lnTo>
                <a:pt x="323" y="125"/>
              </a:lnTo>
              <a:lnTo>
                <a:pt x="329" y="144"/>
              </a:lnTo>
              <a:lnTo>
                <a:pt x="335" y="164"/>
              </a:lnTo>
              <a:lnTo>
                <a:pt x="339" y="186"/>
              </a:lnTo>
              <a:lnTo>
                <a:pt x="343" y="209"/>
              </a:lnTo>
              <a:lnTo>
                <a:pt x="345" y="232"/>
              </a:lnTo>
              <a:lnTo>
                <a:pt x="345" y="257"/>
              </a:lnTo>
              <a:lnTo>
                <a:pt x="345" y="278"/>
              </a:lnTo>
              <a:lnTo>
                <a:pt x="343" y="297"/>
              </a:lnTo>
              <a:lnTo>
                <a:pt x="341" y="315"/>
              </a:lnTo>
              <a:lnTo>
                <a:pt x="337" y="332"/>
              </a:lnTo>
              <a:lnTo>
                <a:pt x="333" y="348"/>
              </a:lnTo>
              <a:lnTo>
                <a:pt x="327" y="363"/>
              </a:lnTo>
              <a:lnTo>
                <a:pt x="321" y="376"/>
              </a:lnTo>
              <a:lnTo>
                <a:pt x="314" y="388"/>
              </a:lnTo>
              <a:lnTo>
                <a:pt x="306" y="399"/>
              </a:lnTo>
              <a:lnTo>
                <a:pt x="297" y="409"/>
              </a:lnTo>
              <a:lnTo>
                <a:pt x="287" y="417"/>
              </a:lnTo>
              <a:lnTo>
                <a:pt x="277" y="423"/>
              </a:lnTo>
              <a:lnTo>
                <a:pt x="266" y="429"/>
              </a:lnTo>
              <a:lnTo>
                <a:pt x="254" y="432"/>
              </a:lnTo>
              <a:lnTo>
                <a:pt x="241" y="435"/>
              </a:lnTo>
              <a:lnTo>
                <a:pt x="227" y="435"/>
              </a:lnTo>
              <a:lnTo>
                <a:pt x="220" y="435"/>
              </a:lnTo>
              <a:lnTo>
                <a:pt x="213" y="434"/>
              </a:lnTo>
              <a:lnTo>
                <a:pt x="206" y="433"/>
              </a:lnTo>
              <a:lnTo>
                <a:pt x="199" y="431"/>
              </a:lnTo>
              <a:lnTo>
                <a:pt x="192" y="429"/>
              </a:lnTo>
              <a:lnTo>
                <a:pt x="186" y="426"/>
              </a:lnTo>
              <a:lnTo>
                <a:pt x="179" y="423"/>
              </a:lnTo>
              <a:lnTo>
                <a:pt x="173" y="419"/>
              </a:lnTo>
              <a:lnTo>
                <a:pt x="167" y="414"/>
              </a:lnTo>
              <a:lnTo>
                <a:pt x="161" y="410"/>
              </a:lnTo>
              <a:lnTo>
                <a:pt x="155" y="404"/>
              </a:lnTo>
              <a:lnTo>
                <a:pt x="150" y="399"/>
              </a:lnTo>
              <a:lnTo>
                <a:pt x="145" y="393"/>
              </a:lnTo>
              <a:lnTo>
                <a:pt x="140" y="386"/>
              </a:lnTo>
              <a:lnTo>
                <a:pt x="136" y="380"/>
              </a:lnTo>
              <a:lnTo>
                <a:pt x="132" y="372"/>
              </a:lnTo>
              <a:lnTo>
                <a:pt x="122" y="352"/>
              </a:lnTo>
              <a:lnTo>
                <a:pt x="113" y="331"/>
              </a:lnTo>
              <a:lnTo>
                <a:pt x="106" y="308"/>
              </a:lnTo>
              <a:lnTo>
                <a:pt x="100" y="284"/>
              </a:lnTo>
              <a:lnTo>
                <a:pt x="95" y="260"/>
              </a:lnTo>
              <a:lnTo>
                <a:pt x="91" y="234"/>
              </a:lnTo>
              <a:lnTo>
                <a:pt x="89" y="208"/>
              </a:lnTo>
              <a:lnTo>
                <a:pt x="89" y="182"/>
              </a:lnTo>
              <a:lnTo>
                <a:pt x="89" y="165"/>
              </a:lnTo>
              <a:lnTo>
                <a:pt x="91" y="149"/>
              </a:lnTo>
              <a:lnTo>
                <a:pt x="93" y="133"/>
              </a:lnTo>
              <a:lnTo>
                <a:pt x="97" y="119"/>
              </a:lnTo>
              <a:lnTo>
                <a:pt x="101" y="105"/>
              </a:lnTo>
              <a:lnTo>
                <a:pt x="107" y="92"/>
              </a:lnTo>
              <a:lnTo>
                <a:pt x="113" y="80"/>
              </a:lnTo>
              <a:lnTo>
                <a:pt x="120" y="70"/>
              </a:lnTo>
              <a:lnTo>
                <a:pt x="128" y="60"/>
              </a:lnTo>
              <a:lnTo>
                <a:pt x="137" y="52"/>
              </a:lnTo>
              <a:lnTo>
                <a:pt x="146" y="45"/>
              </a:lnTo>
              <a:lnTo>
                <a:pt x="157" y="39"/>
              </a:lnTo>
              <a:lnTo>
                <a:pt x="168" y="34"/>
              </a:lnTo>
              <a:lnTo>
                <a:pt x="179" y="30"/>
              </a:lnTo>
              <a:lnTo>
                <a:pt x="192" y="28"/>
              </a:lnTo>
              <a:lnTo>
                <a:pt x="205" y="28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558000</xdr:colOff>
      <xdr:row>102</xdr:row>
      <xdr:rowOff>129960</xdr:rowOff>
    </xdr:from>
    <xdr:to>
      <xdr:col>297</xdr:col>
      <xdr:colOff>663120</xdr:colOff>
      <xdr:row>102</xdr:row>
      <xdr:rowOff>296640</xdr:rowOff>
    </xdr:to>
    <xdr:sp>
      <xdr:nvSpPr>
        <xdr:cNvPr id="336" name="Freeform 1"/>
        <xdr:cNvSpPr/>
      </xdr:nvSpPr>
      <xdr:spPr>
        <a:xfrm>
          <a:off x="238187520" y="62309160"/>
          <a:ext cx="105480" cy="167040"/>
        </a:xfrm>
        <a:custGeom>
          <a:avLst/>
          <a:gdLst/>
          <a:ahLst/>
          <a:rect l="0" t="0" r="r" b="b"/>
          <a:pathLst>
            <a:path w="293" h="464">
              <a:moveTo>
                <a:pt x="260" y="144"/>
              </a:moveTo>
              <a:lnTo>
                <a:pt x="256" y="9"/>
              </a:lnTo>
              <a:lnTo>
                <a:pt x="245" y="9"/>
              </a:lnTo>
              <a:lnTo>
                <a:pt x="243" y="12"/>
              </a:lnTo>
              <a:lnTo>
                <a:pt x="241" y="14"/>
              </a:lnTo>
              <a:lnTo>
                <a:pt x="240" y="15"/>
              </a:lnTo>
              <a:lnTo>
                <a:pt x="239" y="16"/>
              </a:lnTo>
              <a:lnTo>
                <a:pt x="238" y="17"/>
              </a:lnTo>
              <a:lnTo>
                <a:pt x="238" y="17"/>
              </a:lnTo>
              <a:lnTo>
                <a:pt x="237" y="18"/>
              </a:lnTo>
              <a:lnTo>
                <a:pt x="236" y="18"/>
              </a:lnTo>
              <a:lnTo>
                <a:pt x="235" y="19"/>
              </a:lnTo>
              <a:lnTo>
                <a:pt x="234" y="19"/>
              </a:lnTo>
              <a:lnTo>
                <a:pt x="232" y="19"/>
              </a:lnTo>
              <a:lnTo>
                <a:pt x="231" y="20"/>
              </a:lnTo>
              <a:lnTo>
                <a:pt x="230" y="20"/>
              </a:lnTo>
              <a:lnTo>
                <a:pt x="229" y="20"/>
              </a:lnTo>
              <a:lnTo>
                <a:pt x="227" y="20"/>
              </a:lnTo>
              <a:lnTo>
                <a:pt x="224" y="19"/>
              </a:lnTo>
              <a:lnTo>
                <a:pt x="221" y="19"/>
              </a:lnTo>
              <a:lnTo>
                <a:pt x="218" y="18"/>
              </a:lnTo>
              <a:lnTo>
                <a:pt x="214" y="17"/>
              </a:lnTo>
              <a:lnTo>
                <a:pt x="211" y="16"/>
              </a:lnTo>
              <a:lnTo>
                <a:pt x="207" y="15"/>
              </a:lnTo>
              <a:lnTo>
                <a:pt x="203" y="13"/>
              </a:lnTo>
              <a:lnTo>
                <a:pt x="194" y="10"/>
              </a:lnTo>
              <a:lnTo>
                <a:pt x="186" y="7"/>
              </a:lnTo>
              <a:lnTo>
                <a:pt x="177" y="5"/>
              </a:lnTo>
              <a:lnTo>
                <a:pt x="169" y="3"/>
              </a:lnTo>
              <a:lnTo>
                <a:pt x="160" y="2"/>
              </a:lnTo>
              <a:lnTo>
                <a:pt x="151" y="1"/>
              </a:lnTo>
              <a:lnTo>
                <a:pt x="143" y="0"/>
              </a:lnTo>
              <a:lnTo>
                <a:pt x="134" y="0"/>
              </a:lnTo>
              <a:lnTo>
                <a:pt x="120" y="1"/>
              </a:lnTo>
              <a:lnTo>
                <a:pt x="106" y="2"/>
              </a:lnTo>
              <a:lnTo>
                <a:pt x="93" y="5"/>
              </a:lnTo>
              <a:lnTo>
                <a:pt x="80" y="9"/>
              </a:lnTo>
              <a:lnTo>
                <a:pt x="68" y="14"/>
              </a:lnTo>
              <a:lnTo>
                <a:pt x="57" y="20"/>
              </a:lnTo>
              <a:lnTo>
                <a:pt x="47" y="27"/>
              </a:lnTo>
              <a:lnTo>
                <a:pt x="38" y="34"/>
              </a:lnTo>
              <a:lnTo>
                <a:pt x="29" y="43"/>
              </a:lnTo>
              <a:lnTo>
                <a:pt x="22" y="52"/>
              </a:lnTo>
              <a:lnTo>
                <a:pt x="15" y="62"/>
              </a:lnTo>
              <a:lnTo>
                <a:pt x="10" y="73"/>
              </a:lnTo>
              <a:lnTo>
                <a:pt x="6" y="85"/>
              </a:lnTo>
              <a:lnTo>
                <a:pt x="3" y="97"/>
              </a:lnTo>
              <a:lnTo>
                <a:pt x="1" y="109"/>
              </a:lnTo>
              <a:lnTo>
                <a:pt x="0" y="122"/>
              </a:lnTo>
              <a:lnTo>
                <a:pt x="0" y="132"/>
              </a:lnTo>
              <a:lnTo>
                <a:pt x="2" y="142"/>
              </a:lnTo>
              <a:lnTo>
                <a:pt x="3" y="152"/>
              </a:lnTo>
              <a:lnTo>
                <a:pt x="6" y="161"/>
              </a:lnTo>
              <a:lnTo>
                <a:pt x="10" y="170"/>
              </a:lnTo>
              <a:lnTo>
                <a:pt x="14" y="179"/>
              </a:lnTo>
              <a:lnTo>
                <a:pt x="20" y="187"/>
              </a:lnTo>
              <a:lnTo>
                <a:pt x="26" y="196"/>
              </a:lnTo>
              <a:lnTo>
                <a:pt x="34" y="204"/>
              </a:lnTo>
              <a:lnTo>
                <a:pt x="42" y="213"/>
              </a:lnTo>
              <a:lnTo>
                <a:pt x="51" y="221"/>
              </a:lnTo>
              <a:lnTo>
                <a:pt x="62" y="230"/>
              </a:lnTo>
              <a:lnTo>
                <a:pt x="86" y="247"/>
              </a:lnTo>
              <a:lnTo>
                <a:pt x="115" y="264"/>
              </a:lnTo>
              <a:lnTo>
                <a:pt x="172" y="297"/>
              </a:lnTo>
              <a:lnTo>
                <a:pt x="184" y="304"/>
              </a:lnTo>
              <a:lnTo>
                <a:pt x="190" y="308"/>
              </a:lnTo>
              <a:lnTo>
                <a:pt x="195" y="312"/>
              </a:lnTo>
              <a:lnTo>
                <a:pt x="199" y="316"/>
              </a:lnTo>
              <a:lnTo>
                <a:pt x="204" y="321"/>
              </a:lnTo>
              <a:lnTo>
                <a:pt x="207" y="325"/>
              </a:lnTo>
              <a:lnTo>
                <a:pt x="211" y="329"/>
              </a:lnTo>
              <a:lnTo>
                <a:pt x="214" y="334"/>
              </a:lnTo>
              <a:lnTo>
                <a:pt x="216" y="339"/>
              </a:lnTo>
              <a:lnTo>
                <a:pt x="218" y="344"/>
              </a:lnTo>
              <a:lnTo>
                <a:pt x="220" y="349"/>
              </a:lnTo>
              <a:lnTo>
                <a:pt x="222" y="354"/>
              </a:lnTo>
              <a:lnTo>
                <a:pt x="223" y="359"/>
              </a:lnTo>
              <a:lnTo>
                <a:pt x="223" y="365"/>
              </a:lnTo>
              <a:lnTo>
                <a:pt x="223" y="370"/>
              </a:lnTo>
              <a:lnTo>
                <a:pt x="223" y="378"/>
              </a:lnTo>
              <a:lnTo>
                <a:pt x="222" y="386"/>
              </a:lnTo>
              <a:lnTo>
                <a:pt x="220" y="393"/>
              </a:lnTo>
              <a:lnTo>
                <a:pt x="218" y="400"/>
              </a:lnTo>
              <a:lnTo>
                <a:pt x="215" y="406"/>
              </a:lnTo>
              <a:lnTo>
                <a:pt x="211" y="412"/>
              </a:lnTo>
              <a:lnTo>
                <a:pt x="206" y="417"/>
              </a:lnTo>
              <a:lnTo>
                <a:pt x="201" y="422"/>
              </a:lnTo>
              <a:lnTo>
                <a:pt x="196" y="427"/>
              </a:lnTo>
              <a:lnTo>
                <a:pt x="190" y="430"/>
              </a:lnTo>
              <a:lnTo>
                <a:pt x="183" y="434"/>
              </a:lnTo>
              <a:lnTo>
                <a:pt x="176" y="436"/>
              </a:lnTo>
              <a:lnTo>
                <a:pt x="168" y="439"/>
              </a:lnTo>
              <a:lnTo>
                <a:pt x="160" y="440"/>
              </a:lnTo>
              <a:lnTo>
                <a:pt x="151" y="441"/>
              </a:lnTo>
              <a:lnTo>
                <a:pt x="142" y="441"/>
              </a:lnTo>
              <a:lnTo>
                <a:pt x="129" y="441"/>
              </a:lnTo>
              <a:lnTo>
                <a:pt x="118" y="440"/>
              </a:lnTo>
              <a:lnTo>
                <a:pt x="107" y="437"/>
              </a:lnTo>
              <a:lnTo>
                <a:pt x="97" y="434"/>
              </a:lnTo>
              <a:lnTo>
                <a:pt x="87" y="430"/>
              </a:lnTo>
              <a:lnTo>
                <a:pt x="78" y="424"/>
              </a:lnTo>
              <a:lnTo>
                <a:pt x="70" y="418"/>
              </a:lnTo>
              <a:lnTo>
                <a:pt x="62" y="410"/>
              </a:lnTo>
              <a:lnTo>
                <a:pt x="55" y="401"/>
              </a:lnTo>
              <a:lnTo>
                <a:pt x="48" y="391"/>
              </a:lnTo>
              <a:lnTo>
                <a:pt x="42" y="380"/>
              </a:lnTo>
              <a:lnTo>
                <a:pt x="36" y="367"/>
              </a:lnTo>
              <a:lnTo>
                <a:pt x="31" y="353"/>
              </a:lnTo>
              <a:lnTo>
                <a:pt x="26" y="338"/>
              </a:lnTo>
              <a:lnTo>
                <a:pt x="17" y="303"/>
              </a:lnTo>
              <a:lnTo>
                <a:pt x="1" y="303"/>
              </a:lnTo>
              <a:lnTo>
                <a:pt x="1" y="457"/>
              </a:lnTo>
              <a:lnTo>
                <a:pt x="14" y="457"/>
              </a:lnTo>
              <a:lnTo>
                <a:pt x="16" y="454"/>
              </a:lnTo>
              <a:lnTo>
                <a:pt x="19" y="451"/>
              </a:lnTo>
              <a:lnTo>
                <a:pt x="20" y="450"/>
              </a:lnTo>
              <a:lnTo>
                <a:pt x="21" y="449"/>
              </a:lnTo>
              <a:lnTo>
                <a:pt x="22" y="448"/>
              </a:lnTo>
              <a:lnTo>
                <a:pt x="23" y="448"/>
              </a:lnTo>
              <a:lnTo>
                <a:pt x="25" y="447"/>
              </a:lnTo>
              <a:lnTo>
                <a:pt x="26" y="446"/>
              </a:lnTo>
              <a:lnTo>
                <a:pt x="27" y="446"/>
              </a:lnTo>
              <a:lnTo>
                <a:pt x="29" y="446"/>
              </a:lnTo>
              <a:lnTo>
                <a:pt x="32" y="445"/>
              </a:lnTo>
              <a:lnTo>
                <a:pt x="36" y="445"/>
              </a:lnTo>
              <a:lnTo>
                <a:pt x="41" y="445"/>
              </a:lnTo>
              <a:lnTo>
                <a:pt x="45" y="446"/>
              </a:lnTo>
              <a:lnTo>
                <a:pt x="50" y="446"/>
              </a:lnTo>
              <a:lnTo>
                <a:pt x="55" y="447"/>
              </a:lnTo>
              <a:lnTo>
                <a:pt x="67" y="449"/>
              </a:lnTo>
              <a:lnTo>
                <a:pt x="82" y="453"/>
              </a:lnTo>
              <a:lnTo>
                <a:pt x="101" y="457"/>
              </a:lnTo>
              <a:lnTo>
                <a:pt x="120" y="460"/>
              </a:lnTo>
              <a:lnTo>
                <a:pt x="138" y="462"/>
              </a:lnTo>
              <a:lnTo>
                <a:pt x="146" y="463"/>
              </a:lnTo>
              <a:lnTo>
                <a:pt x="154" y="463"/>
              </a:lnTo>
              <a:lnTo>
                <a:pt x="168" y="462"/>
              </a:lnTo>
              <a:lnTo>
                <a:pt x="182" y="460"/>
              </a:lnTo>
              <a:lnTo>
                <a:pt x="195" y="457"/>
              </a:lnTo>
              <a:lnTo>
                <a:pt x="208" y="453"/>
              </a:lnTo>
              <a:lnTo>
                <a:pt x="220" y="448"/>
              </a:lnTo>
              <a:lnTo>
                <a:pt x="231" y="441"/>
              </a:lnTo>
              <a:lnTo>
                <a:pt x="242" y="434"/>
              </a:lnTo>
              <a:lnTo>
                <a:pt x="252" y="426"/>
              </a:lnTo>
              <a:lnTo>
                <a:pt x="261" y="417"/>
              </a:lnTo>
              <a:lnTo>
                <a:pt x="269" y="407"/>
              </a:lnTo>
              <a:lnTo>
                <a:pt x="276" y="397"/>
              </a:lnTo>
              <a:lnTo>
                <a:pt x="281" y="386"/>
              </a:lnTo>
              <a:lnTo>
                <a:pt x="286" y="374"/>
              </a:lnTo>
              <a:lnTo>
                <a:pt x="289" y="362"/>
              </a:lnTo>
              <a:lnTo>
                <a:pt x="292" y="350"/>
              </a:lnTo>
              <a:lnTo>
                <a:pt x="292" y="337"/>
              </a:lnTo>
              <a:lnTo>
                <a:pt x="292" y="328"/>
              </a:lnTo>
              <a:lnTo>
                <a:pt x="291" y="319"/>
              </a:lnTo>
              <a:lnTo>
                <a:pt x="290" y="311"/>
              </a:lnTo>
              <a:lnTo>
                <a:pt x="288" y="303"/>
              </a:lnTo>
              <a:lnTo>
                <a:pt x="285" y="295"/>
              </a:lnTo>
              <a:lnTo>
                <a:pt x="282" y="288"/>
              </a:lnTo>
              <a:lnTo>
                <a:pt x="278" y="280"/>
              </a:lnTo>
              <a:lnTo>
                <a:pt x="273" y="273"/>
              </a:lnTo>
              <a:lnTo>
                <a:pt x="268" y="266"/>
              </a:lnTo>
              <a:lnTo>
                <a:pt x="262" y="259"/>
              </a:lnTo>
              <a:lnTo>
                <a:pt x="255" y="253"/>
              </a:lnTo>
              <a:lnTo>
                <a:pt x="247" y="246"/>
              </a:lnTo>
              <a:lnTo>
                <a:pt x="230" y="233"/>
              </a:lnTo>
              <a:lnTo>
                <a:pt x="210" y="220"/>
              </a:lnTo>
              <a:lnTo>
                <a:pt x="103" y="157"/>
              </a:lnTo>
              <a:lnTo>
                <a:pt x="98" y="153"/>
              </a:lnTo>
              <a:lnTo>
                <a:pt x="94" y="150"/>
              </a:lnTo>
              <a:lnTo>
                <a:pt x="89" y="147"/>
              </a:lnTo>
              <a:lnTo>
                <a:pt x="85" y="143"/>
              </a:lnTo>
              <a:lnTo>
                <a:pt x="81" y="139"/>
              </a:lnTo>
              <a:lnTo>
                <a:pt x="78" y="135"/>
              </a:lnTo>
              <a:lnTo>
                <a:pt x="75" y="131"/>
              </a:lnTo>
              <a:lnTo>
                <a:pt x="72" y="127"/>
              </a:lnTo>
              <a:lnTo>
                <a:pt x="69" y="123"/>
              </a:lnTo>
              <a:lnTo>
                <a:pt x="67" y="118"/>
              </a:lnTo>
              <a:lnTo>
                <a:pt x="65" y="114"/>
              </a:lnTo>
              <a:lnTo>
                <a:pt x="64" y="109"/>
              </a:lnTo>
              <a:lnTo>
                <a:pt x="63" y="104"/>
              </a:lnTo>
              <a:lnTo>
                <a:pt x="62" y="99"/>
              </a:lnTo>
              <a:lnTo>
                <a:pt x="61" y="95"/>
              </a:lnTo>
              <a:lnTo>
                <a:pt x="61" y="90"/>
              </a:lnTo>
              <a:lnTo>
                <a:pt x="61" y="82"/>
              </a:lnTo>
              <a:lnTo>
                <a:pt x="62" y="75"/>
              </a:lnTo>
              <a:lnTo>
                <a:pt x="64" y="68"/>
              </a:lnTo>
              <a:lnTo>
                <a:pt x="66" y="62"/>
              </a:lnTo>
              <a:lnTo>
                <a:pt x="69" y="56"/>
              </a:lnTo>
              <a:lnTo>
                <a:pt x="73" y="51"/>
              </a:lnTo>
              <a:lnTo>
                <a:pt x="77" y="46"/>
              </a:lnTo>
              <a:lnTo>
                <a:pt x="82" y="41"/>
              </a:lnTo>
              <a:lnTo>
                <a:pt x="87" y="37"/>
              </a:lnTo>
              <a:lnTo>
                <a:pt x="93" y="33"/>
              </a:lnTo>
              <a:lnTo>
                <a:pt x="99" y="30"/>
              </a:lnTo>
              <a:lnTo>
                <a:pt x="106" y="27"/>
              </a:lnTo>
              <a:lnTo>
                <a:pt x="113" y="25"/>
              </a:lnTo>
              <a:lnTo>
                <a:pt x="121" y="24"/>
              </a:lnTo>
              <a:lnTo>
                <a:pt x="128" y="23"/>
              </a:lnTo>
              <a:lnTo>
                <a:pt x="137" y="23"/>
              </a:lnTo>
              <a:lnTo>
                <a:pt x="147" y="23"/>
              </a:lnTo>
              <a:lnTo>
                <a:pt x="157" y="24"/>
              </a:lnTo>
              <a:lnTo>
                <a:pt x="166" y="26"/>
              </a:lnTo>
              <a:lnTo>
                <a:pt x="174" y="29"/>
              </a:lnTo>
              <a:lnTo>
                <a:pt x="182" y="33"/>
              </a:lnTo>
              <a:lnTo>
                <a:pt x="190" y="38"/>
              </a:lnTo>
              <a:lnTo>
                <a:pt x="197" y="43"/>
              </a:lnTo>
              <a:lnTo>
                <a:pt x="203" y="50"/>
              </a:lnTo>
              <a:lnTo>
                <a:pt x="210" y="58"/>
              </a:lnTo>
              <a:lnTo>
                <a:pt x="216" y="67"/>
              </a:lnTo>
              <a:lnTo>
                <a:pt x="221" y="76"/>
              </a:lnTo>
              <a:lnTo>
                <a:pt x="226" y="87"/>
              </a:lnTo>
              <a:lnTo>
                <a:pt x="236" y="113"/>
              </a:lnTo>
              <a:lnTo>
                <a:pt x="245" y="144"/>
              </a:lnTo>
              <a:lnTo>
                <a:pt x="260" y="14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686880</xdr:colOff>
      <xdr:row>102</xdr:row>
      <xdr:rowOff>129600</xdr:rowOff>
    </xdr:from>
    <xdr:to>
      <xdr:col>298</xdr:col>
      <xdr:colOff>72360</xdr:colOff>
      <xdr:row>102</xdr:row>
      <xdr:rowOff>363960</xdr:rowOff>
    </xdr:to>
    <xdr:sp>
      <xdr:nvSpPr>
        <xdr:cNvPr id="337" name="Freeform 1"/>
        <xdr:cNvSpPr/>
      </xdr:nvSpPr>
      <xdr:spPr>
        <a:xfrm>
          <a:off x="238316400" y="62308800"/>
          <a:ext cx="186120" cy="234720"/>
        </a:xfrm>
        <a:custGeom>
          <a:avLst/>
          <a:gdLst/>
          <a:ahLst/>
          <a:rect l="0" t="0" r="r" b="b"/>
          <a:pathLst>
            <a:path w="517" h="652">
              <a:moveTo>
                <a:pt x="198" y="0"/>
              </a:moveTo>
              <a:lnTo>
                <a:pt x="175" y="3"/>
              </a:lnTo>
              <a:lnTo>
                <a:pt x="154" y="7"/>
              </a:lnTo>
              <a:lnTo>
                <a:pt x="134" y="13"/>
              </a:lnTo>
              <a:lnTo>
                <a:pt x="115" y="20"/>
              </a:lnTo>
              <a:lnTo>
                <a:pt x="97" y="29"/>
              </a:lnTo>
              <a:lnTo>
                <a:pt x="81" y="39"/>
              </a:lnTo>
              <a:lnTo>
                <a:pt x="66" y="51"/>
              </a:lnTo>
              <a:lnTo>
                <a:pt x="53" y="65"/>
              </a:lnTo>
              <a:lnTo>
                <a:pt x="41" y="80"/>
              </a:lnTo>
              <a:lnTo>
                <a:pt x="30" y="96"/>
              </a:lnTo>
              <a:lnTo>
                <a:pt x="21" y="113"/>
              </a:lnTo>
              <a:lnTo>
                <a:pt x="14" y="132"/>
              </a:lnTo>
              <a:lnTo>
                <a:pt x="8" y="151"/>
              </a:lnTo>
              <a:lnTo>
                <a:pt x="3" y="172"/>
              </a:lnTo>
              <a:lnTo>
                <a:pt x="1" y="194"/>
              </a:lnTo>
              <a:lnTo>
                <a:pt x="0" y="217"/>
              </a:lnTo>
              <a:lnTo>
                <a:pt x="1" y="243"/>
              </a:lnTo>
              <a:lnTo>
                <a:pt x="4" y="266"/>
              </a:lnTo>
              <a:lnTo>
                <a:pt x="8" y="289"/>
              </a:lnTo>
              <a:lnTo>
                <a:pt x="15" y="311"/>
              </a:lnTo>
              <a:lnTo>
                <a:pt x="23" y="331"/>
              </a:lnTo>
              <a:lnTo>
                <a:pt x="33" y="350"/>
              </a:lnTo>
              <a:lnTo>
                <a:pt x="44" y="367"/>
              </a:lnTo>
              <a:lnTo>
                <a:pt x="57" y="383"/>
              </a:lnTo>
              <a:lnTo>
                <a:pt x="72" y="398"/>
              </a:lnTo>
              <a:lnTo>
                <a:pt x="89" y="411"/>
              </a:lnTo>
              <a:lnTo>
                <a:pt x="106" y="423"/>
              </a:lnTo>
              <a:lnTo>
                <a:pt x="126" y="433"/>
              </a:lnTo>
              <a:lnTo>
                <a:pt x="147" y="442"/>
              </a:lnTo>
              <a:lnTo>
                <a:pt x="169" y="449"/>
              </a:lnTo>
              <a:lnTo>
                <a:pt x="192" y="454"/>
              </a:lnTo>
              <a:lnTo>
                <a:pt x="217" y="458"/>
              </a:lnTo>
              <a:lnTo>
                <a:pt x="217" y="651"/>
              </a:lnTo>
              <a:lnTo>
                <a:pt x="283" y="651"/>
              </a:lnTo>
              <a:lnTo>
                <a:pt x="283" y="458"/>
              </a:lnTo>
              <a:lnTo>
                <a:pt x="307" y="455"/>
              </a:lnTo>
              <a:lnTo>
                <a:pt x="328" y="451"/>
              </a:lnTo>
              <a:lnTo>
                <a:pt x="346" y="447"/>
              </a:lnTo>
              <a:lnTo>
                <a:pt x="363" y="442"/>
              </a:lnTo>
              <a:lnTo>
                <a:pt x="379" y="436"/>
              </a:lnTo>
              <a:lnTo>
                <a:pt x="394" y="428"/>
              </a:lnTo>
              <a:lnTo>
                <a:pt x="408" y="420"/>
              </a:lnTo>
              <a:lnTo>
                <a:pt x="422" y="410"/>
              </a:lnTo>
              <a:lnTo>
                <a:pt x="433" y="402"/>
              </a:lnTo>
              <a:lnTo>
                <a:pt x="443" y="392"/>
              </a:lnTo>
              <a:lnTo>
                <a:pt x="453" y="383"/>
              </a:lnTo>
              <a:lnTo>
                <a:pt x="462" y="372"/>
              </a:lnTo>
              <a:lnTo>
                <a:pt x="470" y="361"/>
              </a:lnTo>
              <a:lnTo>
                <a:pt x="478" y="350"/>
              </a:lnTo>
              <a:lnTo>
                <a:pt x="485" y="338"/>
              </a:lnTo>
              <a:lnTo>
                <a:pt x="491" y="326"/>
              </a:lnTo>
              <a:lnTo>
                <a:pt x="497" y="313"/>
              </a:lnTo>
              <a:lnTo>
                <a:pt x="502" y="300"/>
              </a:lnTo>
              <a:lnTo>
                <a:pt x="506" y="286"/>
              </a:lnTo>
              <a:lnTo>
                <a:pt x="509" y="273"/>
              </a:lnTo>
              <a:lnTo>
                <a:pt x="512" y="258"/>
              </a:lnTo>
              <a:lnTo>
                <a:pt x="514" y="244"/>
              </a:lnTo>
              <a:lnTo>
                <a:pt x="515" y="229"/>
              </a:lnTo>
              <a:lnTo>
                <a:pt x="516" y="215"/>
              </a:lnTo>
              <a:lnTo>
                <a:pt x="515" y="192"/>
              </a:lnTo>
              <a:lnTo>
                <a:pt x="512" y="170"/>
              </a:lnTo>
              <a:lnTo>
                <a:pt x="507" y="149"/>
              </a:lnTo>
              <a:lnTo>
                <a:pt x="501" y="130"/>
              </a:lnTo>
              <a:lnTo>
                <a:pt x="497" y="120"/>
              </a:lnTo>
              <a:lnTo>
                <a:pt x="493" y="111"/>
              </a:lnTo>
              <a:lnTo>
                <a:pt x="488" y="102"/>
              </a:lnTo>
              <a:lnTo>
                <a:pt x="482" y="93"/>
              </a:lnTo>
              <a:lnTo>
                <a:pt x="470" y="76"/>
              </a:lnTo>
              <a:lnTo>
                <a:pt x="457" y="60"/>
              </a:lnTo>
              <a:lnTo>
                <a:pt x="443" y="46"/>
              </a:lnTo>
              <a:lnTo>
                <a:pt x="428" y="34"/>
              </a:lnTo>
              <a:lnTo>
                <a:pt x="412" y="24"/>
              </a:lnTo>
              <a:lnTo>
                <a:pt x="396" y="16"/>
              </a:lnTo>
              <a:lnTo>
                <a:pt x="388" y="12"/>
              </a:lnTo>
              <a:lnTo>
                <a:pt x="380" y="9"/>
              </a:lnTo>
              <a:lnTo>
                <a:pt x="371" y="6"/>
              </a:lnTo>
              <a:lnTo>
                <a:pt x="363" y="4"/>
              </a:lnTo>
              <a:lnTo>
                <a:pt x="355" y="2"/>
              </a:lnTo>
              <a:lnTo>
                <a:pt x="346" y="1"/>
              </a:lnTo>
              <a:lnTo>
                <a:pt x="337" y="0"/>
              </a:lnTo>
              <a:lnTo>
                <a:pt x="329" y="0"/>
              </a:lnTo>
              <a:lnTo>
                <a:pt x="322" y="0"/>
              </a:lnTo>
              <a:lnTo>
                <a:pt x="315" y="1"/>
              </a:lnTo>
              <a:lnTo>
                <a:pt x="308" y="2"/>
              </a:lnTo>
              <a:lnTo>
                <a:pt x="302" y="3"/>
              </a:lnTo>
              <a:lnTo>
                <a:pt x="295" y="5"/>
              </a:lnTo>
              <a:lnTo>
                <a:pt x="289" y="7"/>
              </a:lnTo>
              <a:lnTo>
                <a:pt x="283" y="9"/>
              </a:lnTo>
              <a:lnTo>
                <a:pt x="277" y="12"/>
              </a:lnTo>
              <a:lnTo>
                <a:pt x="271" y="15"/>
              </a:lnTo>
              <a:lnTo>
                <a:pt x="266" y="18"/>
              </a:lnTo>
              <a:lnTo>
                <a:pt x="260" y="22"/>
              </a:lnTo>
              <a:lnTo>
                <a:pt x="255" y="26"/>
              </a:lnTo>
              <a:lnTo>
                <a:pt x="251" y="30"/>
              </a:lnTo>
              <a:lnTo>
                <a:pt x="246" y="35"/>
              </a:lnTo>
              <a:lnTo>
                <a:pt x="242" y="40"/>
              </a:lnTo>
              <a:lnTo>
                <a:pt x="238" y="45"/>
              </a:lnTo>
              <a:lnTo>
                <a:pt x="235" y="49"/>
              </a:lnTo>
              <a:lnTo>
                <a:pt x="233" y="54"/>
              </a:lnTo>
              <a:lnTo>
                <a:pt x="230" y="58"/>
              </a:lnTo>
              <a:lnTo>
                <a:pt x="228" y="63"/>
              </a:lnTo>
              <a:lnTo>
                <a:pt x="226" y="68"/>
              </a:lnTo>
              <a:lnTo>
                <a:pt x="225" y="74"/>
              </a:lnTo>
              <a:lnTo>
                <a:pt x="222" y="86"/>
              </a:lnTo>
              <a:lnTo>
                <a:pt x="220" y="100"/>
              </a:lnTo>
              <a:lnTo>
                <a:pt x="218" y="117"/>
              </a:lnTo>
              <a:lnTo>
                <a:pt x="217" y="157"/>
              </a:lnTo>
              <a:lnTo>
                <a:pt x="217" y="431"/>
              </a:lnTo>
              <a:lnTo>
                <a:pt x="196" y="424"/>
              </a:lnTo>
              <a:lnTo>
                <a:pt x="188" y="421"/>
              </a:lnTo>
              <a:lnTo>
                <a:pt x="180" y="417"/>
              </a:lnTo>
              <a:lnTo>
                <a:pt x="173" y="413"/>
              </a:lnTo>
              <a:lnTo>
                <a:pt x="167" y="409"/>
              </a:lnTo>
              <a:lnTo>
                <a:pt x="161" y="405"/>
              </a:lnTo>
              <a:lnTo>
                <a:pt x="154" y="400"/>
              </a:lnTo>
              <a:lnTo>
                <a:pt x="147" y="392"/>
              </a:lnTo>
              <a:lnTo>
                <a:pt x="139" y="384"/>
              </a:lnTo>
              <a:lnTo>
                <a:pt x="132" y="376"/>
              </a:lnTo>
              <a:lnTo>
                <a:pt x="126" y="367"/>
              </a:lnTo>
              <a:lnTo>
                <a:pt x="120" y="357"/>
              </a:lnTo>
              <a:lnTo>
                <a:pt x="115" y="347"/>
              </a:lnTo>
              <a:lnTo>
                <a:pt x="110" y="336"/>
              </a:lnTo>
              <a:lnTo>
                <a:pt x="106" y="325"/>
              </a:lnTo>
              <a:lnTo>
                <a:pt x="102" y="313"/>
              </a:lnTo>
              <a:lnTo>
                <a:pt x="99" y="300"/>
              </a:lnTo>
              <a:lnTo>
                <a:pt x="94" y="273"/>
              </a:lnTo>
              <a:lnTo>
                <a:pt x="91" y="244"/>
              </a:lnTo>
              <a:lnTo>
                <a:pt x="90" y="213"/>
              </a:lnTo>
              <a:lnTo>
                <a:pt x="90" y="183"/>
              </a:lnTo>
              <a:lnTo>
                <a:pt x="93" y="156"/>
              </a:lnTo>
              <a:lnTo>
                <a:pt x="98" y="131"/>
              </a:lnTo>
              <a:lnTo>
                <a:pt x="101" y="119"/>
              </a:lnTo>
              <a:lnTo>
                <a:pt x="104" y="108"/>
              </a:lnTo>
              <a:lnTo>
                <a:pt x="108" y="98"/>
              </a:lnTo>
              <a:lnTo>
                <a:pt x="113" y="88"/>
              </a:lnTo>
              <a:lnTo>
                <a:pt x="117" y="79"/>
              </a:lnTo>
              <a:lnTo>
                <a:pt x="123" y="70"/>
              </a:lnTo>
              <a:lnTo>
                <a:pt x="129" y="62"/>
              </a:lnTo>
              <a:lnTo>
                <a:pt x="135" y="54"/>
              </a:lnTo>
              <a:lnTo>
                <a:pt x="141" y="47"/>
              </a:lnTo>
              <a:lnTo>
                <a:pt x="149" y="40"/>
              </a:lnTo>
              <a:lnTo>
                <a:pt x="153" y="37"/>
              </a:lnTo>
              <a:lnTo>
                <a:pt x="158" y="34"/>
              </a:lnTo>
              <a:lnTo>
                <a:pt x="163" y="31"/>
              </a:lnTo>
              <a:lnTo>
                <a:pt x="169" y="28"/>
              </a:lnTo>
              <a:lnTo>
                <a:pt x="175" y="25"/>
              </a:lnTo>
              <a:lnTo>
                <a:pt x="182" y="23"/>
              </a:lnTo>
              <a:lnTo>
                <a:pt x="189" y="20"/>
              </a:lnTo>
              <a:lnTo>
                <a:pt x="198" y="18"/>
              </a:lnTo>
              <a:lnTo>
                <a:pt x="198" y="0"/>
              </a:lnTo>
              <a:moveTo>
                <a:pt x="283" y="152"/>
              </a:moveTo>
              <a:lnTo>
                <a:pt x="284" y="122"/>
              </a:lnTo>
              <a:lnTo>
                <a:pt x="284" y="111"/>
              </a:lnTo>
              <a:lnTo>
                <a:pt x="285" y="101"/>
              </a:lnTo>
              <a:lnTo>
                <a:pt x="286" y="94"/>
              </a:lnTo>
              <a:lnTo>
                <a:pt x="286" y="91"/>
              </a:lnTo>
              <a:lnTo>
                <a:pt x="287" y="88"/>
              </a:lnTo>
              <a:lnTo>
                <a:pt x="288" y="85"/>
              </a:lnTo>
              <a:lnTo>
                <a:pt x="289" y="82"/>
              </a:lnTo>
              <a:lnTo>
                <a:pt x="290" y="80"/>
              </a:lnTo>
              <a:lnTo>
                <a:pt x="291" y="78"/>
              </a:lnTo>
              <a:lnTo>
                <a:pt x="293" y="75"/>
              </a:lnTo>
              <a:lnTo>
                <a:pt x="294" y="73"/>
              </a:lnTo>
              <a:lnTo>
                <a:pt x="296" y="70"/>
              </a:lnTo>
              <a:lnTo>
                <a:pt x="298" y="68"/>
              </a:lnTo>
              <a:lnTo>
                <a:pt x="299" y="66"/>
              </a:lnTo>
              <a:lnTo>
                <a:pt x="301" y="64"/>
              </a:lnTo>
              <a:lnTo>
                <a:pt x="304" y="62"/>
              </a:lnTo>
              <a:lnTo>
                <a:pt x="306" y="61"/>
              </a:lnTo>
              <a:lnTo>
                <a:pt x="308" y="60"/>
              </a:lnTo>
              <a:lnTo>
                <a:pt x="311" y="58"/>
              </a:lnTo>
              <a:lnTo>
                <a:pt x="313" y="57"/>
              </a:lnTo>
              <a:lnTo>
                <a:pt x="316" y="57"/>
              </a:lnTo>
              <a:lnTo>
                <a:pt x="319" y="56"/>
              </a:lnTo>
              <a:lnTo>
                <a:pt x="322" y="55"/>
              </a:lnTo>
              <a:lnTo>
                <a:pt x="325" y="55"/>
              </a:lnTo>
              <a:lnTo>
                <a:pt x="328" y="55"/>
              </a:lnTo>
              <a:lnTo>
                <a:pt x="333" y="55"/>
              </a:lnTo>
              <a:lnTo>
                <a:pt x="339" y="56"/>
              </a:lnTo>
              <a:lnTo>
                <a:pt x="344" y="57"/>
              </a:lnTo>
              <a:lnTo>
                <a:pt x="350" y="59"/>
              </a:lnTo>
              <a:lnTo>
                <a:pt x="360" y="63"/>
              </a:lnTo>
              <a:lnTo>
                <a:pt x="370" y="70"/>
              </a:lnTo>
              <a:lnTo>
                <a:pt x="380" y="77"/>
              </a:lnTo>
              <a:lnTo>
                <a:pt x="389" y="87"/>
              </a:lnTo>
              <a:lnTo>
                <a:pt x="397" y="97"/>
              </a:lnTo>
              <a:lnTo>
                <a:pt x="405" y="109"/>
              </a:lnTo>
              <a:lnTo>
                <a:pt x="412" y="122"/>
              </a:lnTo>
              <a:lnTo>
                <a:pt x="418" y="136"/>
              </a:lnTo>
              <a:lnTo>
                <a:pt x="424" y="151"/>
              </a:lnTo>
              <a:lnTo>
                <a:pt x="428" y="167"/>
              </a:lnTo>
              <a:lnTo>
                <a:pt x="432" y="183"/>
              </a:lnTo>
              <a:lnTo>
                <a:pt x="435" y="201"/>
              </a:lnTo>
              <a:lnTo>
                <a:pt x="436" y="219"/>
              </a:lnTo>
              <a:lnTo>
                <a:pt x="437" y="237"/>
              </a:lnTo>
              <a:lnTo>
                <a:pt x="436" y="265"/>
              </a:lnTo>
              <a:lnTo>
                <a:pt x="433" y="290"/>
              </a:lnTo>
              <a:lnTo>
                <a:pt x="430" y="303"/>
              </a:lnTo>
              <a:lnTo>
                <a:pt x="427" y="314"/>
              </a:lnTo>
              <a:lnTo>
                <a:pt x="424" y="325"/>
              </a:lnTo>
              <a:lnTo>
                <a:pt x="420" y="335"/>
              </a:lnTo>
              <a:lnTo>
                <a:pt x="415" y="345"/>
              </a:lnTo>
              <a:lnTo>
                <a:pt x="410" y="355"/>
              </a:lnTo>
              <a:lnTo>
                <a:pt x="404" y="364"/>
              </a:lnTo>
              <a:lnTo>
                <a:pt x="398" y="372"/>
              </a:lnTo>
              <a:lnTo>
                <a:pt x="392" y="380"/>
              </a:lnTo>
              <a:lnTo>
                <a:pt x="384" y="387"/>
              </a:lnTo>
              <a:lnTo>
                <a:pt x="376" y="394"/>
              </a:lnTo>
              <a:lnTo>
                <a:pt x="368" y="401"/>
              </a:lnTo>
              <a:lnTo>
                <a:pt x="360" y="406"/>
              </a:lnTo>
              <a:lnTo>
                <a:pt x="351" y="411"/>
              </a:lnTo>
              <a:lnTo>
                <a:pt x="343" y="415"/>
              </a:lnTo>
              <a:lnTo>
                <a:pt x="333" y="419"/>
              </a:lnTo>
              <a:lnTo>
                <a:pt x="323" y="422"/>
              </a:lnTo>
              <a:lnTo>
                <a:pt x="312" y="425"/>
              </a:lnTo>
              <a:lnTo>
                <a:pt x="283" y="431"/>
              </a:lnTo>
              <a:lnTo>
                <a:pt x="283" y="15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295</xdr:col>
      <xdr:colOff>551880</xdr:colOff>
      <xdr:row>113</xdr:row>
      <xdr:rowOff>78480</xdr:rowOff>
    </xdr:from>
    <xdr:to>
      <xdr:col>297</xdr:col>
      <xdr:colOff>106560</xdr:colOff>
      <xdr:row>114</xdr:row>
      <xdr:rowOff>474480</xdr:rowOff>
    </xdr:to>
    <xdr:sp>
      <xdr:nvSpPr>
        <xdr:cNvPr id="338" name="Freeform 1"/>
        <xdr:cNvSpPr/>
      </xdr:nvSpPr>
      <xdr:spPr>
        <a:xfrm>
          <a:off x="236581200" y="68963040"/>
          <a:ext cx="1155240" cy="1006200"/>
        </a:xfrm>
        <a:custGeom>
          <a:avLst/>
          <a:gdLst/>
          <a:ahLst/>
          <a:rect l="0" t="0" r="r" b="b"/>
          <a:pathLst>
            <a:path w="3209" h="2795">
              <a:moveTo>
                <a:pt x="0" y="2794"/>
              </a:moveTo>
              <a:lnTo>
                <a:pt x="0" y="0"/>
              </a:lnTo>
              <a:lnTo>
                <a:pt x="3208" y="0"/>
              </a:lnTo>
              <a:lnTo>
                <a:pt x="3208" y="2794"/>
              </a:lnTo>
              <a:lnTo>
                <a:pt x="0" y="2794"/>
              </a:lnTo>
              <a:close/>
            </a:path>
          </a:pathLst>
        </a:custGeom>
        <a:solidFill>
          <a:srgbClr val="ffffff"/>
        </a:solidFill>
        <a:ln w="0">
          <a:solidFill>
            <a:srgbClr val="000000"/>
          </a:solidFill>
        </a:ln>
      </xdr:spPr>
    </xdr:sp>
    <xdr:clientData/>
  </xdr:twoCellAnchor>
  <xdr:twoCellAnchor editAs="absolute">
    <xdr:from>
      <xdr:col>295</xdr:col>
      <xdr:colOff>605880</xdr:colOff>
      <xdr:row>113</xdr:row>
      <xdr:rowOff>442800</xdr:rowOff>
    </xdr:from>
    <xdr:to>
      <xdr:col>295</xdr:col>
      <xdr:colOff>711000</xdr:colOff>
      <xdr:row>114</xdr:row>
      <xdr:rowOff>67320</xdr:rowOff>
    </xdr:to>
    <xdr:sp>
      <xdr:nvSpPr>
        <xdr:cNvPr id="339" name="Freeform 1"/>
        <xdr:cNvSpPr/>
      </xdr:nvSpPr>
      <xdr:spPr>
        <a:xfrm>
          <a:off x="236635200" y="69327360"/>
          <a:ext cx="105480" cy="234720"/>
        </a:xfrm>
        <a:custGeom>
          <a:avLst/>
          <a:gdLst/>
          <a:ahLst/>
          <a:rect l="0" t="0" r="r" b="b"/>
          <a:pathLst>
            <a:path w="293" h="652">
              <a:moveTo>
                <a:pt x="0" y="651"/>
              </a:moveTo>
              <a:lnTo>
                <a:pt x="292" y="651"/>
              </a:lnTo>
              <a:lnTo>
                <a:pt x="292" y="632"/>
              </a:lnTo>
              <a:lnTo>
                <a:pt x="265" y="631"/>
              </a:lnTo>
              <a:lnTo>
                <a:pt x="254" y="630"/>
              </a:lnTo>
              <a:lnTo>
                <a:pt x="243" y="628"/>
              </a:lnTo>
              <a:lnTo>
                <a:pt x="235" y="626"/>
              </a:lnTo>
              <a:lnTo>
                <a:pt x="227" y="623"/>
              </a:lnTo>
              <a:lnTo>
                <a:pt x="220" y="619"/>
              </a:lnTo>
              <a:lnTo>
                <a:pt x="217" y="617"/>
              </a:lnTo>
              <a:lnTo>
                <a:pt x="215" y="615"/>
              </a:lnTo>
              <a:lnTo>
                <a:pt x="212" y="612"/>
              </a:lnTo>
              <a:lnTo>
                <a:pt x="210" y="609"/>
              </a:lnTo>
              <a:lnTo>
                <a:pt x="208" y="606"/>
              </a:lnTo>
              <a:lnTo>
                <a:pt x="206" y="603"/>
              </a:lnTo>
              <a:lnTo>
                <a:pt x="203" y="596"/>
              </a:lnTo>
              <a:lnTo>
                <a:pt x="200" y="588"/>
              </a:lnTo>
              <a:lnTo>
                <a:pt x="199" y="579"/>
              </a:lnTo>
              <a:lnTo>
                <a:pt x="197" y="568"/>
              </a:lnTo>
              <a:lnTo>
                <a:pt x="196" y="544"/>
              </a:lnTo>
              <a:lnTo>
                <a:pt x="196" y="107"/>
              </a:lnTo>
              <a:lnTo>
                <a:pt x="197" y="82"/>
              </a:lnTo>
              <a:lnTo>
                <a:pt x="198" y="72"/>
              </a:lnTo>
              <a:lnTo>
                <a:pt x="200" y="63"/>
              </a:lnTo>
              <a:lnTo>
                <a:pt x="203" y="55"/>
              </a:lnTo>
              <a:lnTo>
                <a:pt x="206" y="48"/>
              </a:lnTo>
              <a:lnTo>
                <a:pt x="207" y="44"/>
              </a:lnTo>
              <a:lnTo>
                <a:pt x="209" y="42"/>
              </a:lnTo>
              <a:lnTo>
                <a:pt x="212" y="39"/>
              </a:lnTo>
              <a:lnTo>
                <a:pt x="214" y="36"/>
              </a:lnTo>
              <a:lnTo>
                <a:pt x="217" y="34"/>
              </a:lnTo>
              <a:lnTo>
                <a:pt x="220" y="32"/>
              </a:lnTo>
              <a:lnTo>
                <a:pt x="226" y="29"/>
              </a:lnTo>
              <a:lnTo>
                <a:pt x="234" y="26"/>
              </a:lnTo>
              <a:lnTo>
                <a:pt x="243" y="23"/>
              </a:lnTo>
              <a:lnTo>
                <a:pt x="253" y="22"/>
              </a:lnTo>
              <a:lnTo>
                <a:pt x="265" y="20"/>
              </a:lnTo>
              <a:lnTo>
                <a:pt x="292" y="19"/>
              </a:lnTo>
              <a:lnTo>
                <a:pt x="292" y="0"/>
              </a:lnTo>
              <a:lnTo>
                <a:pt x="0" y="0"/>
              </a:lnTo>
              <a:lnTo>
                <a:pt x="0" y="19"/>
              </a:lnTo>
              <a:lnTo>
                <a:pt x="28" y="21"/>
              </a:lnTo>
              <a:lnTo>
                <a:pt x="40" y="22"/>
              </a:lnTo>
              <a:lnTo>
                <a:pt x="50" y="24"/>
              </a:lnTo>
              <a:lnTo>
                <a:pt x="59" y="27"/>
              </a:lnTo>
              <a:lnTo>
                <a:pt x="67" y="29"/>
              </a:lnTo>
              <a:lnTo>
                <a:pt x="73" y="33"/>
              </a:lnTo>
              <a:lnTo>
                <a:pt x="76" y="35"/>
              </a:lnTo>
              <a:lnTo>
                <a:pt x="79" y="37"/>
              </a:lnTo>
              <a:lnTo>
                <a:pt x="81" y="40"/>
              </a:lnTo>
              <a:lnTo>
                <a:pt x="83" y="42"/>
              </a:lnTo>
              <a:lnTo>
                <a:pt x="85" y="45"/>
              </a:lnTo>
              <a:lnTo>
                <a:pt x="87" y="48"/>
              </a:lnTo>
              <a:lnTo>
                <a:pt x="90" y="55"/>
              </a:lnTo>
              <a:lnTo>
                <a:pt x="92" y="63"/>
              </a:lnTo>
              <a:lnTo>
                <a:pt x="93" y="72"/>
              </a:lnTo>
              <a:lnTo>
                <a:pt x="94" y="82"/>
              </a:lnTo>
              <a:lnTo>
                <a:pt x="95" y="107"/>
              </a:lnTo>
              <a:lnTo>
                <a:pt x="95" y="544"/>
              </a:lnTo>
              <a:lnTo>
                <a:pt x="94" y="569"/>
              </a:lnTo>
              <a:lnTo>
                <a:pt x="93" y="579"/>
              </a:lnTo>
              <a:lnTo>
                <a:pt x="92" y="589"/>
              </a:lnTo>
              <a:lnTo>
                <a:pt x="90" y="597"/>
              </a:lnTo>
              <a:lnTo>
                <a:pt x="87" y="604"/>
              </a:lnTo>
              <a:lnTo>
                <a:pt x="85" y="607"/>
              </a:lnTo>
              <a:lnTo>
                <a:pt x="83" y="610"/>
              </a:lnTo>
              <a:lnTo>
                <a:pt x="81" y="613"/>
              </a:lnTo>
              <a:lnTo>
                <a:pt x="78" y="615"/>
              </a:lnTo>
              <a:lnTo>
                <a:pt x="76" y="617"/>
              </a:lnTo>
              <a:lnTo>
                <a:pt x="73" y="619"/>
              </a:lnTo>
              <a:lnTo>
                <a:pt x="66" y="623"/>
              </a:lnTo>
              <a:lnTo>
                <a:pt x="59" y="626"/>
              </a:lnTo>
              <a:lnTo>
                <a:pt x="50" y="628"/>
              </a:lnTo>
              <a:lnTo>
                <a:pt x="39" y="629"/>
              </a:lnTo>
              <a:lnTo>
                <a:pt x="28" y="631"/>
              </a:lnTo>
              <a:lnTo>
                <a:pt x="0" y="632"/>
              </a:lnTo>
              <a:lnTo>
                <a:pt x="0" y="651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295</xdr:col>
      <xdr:colOff>744480</xdr:colOff>
      <xdr:row>114</xdr:row>
      <xdr:rowOff>36000</xdr:rowOff>
    </xdr:from>
    <xdr:to>
      <xdr:col>296</xdr:col>
      <xdr:colOff>41040</xdr:colOff>
      <xdr:row>114</xdr:row>
      <xdr:rowOff>168480</xdr:rowOff>
    </xdr:to>
    <xdr:sp>
      <xdr:nvSpPr>
        <xdr:cNvPr id="340" name="Freeform 1"/>
        <xdr:cNvSpPr/>
      </xdr:nvSpPr>
      <xdr:spPr>
        <a:xfrm>
          <a:off x="236773800" y="69530400"/>
          <a:ext cx="97200" cy="132840"/>
        </a:xfrm>
        <a:custGeom>
          <a:avLst/>
          <a:gdLst/>
          <a:ahLst/>
          <a:rect l="0" t="0" r="r" b="b"/>
          <a:pathLst>
            <a:path w="270" h="369">
              <a:moveTo>
                <a:pt x="91" y="259"/>
              </a:moveTo>
              <a:lnTo>
                <a:pt x="99" y="264"/>
              </a:lnTo>
              <a:lnTo>
                <a:pt x="107" y="268"/>
              </a:lnTo>
              <a:lnTo>
                <a:pt x="114" y="271"/>
              </a:lnTo>
              <a:lnTo>
                <a:pt x="120" y="274"/>
              </a:lnTo>
              <a:lnTo>
                <a:pt x="127" y="276"/>
              </a:lnTo>
              <a:lnTo>
                <a:pt x="133" y="277"/>
              </a:lnTo>
              <a:lnTo>
                <a:pt x="140" y="278"/>
              </a:lnTo>
              <a:lnTo>
                <a:pt x="147" y="278"/>
              </a:lnTo>
              <a:lnTo>
                <a:pt x="159" y="277"/>
              </a:lnTo>
              <a:lnTo>
                <a:pt x="171" y="275"/>
              </a:lnTo>
              <a:lnTo>
                <a:pt x="182" y="271"/>
              </a:lnTo>
              <a:lnTo>
                <a:pt x="193" y="266"/>
              </a:lnTo>
              <a:lnTo>
                <a:pt x="204" y="260"/>
              </a:lnTo>
              <a:lnTo>
                <a:pt x="214" y="253"/>
              </a:lnTo>
              <a:lnTo>
                <a:pt x="223" y="245"/>
              </a:lnTo>
              <a:lnTo>
                <a:pt x="232" y="235"/>
              </a:lnTo>
              <a:lnTo>
                <a:pt x="240" y="225"/>
              </a:lnTo>
              <a:lnTo>
                <a:pt x="247" y="214"/>
              </a:lnTo>
              <a:lnTo>
                <a:pt x="254" y="203"/>
              </a:lnTo>
              <a:lnTo>
                <a:pt x="259" y="190"/>
              </a:lnTo>
              <a:lnTo>
                <a:pt x="263" y="177"/>
              </a:lnTo>
              <a:lnTo>
                <a:pt x="266" y="164"/>
              </a:lnTo>
              <a:lnTo>
                <a:pt x="268" y="150"/>
              </a:lnTo>
              <a:lnTo>
                <a:pt x="269" y="135"/>
              </a:lnTo>
              <a:lnTo>
                <a:pt x="268" y="122"/>
              </a:lnTo>
              <a:lnTo>
                <a:pt x="267" y="109"/>
              </a:lnTo>
              <a:lnTo>
                <a:pt x="264" y="97"/>
              </a:lnTo>
              <a:lnTo>
                <a:pt x="261" y="85"/>
              </a:lnTo>
              <a:lnTo>
                <a:pt x="257" y="73"/>
              </a:lnTo>
              <a:lnTo>
                <a:pt x="252" y="62"/>
              </a:lnTo>
              <a:lnTo>
                <a:pt x="246" y="52"/>
              </a:lnTo>
              <a:lnTo>
                <a:pt x="240" y="43"/>
              </a:lnTo>
              <a:lnTo>
                <a:pt x="233" y="34"/>
              </a:lnTo>
              <a:lnTo>
                <a:pt x="226" y="26"/>
              </a:lnTo>
              <a:lnTo>
                <a:pt x="218" y="20"/>
              </a:lnTo>
              <a:lnTo>
                <a:pt x="210" y="14"/>
              </a:lnTo>
              <a:lnTo>
                <a:pt x="201" y="10"/>
              </a:lnTo>
              <a:lnTo>
                <a:pt x="192" y="6"/>
              </a:lnTo>
              <a:lnTo>
                <a:pt x="183" y="4"/>
              </a:lnTo>
              <a:lnTo>
                <a:pt x="173" y="4"/>
              </a:lnTo>
              <a:lnTo>
                <a:pt x="167" y="4"/>
              </a:lnTo>
              <a:lnTo>
                <a:pt x="162" y="4"/>
              </a:lnTo>
              <a:lnTo>
                <a:pt x="157" y="5"/>
              </a:lnTo>
              <a:lnTo>
                <a:pt x="152" y="6"/>
              </a:lnTo>
              <a:lnTo>
                <a:pt x="147" y="8"/>
              </a:lnTo>
              <a:lnTo>
                <a:pt x="143" y="10"/>
              </a:lnTo>
              <a:lnTo>
                <a:pt x="138" y="12"/>
              </a:lnTo>
              <a:lnTo>
                <a:pt x="133" y="15"/>
              </a:lnTo>
              <a:lnTo>
                <a:pt x="128" y="18"/>
              </a:lnTo>
              <a:lnTo>
                <a:pt x="123" y="22"/>
              </a:lnTo>
              <a:lnTo>
                <a:pt x="113" y="31"/>
              </a:lnTo>
              <a:lnTo>
                <a:pt x="103" y="42"/>
              </a:lnTo>
              <a:lnTo>
                <a:pt x="91" y="56"/>
              </a:lnTo>
              <a:lnTo>
                <a:pt x="91" y="0"/>
              </a:lnTo>
              <a:lnTo>
                <a:pt x="2" y="40"/>
              </a:lnTo>
              <a:lnTo>
                <a:pt x="5" y="48"/>
              </a:lnTo>
              <a:lnTo>
                <a:pt x="11" y="47"/>
              </a:lnTo>
              <a:lnTo>
                <a:pt x="13" y="46"/>
              </a:lnTo>
              <a:lnTo>
                <a:pt x="14" y="45"/>
              </a:lnTo>
              <a:lnTo>
                <a:pt x="15" y="45"/>
              </a:lnTo>
              <a:lnTo>
                <a:pt x="17" y="45"/>
              </a:lnTo>
              <a:lnTo>
                <a:pt x="18" y="45"/>
              </a:lnTo>
              <a:lnTo>
                <a:pt x="20" y="44"/>
              </a:lnTo>
              <a:lnTo>
                <a:pt x="21" y="44"/>
              </a:lnTo>
              <a:lnTo>
                <a:pt x="22" y="44"/>
              </a:lnTo>
              <a:lnTo>
                <a:pt x="25" y="44"/>
              </a:lnTo>
              <a:lnTo>
                <a:pt x="28" y="45"/>
              </a:lnTo>
              <a:lnTo>
                <a:pt x="31" y="45"/>
              </a:lnTo>
              <a:lnTo>
                <a:pt x="33" y="46"/>
              </a:lnTo>
              <a:lnTo>
                <a:pt x="35" y="48"/>
              </a:lnTo>
              <a:lnTo>
                <a:pt x="37" y="49"/>
              </a:lnTo>
              <a:lnTo>
                <a:pt x="38" y="51"/>
              </a:lnTo>
              <a:lnTo>
                <a:pt x="40" y="53"/>
              </a:lnTo>
              <a:lnTo>
                <a:pt x="41" y="56"/>
              </a:lnTo>
              <a:lnTo>
                <a:pt x="42" y="59"/>
              </a:lnTo>
              <a:lnTo>
                <a:pt x="43" y="62"/>
              </a:lnTo>
              <a:lnTo>
                <a:pt x="44" y="66"/>
              </a:lnTo>
              <a:lnTo>
                <a:pt x="45" y="74"/>
              </a:lnTo>
              <a:lnTo>
                <a:pt x="45" y="85"/>
              </a:lnTo>
              <a:lnTo>
                <a:pt x="45" y="296"/>
              </a:lnTo>
              <a:lnTo>
                <a:pt x="43" y="319"/>
              </a:lnTo>
              <a:lnTo>
                <a:pt x="43" y="328"/>
              </a:lnTo>
              <a:lnTo>
                <a:pt x="42" y="334"/>
              </a:lnTo>
              <a:lnTo>
                <a:pt x="42" y="335"/>
              </a:lnTo>
              <a:lnTo>
                <a:pt x="42" y="337"/>
              </a:lnTo>
              <a:lnTo>
                <a:pt x="41" y="339"/>
              </a:lnTo>
              <a:lnTo>
                <a:pt x="40" y="342"/>
              </a:lnTo>
              <a:lnTo>
                <a:pt x="39" y="344"/>
              </a:lnTo>
              <a:lnTo>
                <a:pt x="38" y="346"/>
              </a:lnTo>
              <a:lnTo>
                <a:pt x="37" y="348"/>
              </a:lnTo>
              <a:lnTo>
                <a:pt x="35" y="350"/>
              </a:lnTo>
              <a:lnTo>
                <a:pt x="34" y="351"/>
              </a:lnTo>
              <a:lnTo>
                <a:pt x="32" y="352"/>
              </a:lnTo>
              <a:lnTo>
                <a:pt x="31" y="353"/>
              </a:lnTo>
              <a:lnTo>
                <a:pt x="29" y="354"/>
              </a:lnTo>
              <a:lnTo>
                <a:pt x="27" y="355"/>
              </a:lnTo>
              <a:lnTo>
                <a:pt x="25" y="356"/>
              </a:lnTo>
              <a:lnTo>
                <a:pt x="22" y="357"/>
              </a:lnTo>
              <a:lnTo>
                <a:pt x="20" y="357"/>
              </a:lnTo>
              <a:lnTo>
                <a:pt x="17" y="357"/>
              </a:lnTo>
              <a:lnTo>
                <a:pt x="11" y="358"/>
              </a:lnTo>
              <a:lnTo>
                <a:pt x="0" y="358"/>
              </a:lnTo>
              <a:lnTo>
                <a:pt x="0" y="368"/>
              </a:lnTo>
              <a:lnTo>
                <a:pt x="133" y="368"/>
              </a:lnTo>
              <a:lnTo>
                <a:pt x="133" y="358"/>
              </a:lnTo>
              <a:lnTo>
                <a:pt x="126" y="358"/>
              </a:lnTo>
              <a:lnTo>
                <a:pt x="120" y="357"/>
              </a:lnTo>
              <a:lnTo>
                <a:pt x="116" y="357"/>
              </a:lnTo>
              <a:lnTo>
                <a:pt x="112" y="356"/>
              </a:lnTo>
              <a:lnTo>
                <a:pt x="108" y="355"/>
              </a:lnTo>
              <a:lnTo>
                <a:pt x="105" y="354"/>
              </a:lnTo>
              <a:lnTo>
                <a:pt x="104" y="353"/>
              </a:lnTo>
              <a:lnTo>
                <a:pt x="102" y="352"/>
              </a:lnTo>
              <a:lnTo>
                <a:pt x="101" y="350"/>
              </a:lnTo>
              <a:lnTo>
                <a:pt x="100" y="349"/>
              </a:lnTo>
              <a:lnTo>
                <a:pt x="99" y="348"/>
              </a:lnTo>
              <a:lnTo>
                <a:pt x="98" y="346"/>
              </a:lnTo>
              <a:lnTo>
                <a:pt x="96" y="343"/>
              </a:lnTo>
              <a:lnTo>
                <a:pt x="95" y="338"/>
              </a:lnTo>
              <a:lnTo>
                <a:pt x="94" y="333"/>
              </a:lnTo>
              <a:lnTo>
                <a:pt x="93" y="328"/>
              </a:lnTo>
              <a:lnTo>
                <a:pt x="92" y="314"/>
              </a:lnTo>
              <a:lnTo>
                <a:pt x="91" y="296"/>
              </a:lnTo>
              <a:lnTo>
                <a:pt x="91" y="259"/>
              </a:lnTo>
              <a:moveTo>
                <a:pt x="91" y="84"/>
              </a:moveTo>
              <a:lnTo>
                <a:pt x="100" y="73"/>
              </a:lnTo>
              <a:lnTo>
                <a:pt x="107" y="65"/>
              </a:lnTo>
              <a:lnTo>
                <a:pt x="114" y="58"/>
              </a:lnTo>
              <a:lnTo>
                <a:pt x="117" y="56"/>
              </a:lnTo>
              <a:lnTo>
                <a:pt x="120" y="53"/>
              </a:lnTo>
              <a:lnTo>
                <a:pt x="124" y="51"/>
              </a:lnTo>
              <a:lnTo>
                <a:pt x="127" y="50"/>
              </a:lnTo>
              <a:lnTo>
                <a:pt x="130" y="49"/>
              </a:lnTo>
              <a:lnTo>
                <a:pt x="133" y="48"/>
              </a:lnTo>
              <a:lnTo>
                <a:pt x="136" y="47"/>
              </a:lnTo>
              <a:lnTo>
                <a:pt x="140" y="47"/>
              </a:lnTo>
              <a:lnTo>
                <a:pt x="147" y="46"/>
              </a:lnTo>
              <a:lnTo>
                <a:pt x="155" y="47"/>
              </a:lnTo>
              <a:lnTo>
                <a:pt x="162" y="48"/>
              </a:lnTo>
              <a:lnTo>
                <a:pt x="169" y="51"/>
              </a:lnTo>
              <a:lnTo>
                <a:pt x="175" y="54"/>
              </a:lnTo>
              <a:lnTo>
                <a:pt x="182" y="58"/>
              </a:lnTo>
              <a:lnTo>
                <a:pt x="187" y="63"/>
              </a:lnTo>
              <a:lnTo>
                <a:pt x="192" y="69"/>
              </a:lnTo>
              <a:lnTo>
                <a:pt x="197" y="75"/>
              </a:lnTo>
              <a:lnTo>
                <a:pt x="201" y="83"/>
              </a:lnTo>
              <a:lnTo>
                <a:pt x="205" y="91"/>
              </a:lnTo>
              <a:lnTo>
                <a:pt x="208" y="99"/>
              </a:lnTo>
              <a:lnTo>
                <a:pt x="211" y="109"/>
              </a:lnTo>
              <a:lnTo>
                <a:pt x="213" y="119"/>
              </a:lnTo>
              <a:lnTo>
                <a:pt x="215" y="130"/>
              </a:lnTo>
              <a:lnTo>
                <a:pt x="216" y="141"/>
              </a:lnTo>
              <a:lnTo>
                <a:pt x="216" y="153"/>
              </a:lnTo>
              <a:lnTo>
                <a:pt x="216" y="164"/>
              </a:lnTo>
              <a:lnTo>
                <a:pt x="215" y="175"/>
              </a:lnTo>
              <a:lnTo>
                <a:pt x="213" y="185"/>
              </a:lnTo>
              <a:lnTo>
                <a:pt x="211" y="195"/>
              </a:lnTo>
              <a:lnTo>
                <a:pt x="208" y="204"/>
              </a:lnTo>
              <a:lnTo>
                <a:pt x="205" y="213"/>
              </a:lnTo>
              <a:lnTo>
                <a:pt x="201" y="221"/>
              </a:lnTo>
              <a:lnTo>
                <a:pt x="197" y="228"/>
              </a:lnTo>
              <a:lnTo>
                <a:pt x="192" y="234"/>
              </a:lnTo>
              <a:lnTo>
                <a:pt x="186" y="240"/>
              </a:lnTo>
              <a:lnTo>
                <a:pt x="181" y="245"/>
              </a:lnTo>
              <a:lnTo>
                <a:pt x="174" y="249"/>
              </a:lnTo>
              <a:lnTo>
                <a:pt x="168" y="253"/>
              </a:lnTo>
              <a:lnTo>
                <a:pt x="161" y="255"/>
              </a:lnTo>
              <a:lnTo>
                <a:pt x="154" y="257"/>
              </a:lnTo>
              <a:lnTo>
                <a:pt x="146" y="257"/>
              </a:lnTo>
              <a:lnTo>
                <a:pt x="143" y="257"/>
              </a:lnTo>
              <a:lnTo>
                <a:pt x="139" y="257"/>
              </a:lnTo>
              <a:lnTo>
                <a:pt x="136" y="256"/>
              </a:lnTo>
              <a:lnTo>
                <a:pt x="133" y="256"/>
              </a:lnTo>
              <a:lnTo>
                <a:pt x="129" y="255"/>
              </a:lnTo>
              <a:lnTo>
                <a:pt x="126" y="254"/>
              </a:lnTo>
              <a:lnTo>
                <a:pt x="123" y="252"/>
              </a:lnTo>
              <a:lnTo>
                <a:pt x="120" y="251"/>
              </a:lnTo>
              <a:lnTo>
                <a:pt x="117" y="249"/>
              </a:lnTo>
              <a:lnTo>
                <a:pt x="115" y="248"/>
              </a:lnTo>
              <a:lnTo>
                <a:pt x="112" y="246"/>
              </a:lnTo>
              <a:lnTo>
                <a:pt x="109" y="244"/>
              </a:lnTo>
              <a:lnTo>
                <a:pt x="107" y="242"/>
              </a:lnTo>
              <a:lnTo>
                <a:pt x="105" y="240"/>
              </a:lnTo>
              <a:lnTo>
                <a:pt x="103" y="237"/>
              </a:lnTo>
              <a:lnTo>
                <a:pt x="101" y="235"/>
              </a:lnTo>
              <a:lnTo>
                <a:pt x="100" y="232"/>
              </a:lnTo>
              <a:lnTo>
                <a:pt x="98" y="230"/>
              </a:lnTo>
              <a:lnTo>
                <a:pt x="97" y="228"/>
              </a:lnTo>
              <a:lnTo>
                <a:pt x="96" y="226"/>
              </a:lnTo>
              <a:lnTo>
                <a:pt x="95" y="223"/>
              </a:lnTo>
              <a:lnTo>
                <a:pt x="94" y="220"/>
              </a:lnTo>
              <a:lnTo>
                <a:pt x="93" y="215"/>
              </a:lnTo>
              <a:lnTo>
                <a:pt x="92" y="208"/>
              </a:lnTo>
              <a:lnTo>
                <a:pt x="92" y="200"/>
              </a:lnTo>
              <a:lnTo>
                <a:pt x="91" y="181"/>
              </a:lnTo>
              <a:lnTo>
                <a:pt x="91" y="8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104040</xdr:colOff>
      <xdr:row>113</xdr:row>
      <xdr:rowOff>519120</xdr:rowOff>
    </xdr:from>
    <xdr:to>
      <xdr:col>296</xdr:col>
      <xdr:colOff>308880</xdr:colOff>
      <xdr:row>114</xdr:row>
      <xdr:rowOff>17640</xdr:rowOff>
    </xdr:to>
    <xdr:sp>
      <xdr:nvSpPr>
        <xdr:cNvPr id="341" name="Freeform 1"/>
        <xdr:cNvSpPr/>
      </xdr:nvSpPr>
      <xdr:spPr>
        <a:xfrm>
          <a:off x="236933640" y="69403680"/>
          <a:ext cx="205200" cy="108720"/>
        </a:xfrm>
        <a:custGeom>
          <a:avLst/>
          <a:gdLst/>
          <a:ahLst/>
          <a:rect l="0" t="0" r="r" b="b"/>
          <a:pathLst>
            <a:path w="570" h="302">
              <a:moveTo>
                <a:pt x="0" y="301"/>
              </a:moveTo>
              <a:lnTo>
                <a:pt x="0" y="240"/>
              </a:lnTo>
              <a:lnTo>
                <a:pt x="569" y="240"/>
              </a:lnTo>
              <a:lnTo>
                <a:pt x="569" y="301"/>
              </a:lnTo>
              <a:lnTo>
                <a:pt x="0" y="301"/>
              </a:lnTo>
              <a:moveTo>
                <a:pt x="0" y="62"/>
              </a:moveTo>
              <a:lnTo>
                <a:pt x="0" y="0"/>
              </a:lnTo>
              <a:lnTo>
                <a:pt x="569" y="0"/>
              </a:lnTo>
              <a:lnTo>
                <a:pt x="569" y="62"/>
              </a:lnTo>
              <a:lnTo>
                <a:pt x="0" y="6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510120</xdr:colOff>
      <xdr:row>113</xdr:row>
      <xdr:rowOff>176400</xdr:rowOff>
    </xdr:from>
    <xdr:to>
      <xdr:col>296</xdr:col>
      <xdr:colOff>615240</xdr:colOff>
      <xdr:row>113</xdr:row>
      <xdr:rowOff>410760</xdr:rowOff>
    </xdr:to>
    <xdr:sp>
      <xdr:nvSpPr>
        <xdr:cNvPr id="342" name="Freeform 1"/>
        <xdr:cNvSpPr/>
      </xdr:nvSpPr>
      <xdr:spPr>
        <a:xfrm>
          <a:off x="237339720" y="69060960"/>
          <a:ext cx="105480" cy="234720"/>
        </a:xfrm>
        <a:custGeom>
          <a:avLst/>
          <a:gdLst/>
          <a:ahLst/>
          <a:rect l="0" t="0" r="r" b="b"/>
          <a:pathLst>
            <a:path w="293" h="652">
              <a:moveTo>
                <a:pt x="0" y="651"/>
              </a:moveTo>
              <a:lnTo>
                <a:pt x="292" y="651"/>
              </a:lnTo>
              <a:lnTo>
                <a:pt x="292" y="632"/>
              </a:lnTo>
              <a:lnTo>
                <a:pt x="265" y="631"/>
              </a:lnTo>
              <a:lnTo>
                <a:pt x="254" y="630"/>
              </a:lnTo>
              <a:lnTo>
                <a:pt x="243" y="628"/>
              </a:lnTo>
              <a:lnTo>
                <a:pt x="235" y="626"/>
              </a:lnTo>
              <a:lnTo>
                <a:pt x="227" y="623"/>
              </a:lnTo>
              <a:lnTo>
                <a:pt x="220" y="619"/>
              </a:lnTo>
              <a:lnTo>
                <a:pt x="217" y="617"/>
              </a:lnTo>
              <a:lnTo>
                <a:pt x="215" y="615"/>
              </a:lnTo>
              <a:lnTo>
                <a:pt x="212" y="612"/>
              </a:lnTo>
              <a:lnTo>
                <a:pt x="210" y="609"/>
              </a:lnTo>
              <a:lnTo>
                <a:pt x="208" y="606"/>
              </a:lnTo>
              <a:lnTo>
                <a:pt x="206" y="603"/>
              </a:lnTo>
              <a:lnTo>
                <a:pt x="203" y="596"/>
              </a:lnTo>
              <a:lnTo>
                <a:pt x="200" y="588"/>
              </a:lnTo>
              <a:lnTo>
                <a:pt x="199" y="579"/>
              </a:lnTo>
              <a:lnTo>
                <a:pt x="197" y="568"/>
              </a:lnTo>
              <a:lnTo>
                <a:pt x="196" y="544"/>
              </a:lnTo>
              <a:lnTo>
                <a:pt x="196" y="107"/>
              </a:lnTo>
              <a:lnTo>
                <a:pt x="197" y="82"/>
              </a:lnTo>
              <a:lnTo>
                <a:pt x="198" y="72"/>
              </a:lnTo>
              <a:lnTo>
                <a:pt x="200" y="63"/>
              </a:lnTo>
              <a:lnTo>
                <a:pt x="203" y="55"/>
              </a:lnTo>
              <a:lnTo>
                <a:pt x="206" y="48"/>
              </a:lnTo>
              <a:lnTo>
                <a:pt x="207" y="44"/>
              </a:lnTo>
              <a:lnTo>
                <a:pt x="209" y="42"/>
              </a:lnTo>
              <a:lnTo>
                <a:pt x="212" y="39"/>
              </a:lnTo>
              <a:lnTo>
                <a:pt x="214" y="36"/>
              </a:lnTo>
              <a:lnTo>
                <a:pt x="217" y="34"/>
              </a:lnTo>
              <a:lnTo>
                <a:pt x="220" y="32"/>
              </a:lnTo>
              <a:lnTo>
                <a:pt x="226" y="29"/>
              </a:lnTo>
              <a:lnTo>
                <a:pt x="234" y="26"/>
              </a:lnTo>
              <a:lnTo>
                <a:pt x="243" y="23"/>
              </a:lnTo>
              <a:lnTo>
                <a:pt x="253" y="22"/>
              </a:lnTo>
              <a:lnTo>
                <a:pt x="265" y="20"/>
              </a:lnTo>
              <a:lnTo>
                <a:pt x="292" y="19"/>
              </a:lnTo>
              <a:lnTo>
                <a:pt x="292" y="0"/>
              </a:lnTo>
              <a:lnTo>
                <a:pt x="0" y="0"/>
              </a:lnTo>
              <a:lnTo>
                <a:pt x="0" y="19"/>
              </a:lnTo>
              <a:lnTo>
                <a:pt x="28" y="21"/>
              </a:lnTo>
              <a:lnTo>
                <a:pt x="40" y="22"/>
              </a:lnTo>
              <a:lnTo>
                <a:pt x="50" y="24"/>
              </a:lnTo>
              <a:lnTo>
                <a:pt x="59" y="27"/>
              </a:lnTo>
              <a:lnTo>
                <a:pt x="67" y="29"/>
              </a:lnTo>
              <a:lnTo>
                <a:pt x="73" y="33"/>
              </a:lnTo>
              <a:lnTo>
                <a:pt x="76" y="35"/>
              </a:lnTo>
              <a:lnTo>
                <a:pt x="79" y="37"/>
              </a:lnTo>
              <a:lnTo>
                <a:pt x="81" y="40"/>
              </a:lnTo>
              <a:lnTo>
                <a:pt x="83" y="42"/>
              </a:lnTo>
              <a:lnTo>
                <a:pt x="85" y="45"/>
              </a:lnTo>
              <a:lnTo>
                <a:pt x="87" y="48"/>
              </a:lnTo>
              <a:lnTo>
                <a:pt x="90" y="55"/>
              </a:lnTo>
              <a:lnTo>
                <a:pt x="92" y="63"/>
              </a:lnTo>
              <a:lnTo>
                <a:pt x="93" y="72"/>
              </a:lnTo>
              <a:lnTo>
                <a:pt x="94" y="82"/>
              </a:lnTo>
              <a:lnTo>
                <a:pt x="95" y="107"/>
              </a:lnTo>
              <a:lnTo>
                <a:pt x="95" y="544"/>
              </a:lnTo>
              <a:lnTo>
                <a:pt x="94" y="569"/>
              </a:lnTo>
              <a:lnTo>
                <a:pt x="93" y="579"/>
              </a:lnTo>
              <a:lnTo>
                <a:pt x="92" y="589"/>
              </a:lnTo>
              <a:lnTo>
                <a:pt x="90" y="597"/>
              </a:lnTo>
              <a:lnTo>
                <a:pt x="87" y="604"/>
              </a:lnTo>
              <a:lnTo>
                <a:pt x="85" y="607"/>
              </a:lnTo>
              <a:lnTo>
                <a:pt x="83" y="610"/>
              </a:lnTo>
              <a:lnTo>
                <a:pt x="81" y="613"/>
              </a:lnTo>
              <a:lnTo>
                <a:pt x="78" y="615"/>
              </a:lnTo>
              <a:lnTo>
                <a:pt x="76" y="617"/>
              </a:lnTo>
              <a:lnTo>
                <a:pt x="73" y="619"/>
              </a:lnTo>
              <a:lnTo>
                <a:pt x="66" y="623"/>
              </a:lnTo>
              <a:lnTo>
                <a:pt x="59" y="626"/>
              </a:lnTo>
              <a:lnTo>
                <a:pt x="50" y="628"/>
              </a:lnTo>
              <a:lnTo>
                <a:pt x="39" y="629"/>
              </a:lnTo>
              <a:lnTo>
                <a:pt x="28" y="631"/>
              </a:lnTo>
              <a:lnTo>
                <a:pt x="0" y="632"/>
              </a:lnTo>
              <a:lnTo>
                <a:pt x="0" y="651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650880</xdr:colOff>
      <xdr:row>113</xdr:row>
      <xdr:rowOff>334440</xdr:rowOff>
    </xdr:from>
    <xdr:to>
      <xdr:col>296</xdr:col>
      <xdr:colOff>710280</xdr:colOff>
      <xdr:row>113</xdr:row>
      <xdr:rowOff>478080</xdr:rowOff>
    </xdr:to>
    <xdr:sp>
      <xdr:nvSpPr>
        <xdr:cNvPr id="343" name="Freeform 1"/>
        <xdr:cNvSpPr/>
      </xdr:nvSpPr>
      <xdr:spPr>
        <a:xfrm>
          <a:off x="237480480" y="69219000"/>
          <a:ext cx="59760" cy="144000"/>
        </a:xfrm>
        <a:custGeom>
          <a:avLst/>
          <a:gdLst/>
          <a:ahLst/>
          <a:rect l="0" t="0" r="r" b="b"/>
          <a:pathLst>
            <a:path w="166" h="400">
              <a:moveTo>
                <a:pt x="4" y="399"/>
              </a:moveTo>
              <a:lnTo>
                <a:pt x="165" y="399"/>
              </a:lnTo>
              <a:lnTo>
                <a:pt x="165" y="390"/>
              </a:lnTo>
              <a:lnTo>
                <a:pt x="150" y="390"/>
              </a:lnTo>
              <a:lnTo>
                <a:pt x="138" y="389"/>
              </a:lnTo>
              <a:lnTo>
                <a:pt x="133" y="388"/>
              </a:lnTo>
              <a:lnTo>
                <a:pt x="128" y="387"/>
              </a:lnTo>
              <a:lnTo>
                <a:pt x="124" y="385"/>
              </a:lnTo>
              <a:lnTo>
                <a:pt x="121" y="383"/>
              </a:lnTo>
              <a:lnTo>
                <a:pt x="119" y="382"/>
              </a:lnTo>
              <a:lnTo>
                <a:pt x="118" y="381"/>
              </a:lnTo>
              <a:lnTo>
                <a:pt x="117" y="380"/>
              </a:lnTo>
              <a:lnTo>
                <a:pt x="116" y="379"/>
              </a:lnTo>
              <a:lnTo>
                <a:pt x="115" y="377"/>
              </a:lnTo>
              <a:lnTo>
                <a:pt x="114" y="376"/>
              </a:lnTo>
              <a:lnTo>
                <a:pt x="112" y="373"/>
              </a:lnTo>
              <a:lnTo>
                <a:pt x="111" y="369"/>
              </a:lnTo>
              <a:lnTo>
                <a:pt x="110" y="365"/>
              </a:lnTo>
              <a:lnTo>
                <a:pt x="110" y="360"/>
              </a:lnTo>
              <a:lnTo>
                <a:pt x="110" y="355"/>
              </a:lnTo>
              <a:lnTo>
                <a:pt x="110" y="1"/>
              </a:lnTo>
              <a:lnTo>
                <a:pt x="105" y="0"/>
              </a:lnTo>
              <a:lnTo>
                <a:pt x="0" y="54"/>
              </a:lnTo>
              <a:lnTo>
                <a:pt x="0" y="62"/>
              </a:lnTo>
              <a:lnTo>
                <a:pt x="15" y="56"/>
              </a:lnTo>
              <a:lnTo>
                <a:pt x="28" y="52"/>
              </a:lnTo>
              <a:lnTo>
                <a:pt x="32" y="51"/>
              </a:lnTo>
              <a:lnTo>
                <a:pt x="36" y="50"/>
              </a:lnTo>
              <a:lnTo>
                <a:pt x="40" y="49"/>
              </a:lnTo>
              <a:lnTo>
                <a:pt x="41" y="49"/>
              </a:lnTo>
              <a:lnTo>
                <a:pt x="42" y="49"/>
              </a:lnTo>
              <a:lnTo>
                <a:pt x="44" y="49"/>
              </a:lnTo>
              <a:lnTo>
                <a:pt x="46" y="49"/>
              </a:lnTo>
              <a:lnTo>
                <a:pt x="48" y="50"/>
              </a:lnTo>
              <a:lnTo>
                <a:pt x="50" y="51"/>
              </a:lnTo>
              <a:lnTo>
                <a:pt x="52" y="52"/>
              </a:lnTo>
              <a:lnTo>
                <a:pt x="53" y="53"/>
              </a:lnTo>
              <a:lnTo>
                <a:pt x="54" y="54"/>
              </a:lnTo>
              <a:lnTo>
                <a:pt x="55" y="56"/>
              </a:lnTo>
              <a:lnTo>
                <a:pt x="56" y="58"/>
              </a:lnTo>
              <a:lnTo>
                <a:pt x="57" y="60"/>
              </a:lnTo>
              <a:lnTo>
                <a:pt x="58" y="62"/>
              </a:lnTo>
              <a:lnTo>
                <a:pt x="59" y="64"/>
              </a:lnTo>
              <a:lnTo>
                <a:pt x="59" y="67"/>
              </a:lnTo>
              <a:lnTo>
                <a:pt x="59" y="70"/>
              </a:lnTo>
              <a:lnTo>
                <a:pt x="60" y="77"/>
              </a:lnTo>
              <a:lnTo>
                <a:pt x="60" y="344"/>
              </a:lnTo>
              <a:lnTo>
                <a:pt x="59" y="357"/>
              </a:lnTo>
              <a:lnTo>
                <a:pt x="58" y="362"/>
              </a:lnTo>
              <a:lnTo>
                <a:pt x="57" y="367"/>
              </a:lnTo>
              <a:lnTo>
                <a:pt x="55" y="371"/>
              </a:lnTo>
              <a:lnTo>
                <a:pt x="53" y="375"/>
              </a:lnTo>
              <a:lnTo>
                <a:pt x="52" y="377"/>
              </a:lnTo>
              <a:lnTo>
                <a:pt x="51" y="378"/>
              </a:lnTo>
              <a:lnTo>
                <a:pt x="50" y="380"/>
              </a:lnTo>
              <a:lnTo>
                <a:pt x="48" y="381"/>
              </a:lnTo>
              <a:lnTo>
                <a:pt x="45" y="383"/>
              </a:lnTo>
              <a:lnTo>
                <a:pt x="41" y="385"/>
              </a:lnTo>
              <a:lnTo>
                <a:pt x="36" y="387"/>
              </a:lnTo>
              <a:lnTo>
                <a:pt x="31" y="388"/>
              </a:lnTo>
              <a:lnTo>
                <a:pt x="26" y="389"/>
              </a:lnTo>
              <a:lnTo>
                <a:pt x="19" y="390"/>
              </a:lnTo>
              <a:lnTo>
                <a:pt x="4" y="390"/>
              </a:lnTo>
              <a:lnTo>
                <a:pt x="4" y="39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379800</xdr:colOff>
      <xdr:row>113</xdr:row>
      <xdr:rowOff>564120</xdr:rowOff>
    </xdr:from>
    <xdr:to>
      <xdr:col>297</xdr:col>
      <xdr:colOff>56880</xdr:colOff>
      <xdr:row>113</xdr:row>
      <xdr:rowOff>581400</xdr:rowOff>
    </xdr:to>
    <xdr:sp>
      <xdr:nvSpPr>
        <xdr:cNvPr id="344" name="Freeform 1"/>
        <xdr:cNvSpPr/>
      </xdr:nvSpPr>
      <xdr:spPr>
        <a:xfrm>
          <a:off x="237209400" y="69448680"/>
          <a:ext cx="477360" cy="17640"/>
        </a:xfrm>
        <a:custGeom>
          <a:avLst/>
          <a:gdLst/>
          <a:ahLst/>
          <a:rect l="0" t="0" r="r" b="b"/>
          <a:pathLst>
            <a:path w="1326" h="49">
              <a:moveTo>
                <a:pt x="0" y="0"/>
              </a:moveTo>
              <a:lnTo>
                <a:pt x="1325" y="0"/>
              </a:lnTo>
              <a:lnTo>
                <a:pt x="1325" y="48"/>
              </a:lnTo>
              <a:lnTo>
                <a:pt x="0" y="48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428760</xdr:colOff>
      <xdr:row>114</xdr:row>
      <xdr:rowOff>104040</xdr:rowOff>
    </xdr:from>
    <xdr:to>
      <xdr:col>296</xdr:col>
      <xdr:colOff>528840</xdr:colOff>
      <xdr:row>114</xdr:row>
      <xdr:rowOff>343440</xdr:rowOff>
    </xdr:to>
    <xdr:sp>
      <xdr:nvSpPr>
        <xdr:cNvPr id="345" name="Freeform 1"/>
        <xdr:cNvSpPr/>
      </xdr:nvSpPr>
      <xdr:spPr>
        <a:xfrm>
          <a:off x="237258360" y="69598440"/>
          <a:ext cx="100440" cy="239760"/>
        </a:xfrm>
        <a:custGeom>
          <a:avLst/>
          <a:gdLst/>
          <a:ahLst/>
          <a:rect l="0" t="0" r="r" b="b"/>
          <a:pathLst>
            <a:path w="279" h="666">
              <a:moveTo>
                <a:pt x="7" y="665"/>
              </a:moveTo>
              <a:lnTo>
                <a:pt x="278" y="665"/>
              </a:lnTo>
              <a:lnTo>
                <a:pt x="278" y="650"/>
              </a:lnTo>
              <a:lnTo>
                <a:pt x="253" y="650"/>
              </a:lnTo>
              <a:lnTo>
                <a:pt x="232" y="648"/>
              </a:lnTo>
              <a:lnTo>
                <a:pt x="223" y="646"/>
              </a:lnTo>
              <a:lnTo>
                <a:pt x="216" y="644"/>
              </a:lnTo>
              <a:lnTo>
                <a:pt x="209" y="642"/>
              </a:lnTo>
              <a:lnTo>
                <a:pt x="204" y="639"/>
              </a:lnTo>
              <a:lnTo>
                <a:pt x="201" y="637"/>
              </a:lnTo>
              <a:lnTo>
                <a:pt x="199" y="635"/>
              </a:lnTo>
              <a:lnTo>
                <a:pt x="197" y="633"/>
              </a:lnTo>
              <a:lnTo>
                <a:pt x="195" y="631"/>
              </a:lnTo>
              <a:lnTo>
                <a:pt x="193" y="629"/>
              </a:lnTo>
              <a:lnTo>
                <a:pt x="192" y="627"/>
              </a:lnTo>
              <a:lnTo>
                <a:pt x="189" y="621"/>
              </a:lnTo>
              <a:lnTo>
                <a:pt x="187" y="615"/>
              </a:lnTo>
              <a:lnTo>
                <a:pt x="186" y="608"/>
              </a:lnTo>
              <a:lnTo>
                <a:pt x="185" y="601"/>
              </a:lnTo>
              <a:lnTo>
                <a:pt x="185" y="592"/>
              </a:lnTo>
              <a:lnTo>
                <a:pt x="185" y="2"/>
              </a:lnTo>
              <a:lnTo>
                <a:pt x="177" y="0"/>
              </a:lnTo>
              <a:lnTo>
                <a:pt x="0" y="90"/>
              </a:lnTo>
              <a:lnTo>
                <a:pt x="0" y="103"/>
              </a:lnTo>
              <a:lnTo>
                <a:pt x="26" y="94"/>
              </a:lnTo>
              <a:lnTo>
                <a:pt x="46" y="87"/>
              </a:lnTo>
              <a:lnTo>
                <a:pt x="55" y="85"/>
              </a:lnTo>
              <a:lnTo>
                <a:pt x="61" y="83"/>
              </a:lnTo>
              <a:lnTo>
                <a:pt x="67" y="82"/>
              </a:lnTo>
              <a:lnTo>
                <a:pt x="69" y="82"/>
              </a:lnTo>
              <a:lnTo>
                <a:pt x="71" y="82"/>
              </a:lnTo>
              <a:lnTo>
                <a:pt x="75" y="82"/>
              </a:lnTo>
              <a:lnTo>
                <a:pt x="78" y="82"/>
              </a:lnTo>
              <a:lnTo>
                <a:pt x="81" y="83"/>
              </a:lnTo>
              <a:lnTo>
                <a:pt x="84" y="84"/>
              </a:lnTo>
              <a:lnTo>
                <a:pt x="87" y="86"/>
              </a:lnTo>
              <a:lnTo>
                <a:pt x="89" y="88"/>
              </a:lnTo>
              <a:lnTo>
                <a:pt x="91" y="90"/>
              </a:lnTo>
              <a:lnTo>
                <a:pt x="93" y="93"/>
              </a:lnTo>
              <a:lnTo>
                <a:pt x="95" y="96"/>
              </a:lnTo>
              <a:lnTo>
                <a:pt x="96" y="99"/>
              </a:lnTo>
              <a:lnTo>
                <a:pt x="98" y="103"/>
              </a:lnTo>
              <a:lnTo>
                <a:pt x="99" y="107"/>
              </a:lnTo>
              <a:lnTo>
                <a:pt x="99" y="112"/>
              </a:lnTo>
              <a:lnTo>
                <a:pt x="100" y="117"/>
              </a:lnTo>
              <a:lnTo>
                <a:pt x="100" y="128"/>
              </a:lnTo>
              <a:lnTo>
                <a:pt x="100" y="574"/>
              </a:lnTo>
              <a:lnTo>
                <a:pt x="99" y="595"/>
              </a:lnTo>
              <a:lnTo>
                <a:pt x="97" y="604"/>
              </a:lnTo>
              <a:lnTo>
                <a:pt x="95" y="612"/>
              </a:lnTo>
              <a:lnTo>
                <a:pt x="93" y="619"/>
              </a:lnTo>
              <a:lnTo>
                <a:pt x="90" y="625"/>
              </a:lnTo>
              <a:lnTo>
                <a:pt x="88" y="628"/>
              </a:lnTo>
              <a:lnTo>
                <a:pt x="86" y="630"/>
              </a:lnTo>
              <a:lnTo>
                <a:pt x="83" y="633"/>
              </a:lnTo>
              <a:lnTo>
                <a:pt x="81" y="635"/>
              </a:lnTo>
              <a:lnTo>
                <a:pt x="75" y="639"/>
              </a:lnTo>
              <a:lnTo>
                <a:pt x="69" y="642"/>
              </a:lnTo>
              <a:lnTo>
                <a:pt x="61" y="644"/>
              </a:lnTo>
              <a:lnTo>
                <a:pt x="53" y="647"/>
              </a:lnTo>
              <a:lnTo>
                <a:pt x="43" y="648"/>
              </a:lnTo>
              <a:lnTo>
                <a:pt x="32" y="649"/>
              </a:lnTo>
              <a:lnTo>
                <a:pt x="7" y="650"/>
              </a:lnTo>
              <a:lnTo>
                <a:pt x="7" y="665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591120</xdr:colOff>
      <xdr:row>114</xdr:row>
      <xdr:rowOff>308160</xdr:rowOff>
    </xdr:from>
    <xdr:to>
      <xdr:col>296</xdr:col>
      <xdr:colOff>630360</xdr:colOff>
      <xdr:row>114</xdr:row>
      <xdr:rowOff>347400</xdr:rowOff>
    </xdr:to>
    <xdr:sp>
      <xdr:nvSpPr>
        <xdr:cNvPr id="346" name="Freeform 1"/>
        <xdr:cNvSpPr/>
      </xdr:nvSpPr>
      <xdr:spPr>
        <a:xfrm>
          <a:off x="237420720" y="69802560"/>
          <a:ext cx="39600" cy="39600"/>
        </a:xfrm>
        <a:custGeom>
          <a:avLst/>
          <a:gdLst/>
          <a:ahLst/>
          <a:rect l="0" t="0" r="r" b="b"/>
          <a:pathLst>
            <a:path w="110" h="110">
              <a:moveTo>
                <a:pt x="54" y="0"/>
              </a:moveTo>
              <a:lnTo>
                <a:pt x="49" y="0"/>
              </a:lnTo>
              <a:lnTo>
                <a:pt x="43" y="1"/>
              </a:lnTo>
              <a:lnTo>
                <a:pt x="38" y="2"/>
              </a:lnTo>
              <a:lnTo>
                <a:pt x="33" y="4"/>
              </a:lnTo>
              <a:lnTo>
                <a:pt x="28" y="7"/>
              </a:lnTo>
              <a:lnTo>
                <a:pt x="24" y="9"/>
              </a:lnTo>
              <a:lnTo>
                <a:pt x="20" y="13"/>
              </a:lnTo>
              <a:lnTo>
                <a:pt x="16" y="16"/>
              </a:lnTo>
              <a:lnTo>
                <a:pt x="12" y="20"/>
              </a:lnTo>
              <a:lnTo>
                <a:pt x="9" y="25"/>
              </a:lnTo>
              <a:lnTo>
                <a:pt x="7" y="29"/>
              </a:lnTo>
              <a:lnTo>
                <a:pt x="4" y="34"/>
              </a:lnTo>
              <a:lnTo>
                <a:pt x="2" y="39"/>
              </a:lnTo>
              <a:lnTo>
                <a:pt x="1" y="45"/>
              </a:lnTo>
              <a:lnTo>
                <a:pt x="0" y="50"/>
              </a:lnTo>
              <a:lnTo>
                <a:pt x="0" y="56"/>
              </a:lnTo>
              <a:lnTo>
                <a:pt x="0" y="61"/>
              </a:lnTo>
              <a:lnTo>
                <a:pt x="1" y="67"/>
              </a:lnTo>
              <a:lnTo>
                <a:pt x="2" y="72"/>
              </a:lnTo>
              <a:lnTo>
                <a:pt x="4" y="76"/>
              </a:lnTo>
              <a:lnTo>
                <a:pt x="7" y="81"/>
              </a:lnTo>
              <a:lnTo>
                <a:pt x="9" y="85"/>
              </a:lnTo>
              <a:lnTo>
                <a:pt x="12" y="90"/>
              </a:lnTo>
              <a:lnTo>
                <a:pt x="16" y="93"/>
              </a:lnTo>
              <a:lnTo>
                <a:pt x="20" y="97"/>
              </a:lnTo>
              <a:lnTo>
                <a:pt x="24" y="100"/>
              </a:lnTo>
              <a:lnTo>
                <a:pt x="28" y="103"/>
              </a:lnTo>
              <a:lnTo>
                <a:pt x="33" y="105"/>
              </a:lnTo>
              <a:lnTo>
                <a:pt x="38" y="107"/>
              </a:lnTo>
              <a:lnTo>
                <a:pt x="43" y="108"/>
              </a:lnTo>
              <a:lnTo>
                <a:pt x="48" y="109"/>
              </a:lnTo>
              <a:lnTo>
                <a:pt x="53" y="109"/>
              </a:lnTo>
              <a:lnTo>
                <a:pt x="59" y="109"/>
              </a:lnTo>
              <a:lnTo>
                <a:pt x="64" y="108"/>
              </a:lnTo>
              <a:lnTo>
                <a:pt x="70" y="107"/>
              </a:lnTo>
              <a:lnTo>
                <a:pt x="75" y="105"/>
              </a:lnTo>
              <a:lnTo>
                <a:pt x="80" y="103"/>
              </a:lnTo>
              <a:lnTo>
                <a:pt x="84" y="100"/>
              </a:lnTo>
              <a:lnTo>
                <a:pt x="89" y="97"/>
              </a:lnTo>
              <a:lnTo>
                <a:pt x="93" y="94"/>
              </a:lnTo>
              <a:lnTo>
                <a:pt x="96" y="90"/>
              </a:lnTo>
              <a:lnTo>
                <a:pt x="100" y="86"/>
              </a:lnTo>
              <a:lnTo>
                <a:pt x="102" y="81"/>
              </a:lnTo>
              <a:lnTo>
                <a:pt x="105" y="77"/>
              </a:lnTo>
              <a:lnTo>
                <a:pt x="107" y="72"/>
              </a:lnTo>
              <a:lnTo>
                <a:pt x="108" y="67"/>
              </a:lnTo>
              <a:lnTo>
                <a:pt x="109" y="62"/>
              </a:lnTo>
              <a:lnTo>
                <a:pt x="109" y="56"/>
              </a:lnTo>
              <a:lnTo>
                <a:pt x="109" y="50"/>
              </a:lnTo>
              <a:lnTo>
                <a:pt x="108" y="45"/>
              </a:lnTo>
              <a:lnTo>
                <a:pt x="107" y="40"/>
              </a:lnTo>
              <a:lnTo>
                <a:pt x="105" y="34"/>
              </a:lnTo>
              <a:lnTo>
                <a:pt x="102" y="30"/>
              </a:lnTo>
              <a:lnTo>
                <a:pt x="100" y="25"/>
              </a:lnTo>
              <a:lnTo>
                <a:pt x="96" y="21"/>
              </a:lnTo>
              <a:lnTo>
                <a:pt x="93" y="17"/>
              </a:lnTo>
              <a:lnTo>
                <a:pt x="89" y="13"/>
              </a:lnTo>
              <a:lnTo>
                <a:pt x="85" y="10"/>
              </a:lnTo>
              <a:lnTo>
                <a:pt x="80" y="7"/>
              </a:lnTo>
              <a:lnTo>
                <a:pt x="75" y="4"/>
              </a:lnTo>
              <a:lnTo>
                <a:pt x="70" y="3"/>
              </a:lnTo>
              <a:lnTo>
                <a:pt x="65" y="1"/>
              </a:lnTo>
              <a:lnTo>
                <a:pt x="60" y="0"/>
              </a:lnTo>
              <a:lnTo>
                <a:pt x="54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674640</xdr:colOff>
      <xdr:row>114</xdr:row>
      <xdr:rowOff>104040</xdr:rowOff>
    </xdr:from>
    <xdr:to>
      <xdr:col>297</xdr:col>
      <xdr:colOff>12600</xdr:colOff>
      <xdr:row>114</xdr:row>
      <xdr:rowOff>348480</xdr:rowOff>
    </xdr:to>
    <xdr:sp>
      <xdr:nvSpPr>
        <xdr:cNvPr id="347" name="Freeform 1"/>
        <xdr:cNvSpPr/>
      </xdr:nvSpPr>
      <xdr:spPr>
        <a:xfrm>
          <a:off x="237504240" y="69598440"/>
          <a:ext cx="138240" cy="244800"/>
        </a:xfrm>
        <a:custGeom>
          <a:avLst/>
          <a:gdLst/>
          <a:ahLst/>
          <a:rect l="0" t="0" r="r" b="b"/>
          <a:pathLst>
            <a:path w="384" h="680">
              <a:moveTo>
                <a:pt x="230" y="300"/>
              </a:moveTo>
              <a:lnTo>
                <a:pt x="264" y="281"/>
              </a:lnTo>
              <a:lnTo>
                <a:pt x="292" y="262"/>
              </a:lnTo>
              <a:lnTo>
                <a:pt x="304" y="253"/>
              </a:lnTo>
              <a:lnTo>
                <a:pt x="315" y="244"/>
              </a:lnTo>
              <a:lnTo>
                <a:pt x="325" y="234"/>
              </a:lnTo>
              <a:lnTo>
                <a:pt x="333" y="225"/>
              </a:lnTo>
              <a:lnTo>
                <a:pt x="340" y="216"/>
              </a:lnTo>
              <a:lnTo>
                <a:pt x="346" y="206"/>
              </a:lnTo>
              <a:lnTo>
                <a:pt x="351" y="196"/>
              </a:lnTo>
              <a:lnTo>
                <a:pt x="355" y="186"/>
              </a:lnTo>
              <a:lnTo>
                <a:pt x="358" y="175"/>
              </a:lnTo>
              <a:lnTo>
                <a:pt x="360" y="164"/>
              </a:lnTo>
              <a:lnTo>
                <a:pt x="362" y="152"/>
              </a:lnTo>
              <a:lnTo>
                <a:pt x="362" y="140"/>
              </a:lnTo>
              <a:lnTo>
                <a:pt x="361" y="125"/>
              </a:lnTo>
              <a:lnTo>
                <a:pt x="359" y="110"/>
              </a:lnTo>
              <a:lnTo>
                <a:pt x="355" y="97"/>
              </a:lnTo>
              <a:lnTo>
                <a:pt x="350" y="83"/>
              </a:lnTo>
              <a:lnTo>
                <a:pt x="343" y="71"/>
              </a:lnTo>
              <a:lnTo>
                <a:pt x="335" y="60"/>
              </a:lnTo>
              <a:lnTo>
                <a:pt x="325" y="49"/>
              </a:lnTo>
              <a:lnTo>
                <a:pt x="315" y="39"/>
              </a:lnTo>
              <a:lnTo>
                <a:pt x="303" y="30"/>
              </a:lnTo>
              <a:lnTo>
                <a:pt x="290" y="23"/>
              </a:lnTo>
              <a:lnTo>
                <a:pt x="276" y="16"/>
              </a:lnTo>
              <a:lnTo>
                <a:pt x="261" y="10"/>
              </a:lnTo>
              <a:lnTo>
                <a:pt x="245" y="6"/>
              </a:lnTo>
              <a:lnTo>
                <a:pt x="229" y="3"/>
              </a:lnTo>
              <a:lnTo>
                <a:pt x="211" y="1"/>
              </a:lnTo>
              <a:lnTo>
                <a:pt x="193" y="0"/>
              </a:lnTo>
              <a:lnTo>
                <a:pt x="173" y="1"/>
              </a:lnTo>
              <a:lnTo>
                <a:pt x="154" y="3"/>
              </a:lnTo>
              <a:lnTo>
                <a:pt x="136" y="7"/>
              </a:lnTo>
              <a:lnTo>
                <a:pt x="118" y="12"/>
              </a:lnTo>
              <a:lnTo>
                <a:pt x="102" y="18"/>
              </a:lnTo>
              <a:lnTo>
                <a:pt x="87" y="26"/>
              </a:lnTo>
              <a:lnTo>
                <a:pt x="72" y="34"/>
              </a:lnTo>
              <a:lnTo>
                <a:pt x="59" y="44"/>
              </a:lnTo>
              <a:lnTo>
                <a:pt x="47" y="55"/>
              </a:lnTo>
              <a:lnTo>
                <a:pt x="37" y="67"/>
              </a:lnTo>
              <a:lnTo>
                <a:pt x="28" y="80"/>
              </a:lnTo>
              <a:lnTo>
                <a:pt x="20" y="93"/>
              </a:lnTo>
              <a:lnTo>
                <a:pt x="14" y="108"/>
              </a:lnTo>
              <a:lnTo>
                <a:pt x="10" y="123"/>
              </a:lnTo>
              <a:lnTo>
                <a:pt x="7" y="139"/>
              </a:lnTo>
              <a:lnTo>
                <a:pt x="6" y="155"/>
              </a:lnTo>
              <a:lnTo>
                <a:pt x="7" y="178"/>
              </a:lnTo>
              <a:lnTo>
                <a:pt x="8" y="188"/>
              </a:lnTo>
              <a:lnTo>
                <a:pt x="10" y="198"/>
              </a:lnTo>
              <a:lnTo>
                <a:pt x="13" y="208"/>
              </a:lnTo>
              <a:lnTo>
                <a:pt x="17" y="218"/>
              </a:lnTo>
              <a:lnTo>
                <a:pt x="22" y="227"/>
              </a:lnTo>
              <a:lnTo>
                <a:pt x="28" y="237"/>
              </a:lnTo>
              <a:lnTo>
                <a:pt x="35" y="247"/>
              </a:lnTo>
              <a:lnTo>
                <a:pt x="44" y="258"/>
              </a:lnTo>
              <a:lnTo>
                <a:pt x="65" y="281"/>
              </a:lnTo>
              <a:lnTo>
                <a:pt x="93" y="307"/>
              </a:lnTo>
              <a:lnTo>
                <a:pt x="128" y="339"/>
              </a:lnTo>
              <a:lnTo>
                <a:pt x="92" y="367"/>
              </a:lnTo>
              <a:lnTo>
                <a:pt x="63" y="391"/>
              </a:lnTo>
              <a:lnTo>
                <a:pt x="40" y="413"/>
              </a:lnTo>
              <a:lnTo>
                <a:pt x="31" y="423"/>
              </a:lnTo>
              <a:lnTo>
                <a:pt x="24" y="433"/>
              </a:lnTo>
              <a:lnTo>
                <a:pt x="17" y="442"/>
              </a:lnTo>
              <a:lnTo>
                <a:pt x="12" y="452"/>
              </a:lnTo>
              <a:lnTo>
                <a:pt x="8" y="462"/>
              </a:lnTo>
              <a:lnTo>
                <a:pt x="5" y="472"/>
              </a:lnTo>
              <a:lnTo>
                <a:pt x="3" y="482"/>
              </a:lnTo>
              <a:lnTo>
                <a:pt x="1" y="493"/>
              </a:lnTo>
              <a:lnTo>
                <a:pt x="0" y="504"/>
              </a:lnTo>
              <a:lnTo>
                <a:pt x="0" y="517"/>
              </a:lnTo>
              <a:lnTo>
                <a:pt x="1" y="534"/>
              </a:lnTo>
              <a:lnTo>
                <a:pt x="4" y="551"/>
              </a:lnTo>
              <a:lnTo>
                <a:pt x="8" y="567"/>
              </a:lnTo>
              <a:lnTo>
                <a:pt x="14" y="583"/>
              </a:lnTo>
              <a:lnTo>
                <a:pt x="21" y="597"/>
              </a:lnTo>
              <a:lnTo>
                <a:pt x="30" y="610"/>
              </a:lnTo>
              <a:lnTo>
                <a:pt x="41" y="623"/>
              </a:lnTo>
              <a:lnTo>
                <a:pt x="52" y="634"/>
              </a:lnTo>
              <a:lnTo>
                <a:pt x="65" y="644"/>
              </a:lnTo>
              <a:lnTo>
                <a:pt x="80" y="653"/>
              </a:lnTo>
              <a:lnTo>
                <a:pt x="95" y="661"/>
              </a:lnTo>
              <a:lnTo>
                <a:pt x="112" y="667"/>
              </a:lnTo>
              <a:lnTo>
                <a:pt x="130" y="672"/>
              </a:lnTo>
              <a:lnTo>
                <a:pt x="149" y="676"/>
              </a:lnTo>
              <a:lnTo>
                <a:pt x="168" y="678"/>
              </a:lnTo>
              <a:lnTo>
                <a:pt x="189" y="679"/>
              </a:lnTo>
              <a:lnTo>
                <a:pt x="211" y="678"/>
              </a:lnTo>
              <a:lnTo>
                <a:pt x="231" y="676"/>
              </a:lnTo>
              <a:lnTo>
                <a:pt x="251" y="672"/>
              </a:lnTo>
              <a:lnTo>
                <a:pt x="269" y="667"/>
              </a:lnTo>
              <a:lnTo>
                <a:pt x="286" y="661"/>
              </a:lnTo>
              <a:lnTo>
                <a:pt x="302" y="653"/>
              </a:lnTo>
              <a:lnTo>
                <a:pt x="317" y="644"/>
              </a:lnTo>
              <a:lnTo>
                <a:pt x="330" y="634"/>
              </a:lnTo>
              <a:lnTo>
                <a:pt x="342" y="622"/>
              </a:lnTo>
              <a:lnTo>
                <a:pt x="353" y="610"/>
              </a:lnTo>
              <a:lnTo>
                <a:pt x="362" y="596"/>
              </a:lnTo>
              <a:lnTo>
                <a:pt x="369" y="581"/>
              </a:lnTo>
              <a:lnTo>
                <a:pt x="375" y="566"/>
              </a:lnTo>
              <a:lnTo>
                <a:pt x="379" y="549"/>
              </a:lnTo>
              <a:lnTo>
                <a:pt x="382" y="531"/>
              </a:lnTo>
              <a:lnTo>
                <a:pt x="383" y="513"/>
              </a:lnTo>
              <a:lnTo>
                <a:pt x="382" y="499"/>
              </a:lnTo>
              <a:lnTo>
                <a:pt x="381" y="485"/>
              </a:lnTo>
              <a:lnTo>
                <a:pt x="379" y="473"/>
              </a:lnTo>
              <a:lnTo>
                <a:pt x="376" y="460"/>
              </a:lnTo>
              <a:lnTo>
                <a:pt x="371" y="448"/>
              </a:lnTo>
              <a:lnTo>
                <a:pt x="366" y="436"/>
              </a:lnTo>
              <a:lnTo>
                <a:pt x="359" y="424"/>
              </a:lnTo>
              <a:lnTo>
                <a:pt x="351" y="412"/>
              </a:lnTo>
              <a:lnTo>
                <a:pt x="342" y="399"/>
              </a:lnTo>
              <a:lnTo>
                <a:pt x="331" y="387"/>
              </a:lnTo>
              <a:lnTo>
                <a:pt x="304" y="360"/>
              </a:lnTo>
              <a:lnTo>
                <a:pt x="271" y="332"/>
              </a:lnTo>
              <a:lnTo>
                <a:pt x="230" y="300"/>
              </a:lnTo>
              <a:moveTo>
                <a:pt x="213" y="402"/>
              </a:moveTo>
              <a:lnTo>
                <a:pt x="237" y="420"/>
              </a:lnTo>
              <a:lnTo>
                <a:pt x="258" y="437"/>
              </a:lnTo>
              <a:lnTo>
                <a:pt x="267" y="446"/>
              </a:lnTo>
              <a:lnTo>
                <a:pt x="274" y="454"/>
              </a:lnTo>
              <a:lnTo>
                <a:pt x="281" y="463"/>
              </a:lnTo>
              <a:lnTo>
                <a:pt x="287" y="471"/>
              </a:lnTo>
              <a:lnTo>
                <a:pt x="292" y="479"/>
              </a:lnTo>
              <a:lnTo>
                <a:pt x="297" y="488"/>
              </a:lnTo>
              <a:lnTo>
                <a:pt x="300" y="496"/>
              </a:lnTo>
              <a:lnTo>
                <a:pt x="303" y="505"/>
              </a:lnTo>
              <a:lnTo>
                <a:pt x="305" y="514"/>
              </a:lnTo>
              <a:lnTo>
                <a:pt x="307" y="523"/>
              </a:lnTo>
              <a:lnTo>
                <a:pt x="308" y="533"/>
              </a:lnTo>
              <a:lnTo>
                <a:pt x="308" y="543"/>
              </a:lnTo>
              <a:lnTo>
                <a:pt x="307" y="555"/>
              </a:lnTo>
              <a:lnTo>
                <a:pt x="306" y="566"/>
              </a:lnTo>
              <a:lnTo>
                <a:pt x="303" y="577"/>
              </a:lnTo>
              <a:lnTo>
                <a:pt x="300" y="587"/>
              </a:lnTo>
              <a:lnTo>
                <a:pt x="296" y="597"/>
              </a:lnTo>
              <a:lnTo>
                <a:pt x="291" y="606"/>
              </a:lnTo>
              <a:lnTo>
                <a:pt x="285" y="614"/>
              </a:lnTo>
              <a:lnTo>
                <a:pt x="278" y="621"/>
              </a:lnTo>
              <a:lnTo>
                <a:pt x="270" y="628"/>
              </a:lnTo>
              <a:lnTo>
                <a:pt x="262" y="634"/>
              </a:lnTo>
              <a:lnTo>
                <a:pt x="253" y="639"/>
              </a:lnTo>
              <a:lnTo>
                <a:pt x="244" y="644"/>
              </a:lnTo>
              <a:lnTo>
                <a:pt x="233" y="647"/>
              </a:lnTo>
              <a:lnTo>
                <a:pt x="223" y="649"/>
              </a:lnTo>
              <a:lnTo>
                <a:pt x="212" y="651"/>
              </a:lnTo>
              <a:lnTo>
                <a:pt x="200" y="651"/>
              </a:lnTo>
              <a:lnTo>
                <a:pt x="186" y="651"/>
              </a:lnTo>
              <a:lnTo>
                <a:pt x="173" y="649"/>
              </a:lnTo>
              <a:lnTo>
                <a:pt x="160" y="646"/>
              </a:lnTo>
              <a:lnTo>
                <a:pt x="149" y="641"/>
              </a:lnTo>
              <a:lnTo>
                <a:pt x="138" y="636"/>
              </a:lnTo>
              <a:lnTo>
                <a:pt x="127" y="629"/>
              </a:lnTo>
              <a:lnTo>
                <a:pt x="118" y="621"/>
              </a:lnTo>
              <a:lnTo>
                <a:pt x="109" y="612"/>
              </a:lnTo>
              <a:lnTo>
                <a:pt x="101" y="603"/>
              </a:lnTo>
              <a:lnTo>
                <a:pt x="95" y="592"/>
              </a:lnTo>
              <a:lnTo>
                <a:pt x="89" y="580"/>
              </a:lnTo>
              <a:lnTo>
                <a:pt x="84" y="568"/>
              </a:lnTo>
              <a:lnTo>
                <a:pt x="80" y="554"/>
              </a:lnTo>
              <a:lnTo>
                <a:pt x="77" y="540"/>
              </a:lnTo>
              <a:lnTo>
                <a:pt x="75" y="525"/>
              </a:lnTo>
              <a:lnTo>
                <a:pt x="75" y="510"/>
              </a:lnTo>
              <a:lnTo>
                <a:pt x="76" y="487"/>
              </a:lnTo>
              <a:lnTo>
                <a:pt x="77" y="476"/>
              </a:lnTo>
              <a:lnTo>
                <a:pt x="79" y="466"/>
              </a:lnTo>
              <a:lnTo>
                <a:pt x="81" y="456"/>
              </a:lnTo>
              <a:lnTo>
                <a:pt x="84" y="446"/>
              </a:lnTo>
              <a:lnTo>
                <a:pt x="88" y="437"/>
              </a:lnTo>
              <a:lnTo>
                <a:pt x="92" y="428"/>
              </a:lnTo>
              <a:lnTo>
                <a:pt x="97" y="419"/>
              </a:lnTo>
              <a:lnTo>
                <a:pt x="103" y="410"/>
              </a:lnTo>
              <a:lnTo>
                <a:pt x="110" y="401"/>
              </a:lnTo>
              <a:lnTo>
                <a:pt x="117" y="393"/>
              </a:lnTo>
              <a:lnTo>
                <a:pt x="133" y="376"/>
              </a:lnTo>
              <a:lnTo>
                <a:pt x="154" y="358"/>
              </a:lnTo>
              <a:lnTo>
                <a:pt x="213" y="402"/>
              </a:lnTo>
              <a:moveTo>
                <a:pt x="202" y="282"/>
              </a:moveTo>
              <a:lnTo>
                <a:pt x="171" y="262"/>
              </a:lnTo>
              <a:lnTo>
                <a:pt x="146" y="242"/>
              </a:lnTo>
              <a:lnTo>
                <a:pt x="124" y="222"/>
              </a:lnTo>
              <a:lnTo>
                <a:pt x="115" y="212"/>
              </a:lnTo>
              <a:lnTo>
                <a:pt x="107" y="203"/>
              </a:lnTo>
              <a:lnTo>
                <a:pt x="100" y="193"/>
              </a:lnTo>
              <a:lnTo>
                <a:pt x="95" y="184"/>
              </a:lnTo>
              <a:lnTo>
                <a:pt x="90" y="174"/>
              </a:lnTo>
              <a:lnTo>
                <a:pt x="86" y="165"/>
              </a:lnTo>
              <a:lnTo>
                <a:pt x="83" y="155"/>
              </a:lnTo>
              <a:lnTo>
                <a:pt x="80" y="145"/>
              </a:lnTo>
              <a:lnTo>
                <a:pt x="79" y="135"/>
              </a:lnTo>
              <a:lnTo>
                <a:pt x="79" y="125"/>
              </a:lnTo>
              <a:lnTo>
                <a:pt x="79" y="114"/>
              </a:lnTo>
              <a:lnTo>
                <a:pt x="81" y="104"/>
              </a:lnTo>
              <a:lnTo>
                <a:pt x="83" y="95"/>
              </a:lnTo>
              <a:lnTo>
                <a:pt x="87" y="86"/>
              </a:lnTo>
              <a:lnTo>
                <a:pt x="91" y="77"/>
              </a:lnTo>
              <a:lnTo>
                <a:pt x="96" y="69"/>
              </a:lnTo>
              <a:lnTo>
                <a:pt x="102" y="62"/>
              </a:lnTo>
              <a:lnTo>
                <a:pt x="109" y="55"/>
              </a:lnTo>
              <a:lnTo>
                <a:pt x="116" y="49"/>
              </a:lnTo>
              <a:lnTo>
                <a:pt x="124" y="43"/>
              </a:lnTo>
              <a:lnTo>
                <a:pt x="133" y="39"/>
              </a:lnTo>
              <a:lnTo>
                <a:pt x="142" y="35"/>
              </a:lnTo>
              <a:lnTo>
                <a:pt x="152" y="32"/>
              </a:lnTo>
              <a:lnTo>
                <a:pt x="163" y="29"/>
              </a:lnTo>
              <a:lnTo>
                <a:pt x="174" y="28"/>
              </a:lnTo>
              <a:lnTo>
                <a:pt x="185" y="28"/>
              </a:lnTo>
              <a:lnTo>
                <a:pt x="197" y="28"/>
              </a:lnTo>
              <a:lnTo>
                <a:pt x="209" y="30"/>
              </a:lnTo>
              <a:lnTo>
                <a:pt x="220" y="32"/>
              </a:lnTo>
              <a:lnTo>
                <a:pt x="230" y="35"/>
              </a:lnTo>
              <a:lnTo>
                <a:pt x="240" y="40"/>
              </a:lnTo>
              <a:lnTo>
                <a:pt x="249" y="45"/>
              </a:lnTo>
              <a:lnTo>
                <a:pt x="257" y="51"/>
              </a:lnTo>
              <a:lnTo>
                <a:pt x="265" y="58"/>
              </a:lnTo>
              <a:lnTo>
                <a:pt x="271" y="65"/>
              </a:lnTo>
              <a:lnTo>
                <a:pt x="277" y="74"/>
              </a:lnTo>
              <a:lnTo>
                <a:pt x="282" y="83"/>
              </a:lnTo>
              <a:lnTo>
                <a:pt x="287" y="93"/>
              </a:lnTo>
              <a:lnTo>
                <a:pt x="290" y="103"/>
              </a:lnTo>
              <a:lnTo>
                <a:pt x="292" y="114"/>
              </a:lnTo>
              <a:lnTo>
                <a:pt x="294" y="126"/>
              </a:lnTo>
              <a:lnTo>
                <a:pt x="294" y="139"/>
              </a:lnTo>
              <a:lnTo>
                <a:pt x="294" y="150"/>
              </a:lnTo>
              <a:lnTo>
                <a:pt x="293" y="160"/>
              </a:lnTo>
              <a:lnTo>
                <a:pt x="291" y="171"/>
              </a:lnTo>
              <a:lnTo>
                <a:pt x="289" y="180"/>
              </a:lnTo>
              <a:lnTo>
                <a:pt x="286" y="190"/>
              </a:lnTo>
              <a:lnTo>
                <a:pt x="283" y="199"/>
              </a:lnTo>
              <a:lnTo>
                <a:pt x="278" y="208"/>
              </a:lnTo>
              <a:lnTo>
                <a:pt x="273" y="216"/>
              </a:lnTo>
              <a:lnTo>
                <a:pt x="267" y="225"/>
              </a:lnTo>
              <a:lnTo>
                <a:pt x="260" y="233"/>
              </a:lnTo>
              <a:lnTo>
                <a:pt x="253" y="242"/>
              </a:lnTo>
              <a:lnTo>
                <a:pt x="244" y="250"/>
              </a:lnTo>
              <a:lnTo>
                <a:pt x="225" y="266"/>
              </a:lnTo>
              <a:lnTo>
                <a:pt x="202" y="28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295</xdr:col>
      <xdr:colOff>457920</xdr:colOff>
      <xdr:row>105</xdr:row>
      <xdr:rowOff>432720</xdr:rowOff>
    </xdr:from>
    <xdr:to>
      <xdr:col>297</xdr:col>
      <xdr:colOff>364320</xdr:colOff>
      <xdr:row>106</xdr:row>
      <xdr:rowOff>309600</xdr:rowOff>
    </xdr:to>
    <xdr:sp>
      <xdr:nvSpPr>
        <xdr:cNvPr id="348" name="Freeform 1"/>
        <xdr:cNvSpPr/>
      </xdr:nvSpPr>
      <xdr:spPr>
        <a:xfrm>
          <a:off x="236487240" y="64440720"/>
          <a:ext cx="1506960" cy="486720"/>
        </a:xfrm>
        <a:custGeom>
          <a:avLst/>
          <a:gdLst/>
          <a:ahLst/>
          <a:rect l="0" t="0" r="r" b="b"/>
          <a:pathLst>
            <a:path w="4186" h="1352">
              <a:moveTo>
                <a:pt x="0" y="1351"/>
              </a:moveTo>
              <a:lnTo>
                <a:pt x="0" y="0"/>
              </a:lnTo>
              <a:lnTo>
                <a:pt x="4185" y="0"/>
              </a:lnTo>
              <a:lnTo>
                <a:pt x="4185" y="1351"/>
              </a:lnTo>
              <a:lnTo>
                <a:pt x="0" y="1351"/>
              </a:lnTo>
              <a:close/>
            </a:path>
          </a:pathLst>
        </a:custGeom>
        <a:solidFill>
          <a:srgbClr val="ffffff"/>
        </a:solidFill>
        <a:ln w="0">
          <a:solidFill>
            <a:srgbClr val="000000"/>
          </a:solidFill>
        </a:ln>
      </xdr:spPr>
    </xdr:sp>
    <xdr:clientData/>
  </xdr:twoCellAnchor>
  <xdr:twoCellAnchor editAs="absolute">
    <xdr:from>
      <xdr:col>295</xdr:col>
      <xdr:colOff>511920</xdr:colOff>
      <xdr:row>105</xdr:row>
      <xdr:rowOff>530280</xdr:rowOff>
    </xdr:from>
    <xdr:to>
      <xdr:col>295</xdr:col>
      <xdr:colOff>617040</xdr:colOff>
      <xdr:row>106</xdr:row>
      <xdr:rowOff>155160</xdr:rowOff>
    </xdr:to>
    <xdr:sp>
      <xdr:nvSpPr>
        <xdr:cNvPr id="349" name="Freeform 1"/>
        <xdr:cNvSpPr/>
      </xdr:nvSpPr>
      <xdr:spPr>
        <a:xfrm>
          <a:off x="236541240" y="64538280"/>
          <a:ext cx="105480" cy="234720"/>
        </a:xfrm>
        <a:custGeom>
          <a:avLst/>
          <a:gdLst/>
          <a:ahLst/>
          <a:rect l="0" t="0" r="r" b="b"/>
          <a:pathLst>
            <a:path w="293" h="652">
              <a:moveTo>
                <a:pt x="0" y="651"/>
              </a:moveTo>
              <a:lnTo>
                <a:pt x="292" y="651"/>
              </a:lnTo>
              <a:lnTo>
                <a:pt x="292" y="632"/>
              </a:lnTo>
              <a:lnTo>
                <a:pt x="265" y="631"/>
              </a:lnTo>
              <a:lnTo>
                <a:pt x="253" y="630"/>
              </a:lnTo>
              <a:lnTo>
                <a:pt x="243" y="628"/>
              </a:lnTo>
              <a:lnTo>
                <a:pt x="234" y="626"/>
              </a:lnTo>
              <a:lnTo>
                <a:pt x="227" y="623"/>
              </a:lnTo>
              <a:lnTo>
                <a:pt x="220" y="619"/>
              </a:lnTo>
              <a:lnTo>
                <a:pt x="217" y="617"/>
              </a:lnTo>
              <a:lnTo>
                <a:pt x="214" y="615"/>
              </a:lnTo>
              <a:lnTo>
                <a:pt x="212" y="612"/>
              </a:lnTo>
              <a:lnTo>
                <a:pt x="210" y="609"/>
              </a:lnTo>
              <a:lnTo>
                <a:pt x="208" y="606"/>
              </a:lnTo>
              <a:lnTo>
                <a:pt x="206" y="603"/>
              </a:lnTo>
              <a:lnTo>
                <a:pt x="203" y="596"/>
              </a:lnTo>
              <a:lnTo>
                <a:pt x="200" y="588"/>
              </a:lnTo>
              <a:lnTo>
                <a:pt x="198" y="579"/>
              </a:lnTo>
              <a:lnTo>
                <a:pt x="197" y="568"/>
              </a:lnTo>
              <a:lnTo>
                <a:pt x="196" y="544"/>
              </a:lnTo>
              <a:lnTo>
                <a:pt x="196" y="107"/>
              </a:lnTo>
              <a:lnTo>
                <a:pt x="197" y="82"/>
              </a:lnTo>
              <a:lnTo>
                <a:pt x="198" y="72"/>
              </a:lnTo>
              <a:lnTo>
                <a:pt x="200" y="63"/>
              </a:lnTo>
              <a:lnTo>
                <a:pt x="202" y="55"/>
              </a:lnTo>
              <a:lnTo>
                <a:pt x="205" y="48"/>
              </a:lnTo>
              <a:lnTo>
                <a:pt x="207" y="44"/>
              </a:lnTo>
              <a:lnTo>
                <a:pt x="209" y="42"/>
              </a:lnTo>
              <a:lnTo>
                <a:pt x="211" y="39"/>
              </a:lnTo>
              <a:lnTo>
                <a:pt x="214" y="36"/>
              </a:lnTo>
              <a:lnTo>
                <a:pt x="217" y="34"/>
              </a:lnTo>
              <a:lnTo>
                <a:pt x="220" y="32"/>
              </a:lnTo>
              <a:lnTo>
                <a:pt x="226" y="29"/>
              </a:lnTo>
              <a:lnTo>
                <a:pt x="234" y="26"/>
              </a:lnTo>
              <a:lnTo>
                <a:pt x="243" y="23"/>
              </a:lnTo>
              <a:lnTo>
                <a:pt x="253" y="22"/>
              </a:lnTo>
              <a:lnTo>
                <a:pt x="264" y="20"/>
              </a:lnTo>
              <a:lnTo>
                <a:pt x="292" y="19"/>
              </a:lnTo>
              <a:lnTo>
                <a:pt x="292" y="0"/>
              </a:lnTo>
              <a:lnTo>
                <a:pt x="0" y="0"/>
              </a:lnTo>
              <a:lnTo>
                <a:pt x="0" y="19"/>
              </a:lnTo>
              <a:lnTo>
                <a:pt x="28" y="21"/>
              </a:lnTo>
              <a:lnTo>
                <a:pt x="40" y="22"/>
              </a:lnTo>
              <a:lnTo>
                <a:pt x="50" y="24"/>
              </a:lnTo>
              <a:lnTo>
                <a:pt x="59" y="27"/>
              </a:lnTo>
              <a:lnTo>
                <a:pt x="67" y="29"/>
              </a:lnTo>
              <a:lnTo>
                <a:pt x="73" y="33"/>
              </a:lnTo>
              <a:lnTo>
                <a:pt x="76" y="35"/>
              </a:lnTo>
              <a:lnTo>
                <a:pt x="79" y="37"/>
              </a:lnTo>
              <a:lnTo>
                <a:pt x="81" y="40"/>
              </a:lnTo>
              <a:lnTo>
                <a:pt x="83" y="42"/>
              </a:lnTo>
              <a:lnTo>
                <a:pt x="85" y="45"/>
              </a:lnTo>
              <a:lnTo>
                <a:pt x="87" y="48"/>
              </a:lnTo>
              <a:lnTo>
                <a:pt x="90" y="55"/>
              </a:lnTo>
              <a:lnTo>
                <a:pt x="92" y="63"/>
              </a:lnTo>
              <a:lnTo>
                <a:pt x="93" y="72"/>
              </a:lnTo>
              <a:lnTo>
                <a:pt x="94" y="82"/>
              </a:lnTo>
              <a:lnTo>
                <a:pt x="95" y="107"/>
              </a:lnTo>
              <a:lnTo>
                <a:pt x="95" y="544"/>
              </a:lnTo>
              <a:lnTo>
                <a:pt x="94" y="569"/>
              </a:lnTo>
              <a:lnTo>
                <a:pt x="93" y="579"/>
              </a:lnTo>
              <a:lnTo>
                <a:pt x="92" y="589"/>
              </a:lnTo>
              <a:lnTo>
                <a:pt x="89" y="597"/>
              </a:lnTo>
              <a:lnTo>
                <a:pt x="87" y="604"/>
              </a:lnTo>
              <a:lnTo>
                <a:pt x="85" y="607"/>
              </a:lnTo>
              <a:lnTo>
                <a:pt x="83" y="610"/>
              </a:lnTo>
              <a:lnTo>
                <a:pt x="81" y="613"/>
              </a:lnTo>
              <a:lnTo>
                <a:pt x="78" y="615"/>
              </a:lnTo>
              <a:lnTo>
                <a:pt x="76" y="617"/>
              </a:lnTo>
              <a:lnTo>
                <a:pt x="73" y="619"/>
              </a:lnTo>
              <a:lnTo>
                <a:pt x="66" y="623"/>
              </a:lnTo>
              <a:lnTo>
                <a:pt x="59" y="626"/>
              </a:lnTo>
              <a:lnTo>
                <a:pt x="50" y="628"/>
              </a:lnTo>
              <a:lnTo>
                <a:pt x="39" y="629"/>
              </a:lnTo>
              <a:lnTo>
                <a:pt x="28" y="631"/>
              </a:lnTo>
              <a:lnTo>
                <a:pt x="0" y="632"/>
              </a:lnTo>
              <a:lnTo>
                <a:pt x="0" y="651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295</xdr:col>
      <xdr:colOff>662400</xdr:colOff>
      <xdr:row>106</xdr:row>
      <xdr:rowOff>78840</xdr:rowOff>
    </xdr:from>
    <xdr:to>
      <xdr:col>295</xdr:col>
      <xdr:colOff>721800</xdr:colOff>
      <xdr:row>106</xdr:row>
      <xdr:rowOff>222480</xdr:rowOff>
    </xdr:to>
    <xdr:sp>
      <xdr:nvSpPr>
        <xdr:cNvPr id="350" name="Freeform 1"/>
        <xdr:cNvSpPr/>
      </xdr:nvSpPr>
      <xdr:spPr>
        <a:xfrm>
          <a:off x="236691720" y="64696320"/>
          <a:ext cx="59760" cy="144000"/>
        </a:xfrm>
        <a:custGeom>
          <a:avLst/>
          <a:gdLst/>
          <a:ahLst/>
          <a:rect l="0" t="0" r="r" b="b"/>
          <a:pathLst>
            <a:path w="166" h="400">
              <a:moveTo>
                <a:pt x="4" y="399"/>
              </a:moveTo>
              <a:lnTo>
                <a:pt x="165" y="399"/>
              </a:lnTo>
              <a:lnTo>
                <a:pt x="165" y="390"/>
              </a:lnTo>
              <a:lnTo>
                <a:pt x="150" y="390"/>
              </a:lnTo>
              <a:lnTo>
                <a:pt x="138" y="389"/>
              </a:lnTo>
              <a:lnTo>
                <a:pt x="133" y="388"/>
              </a:lnTo>
              <a:lnTo>
                <a:pt x="128" y="387"/>
              </a:lnTo>
              <a:lnTo>
                <a:pt x="124" y="385"/>
              </a:lnTo>
              <a:lnTo>
                <a:pt x="121" y="383"/>
              </a:lnTo>
              <a:lnTo>
                <a:pt x="119" y="382"/>
              </a:lnTo>
              <a:lnTo>
                <a:pt x="118" y="381"/>
              </a:lnTo>
              <a:lnTo>
                <a:pt x="117" y="380"/>
              </a:lnTo>
              <a:lnTo>
                <a:pt x="116" y="379"/>
              </a:lnTo>
              <a:lnTo>
                <a:pt x="115" y="377"/>
              </a:lnTo>
              <a:lnTo>
                <a:pt x="114" y="376"/>
              </a:lnTo>
              <a:lnTo>
                <a:pt x="112" y="373"/>
              </a:lnTo>
              <a:lnTo>
                <a:pt x="111" y="369"/>
              </a:lnTo>
              <a:lnTo>
                <a:pt x="110" y="365"/>
              </a:lnTo>
              <a:lnTo>
                <a:pt x="110" y="360"/>
              </a:lnTo>
              <a:lnTo>
                <a:pt x="110" y="355"/>
              </a:lnTo>
              <a:lnTo>
                <a:pt x="110" y="1"/>
              </a:lnTo>
              <a:lnTo>
                <a:pt x="105" y="0"/>
              </a:lnTo>
              <a:lnTo>
                <a:pt x="0" y="54"/>
              </a:lnTo>
              <a:lnTo>
                <a:pt x="0" y="62"/>
              </a:lnTo>
              <a:lnTo>
                <a:pt x="15" y="56"/>
              </a:lnTo>
              <a:lnTo>
                <a:pt x="28" y="52"/>
              </a:lnTo>
              <a:lnTo>
                <a:pt x="32" y="51"/>
              </a:lnTo>
              <a:lnTo>
                <a:pt x="36" y="50"/>
              </a:lnTo>
              <a:lnTo>
                <a:pt x="40" y="49"/>
              </a:lnTo>
              <a:lnTo>
                <a:pt x="41" y="49"/>
              </a:lnTo>
              <a:lnTo>
                <a:pt x="42" y="49"/>
              </a:lnTo>
              <a:lnTo>
                <a:pt x="44" y="49"/>
              </a:lnTo>
              <a:lnTo>
                <a:pt x="46" y="49"/>
              </a:lnTo>
              <a:lnTo>
                <a:pt x="48" y="50"/>
              </a:lnTo>
              <a:lnTo>
                <a:pt x="50" y="51"/>
              </a:lnTo>
              <a:lnTo>
                <a:pt x="52" y="52"/>
              </a:lnTo>
              <a:lnTo>
                <a:pt x="53" y="53"/>
              </a:lnTo>
              <a:lnTo>
                <a:pt x="54" y="54"/>
              </a:lnTo>
              <a:lnTo>
                <a:pt x="55" y="56"/>
              </a:lnTo>
              <a:lnTo>
                <a:pt x="56" y="58"/>
              </a:lnTo>
              <a:lnTo>
                <a:pt x="57" y="60"/>
              </a:lnTo>
              <a:lnTo>
                <a:pt x="58" y="62"/>
              </a:lnTo>
              <a:lnTo>
                <a:pt x="59" y="64"/>
              </a:lnTo>
              <a:lnTo>
                <a:pt x="59" y="67"/>
              </a:lnTo>
              <a:lnTo>
                <a:pt x="59" y="70"/>
              </a:lnTo>
              <a:lnTo>
                <a:pt x="60" y="77"/>
              </a:lnTo>
              <a:lnTo>
                <a:pt x="60" y="344"/>
              </a:lnTo>
              <a:lnTo>
                <a:pt x="59" y="357"/>
              </a:lnTo>
              <a:lnTo>
                <a:pt x="58" y="362"/>
              </a:lnTo>
              <a:lnTo>
                <a:pt x="57" y="367"/>
              </a:lnTo>
              <a:lnTo>
                <a:pt x="55" y="371"/>
              </a:lnTo>
              <a:lnTo>
                <a:pt x="53" y="375"/>
              </a:lnTo>
              <a:lnTo>
                <a:pt x="52" y="377"/>
              </a:lnTo>
              <a:lnTo>
                <a:pt x="51" y="378"/>
              </a:lnTo>
              <a:lnTo>
                <a:pt x="50" y="380"/>
              </a:lnTo>
              <a:lnTo>
                <a:pt x="48" y="381"/>
              </a:lnTo>
              <a:lnTo>
                <a:pt x="45" y="383"/>
              </a:lnTo>
              <a:lnTo>
                <a:pt x="41" y="385"/>
              </a:lnTo>
              <a:lnTo>
                <a:pt x="36" y="387"/>
              </a:lnTo>
              <a:lnTo>
                <a:pt x="31" y="388"/>
              </a:lnTo>
              <a:lnTo>
                <a:pt x="26" y="389"/>
              </a:lnTo>
              <a:lnTo>
                <a:pt x="19" y="390"/>
              </a:lnTo>
              <a:lnTo>
                <a:pt x="4" y="390"/>
              </a:lnTo>
              <a:lnTo>
                <a:pt x="4" y="39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295</xdr:col>
      <xdr:colOff>791280</xdr:colOff>
      <xdr:row>105</xdr:row>
      <xdr:rowOff>606960</xdr:rowOff>
    </xdr:from>
    <xdr:to>
      <xdr:col>296</xdr:col>
      <xdr:colOff>195480</xdr:colOff>
      <xdr:row>106</xdr:row>
      <xdr:rowOff>105840</xdr:rowOff>
    </xdr:to>
    <xdr:sp>
      <xdr:nvSpPr>
        <xdr:cNvPr id="351" name="Freeform 1"/>
        <xdr:cNvSpPr/>
      </xdr:nvSpPr>
      <xdr:spPr>
        <a:xfrm>
          <a:off x="236820600" y="64614960"/>
          <a:ext cx="204840" cy="108720"/>
        </a:xfrm>
        <a:custGeom>
          <a:avLst/>
          <a:gdLst/>
          <a:ahLst/>
          <a:rect l="0" t="0" r="r" b="b"/>
          <a:pathLst>
            <a:path w="569" h="302">
              <a:moveTo>
                <a:pt x="0" y="301"/>
              </a:moveTo>
              <a:lnTo>
                <a:pt x="0" y="240"/>
              </a:lnTo>
              <a:lnTo>
                <a:pt x="568" y="240"/>
              </a:lnTo>
              <a:lnTo>
                <a:pt x="568" y="301"/>
              </a:lnTo>
              <a:lnTo>
                <a:pt x="0" y="301"/>
              </a:lnTo>
              <a:moveTo>
                <a:pt x="0" y="62"/>
              </a:moveTo>
              <a:lnTo>
                <a:pt x="0" y="0"/>
              </a:lnTo>
              <a:lnTo>
                <a:pt x="568" y="0"/>
              </a:lnTo>
              <a:lnTo>
                <a:pt x="568" y="62"/>
              </a:lnTo>
              <a:lnTo>
                <a:pt x="0" y="6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287280</xdr:colOff>
      <xdr:row>105</xdr:row>
      <xdr:rowOff>525240</xdr:rowOff>
    </xdr:from>
    <xdr:to>
      <xdr:col>296</xdr:col>
      <xdr:colOff>387360</xdr:colOff>
      <xdr:row>106</xdr:row>
      <xdr:rowOff>155160</xdr:rowOff>
    </xdr:to>
    <xdr:sp>
      <xdr:nvSpPr>
        <xdr:cNvPr id="352" name="Freeform 1"/>
        <xdr:cNvSpPr/>
      </xdr:nvSpPr>
      <xdr:spPr>
        <a:xfrm>
          <a:off x="237116880" y="64533240"/>
          <a:ext cx="100440" cy="239760"/>
        </a:xfrm>
        <a:custGeom>
          <a:avLst/>
          <a:gdLst/>
          <a:ahLst/>
          <a:rect l="0" t="0" r="r" b="b"/>
          <a:pathLst>
            <a:path w="279" h="666">
              <a:moveTo>
                <a:pt x="7" y="665"/>
              </a:moveTo>
              <a:lnTo>
                <a:pt x="278" y="665"/>
              </a:lnTo>
              <a:lnTo>
                <a:pt x="278" y="650"/>
              </a:lnTo>
              <a:lnTo>
                <a:pt x="252" y="650"/>
              </a:lnTo>
              <a:lnTo>
                <a:pt x="232" y="648"/>
              </a:lnTo>
              <a:lnTo>
                <a:pt x="223" y="646"/>
              </a:lnTo>
              <a:lnTo>
                <a:pt x="216" y="644"/>
              </a:lnTo>
              <a:lnTo>
                <a:pt x="209" y="642"/>
              </a:lnTo>
              <a:lnTo>
                <a:pt x="203" y="639"/>
              </a:lnTo>
              <a:lnTo>
                <a:pt x="201" y="637"/>
              </a:lnTo>
              <a:lnTo>
                <a:pt x="199" y="635"/>
              </a:lnTo>
              <a:lnTo>
                <a:pt x="197" y="633"/>
              </a:lnTo>
              <a:lnTo>
                <a:pt x="195" y="631"/>
              </a:lnTo>
              <a:lnTo>
                <a:pt x="193" y="629"/>
              </a:lnTo>
              <a:lnTo>
                <a:pt x="192" y="627"/>
              </a:lnTo>
              <a:lnTo>
                <a:pt x="189" y="621"/>
              </a:lnTo>
              <a:lnTo>
                <a:pt x="187" y="615"/>
              </a:lnTo>
              <a:lnTo>
                <a:pt x="186" y="608"/>
              </a:lnTo>
              <a:lnTo>
                <a:pt x="185" y="601"/>
              </a:lnTo>
              <a:lnTo>
                <a:pt x="185" y="592"/>
              </a:lnTo>
              <a:lnTo>
                <a:pt x="185" y="2"/>
              </a:lnTo>
              <a:lnTo>
                <a:pt x="177" y="0"/>
              </a:lnTo>
              <a:lnTo>
                <a:pt x="0" y="90"/>
              </a:lnTo>
              <a:lnTo>
                <a:pt x="0" y="103"/>
              </a:lnTo>
              <a:lnTo>
                <a:pt x="26" y="94"/>
              </a:lnTo>
              <a:lnTo>
                <a:pt x="46" y="87"/>
              </a:lnTo>
              <a:lnTo>
                <a:pt x="55" y="85"/>
              </a:lnTo>
              <a:lnTo>
                <a:pt x="61" y="83"/>
              </a:lnTo>
              <a:lnTo>
                <a:pt x="67" y="82"/>
              </a:lnTo>
              <a:lnTo>
                <a:pt x="69" y="82"/>
              </a:lnTo>
              <a:lnTo>
                <a:pt x="71" y="82"/>
              </a:lnTo>
              <a:lnTo>
                <a:pt x="75" y="82"/>
              </a:lnTo>
              <a:lnTo>
                <a:pt x="78" y="82"/>
              </a:lnTo>
              <a:lnTo>
                <a:pt x="81" y="83"/>
              </a:lnTo>
              <a:lnTo>
                <a:pt x="84" y="84"/>
              </a:lnTo>
              <a:lnTo>
                <a:pt x="87" y="86"/>
              </a:lnTo>
              <a:lnTo>
                <a:pt x="89" y="88"/>
              </a:lnTo>
              <a:lnTo>
                <a:pt x="91" y="90"/>
              </a:lnTo>
              <a:lnTo>
                <a:pt x="93" y="93"/>
              </a:lnTo>
              <a:lnTo>
                <a:pt x="95" y="96"/>
              </a:lnTo>
              <a:lnTo>
                <a:pt x="96" y="99"/>
              </a:lnTo>
              <a:lnTo>
                <a:pt x="98" y="103"/>
              </a:lnTo>
              <a:lnTo>
                <a:pt x="99" y="107"/>
              </a:lnTo>
              <a:lnTo>
                <a:pt x="99" y="112"/>
              </a:lnTo>
              <a:lnTo>
                <a:pt x="100" y="117"/>
              </a:lnTo>
              <a:lnTo>
                <a:pt x="100" y="128"/>
              </a:lnTo>
              <a:lnTo>
                <a:pt x="100" y="574"/>
              </a:lnTo>
              <a:lnTo>
                <a:pt x="99" y="595"/>
              </a:lnTo>
              <a:lnTo>
                <a:pt x="97" y="604"/>
              </a:lnTo>
              <a:lnTo>
                <a:pt x="95" y="612"/>
              </a:lnTo>
              <a:lnTo>
                <a:pt x="93" y="619"/>
              </a:lnTo>
              <a:lnTo>
                <a:pt x="90" y="625"/>
              </a:lnTo>
              <a:lnTo>
                <a:pt x="88" y="628"/>
              </a:lnTo>
              <a:lnTo>
                <a:pt x="86" y="630"/>
              </a:lnTo>
              <a:lnTo>
                <a:pt x="83" y="633"/>
              </a:lnTo>
              <a:lnTo>
                <a:pt x="81" y="635"/>
              </a:lnTo>
              <a:lnTo>
                <a:pt x="75" y="639"/>
              </a:lnTo>
              <a:lnTo>
                <a:pt x="69" y="642"/>
              </a:lnTo>
              <a:lnTo>
                <a:pt x="61" y="645"/>
              </a:lnTo>
              <a:lnTo>
                <a:pt x="53" y="647"/>
              </a:lnTo>
              <a:lnTo>
                <a:pt x="43" y="648"/>
              </a:lnTo>
              <a:lnTo>
                <a:pt x="32" y="649"/>
              </a:lnTo>
              <a:lnTo>
                <a:pt x="7" y="650"/>
              </a:lnTo>
              <a:lnTo>
                <a:pt x="7" y="665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449640</xdr:colOff>
      <xdr:row>106</xdr:row>
      <xdr:rowOff>119880</xdr:rowOff>
    </xdr:from>
    <xdr:to>
      <xdr:col>296</xdr:col>
      <xdr:colOff>488880</xdr:colOff>
      <xdr:row>106</xdr:row>
      <xdr:rowOff>159120</xdr:rowOff>
    </xdr:to>
    <xdr:sp>
      <xdr:nvSpPr>
        <xdr:cNvPr id="353" name="Freeform 1"/>
        <xdr:cNvSpPr/>
      </xdr:nvSpPr>
      <xdr:spPr>
        <a:xfrm>
          <a:off x="237279240" y="64737360"/>
          <a:ext cx="39600" cy="39600"/>
        </a:xfrm>
        <a:custGeom>
          <a:avLst/>
          <a:gdLst/>
          <a:ahLst/>
          <a:rect l="0" t="0" r="r" b="b"/>
          <a:pathLst>
            <a:path w="110" h="110">
              <a:moveTo>
                <a:pt x="54" y="0"/>
              </a:moveTo>
              <a:lnTo>
                <a:pt x="49" y="0"/>
              </a:lnTo>
              <a:lnTo>
                <a:pt x="43" y="1"/>
              </a:lnTo>
              <a:lnTo>
                <a:pt x="38" y="2"/>
              </a:lnTo>
              <a:lnTo>
                <a:pt x="33" y="4"/>
              </a:lnTo>
              <a:lnTo>
                <a:pt x="28" y="7"/>
              </a:lnTo>
              <a:lnTo>
                <a:pt x="24" y="9"/>
              </a:lnTo>
              <a:lnTo>
                <a:pt x="20" y="13"/>
              </a:lnTo>
              <a:lnTo>
                <a:pt x="16" y="16"/>
              </a:lnTo>
              <a:lnTo>
                <a:pt x="12" y="20"/>
              </a:lnTo>
              <a:lnTo>
                <a:pt x="9" y="24"/>
              </a:lnTo>
              <a:lnTo>
                <a:pt x="7" y="29"/>
              </a:lnTo>
              <a:lnTo>
                <a:pt x="4" y="34"/>
              </a:lnTo>
              <a:lnTo>
                <a:pt x="2" y="39"/>
              </a:lnTo>
              <a:lnTo>
                <a:pt x="1" y="45"/>
              </a:lnTo>
              <a:lnTo>
                <a:pt x="0" y="50"/>
              </a:lnTo>
              <a:lnTo>
                <a:pt x="0" y="56"/>
              </a:lnTo>
              <a:lnTo>
                <a:pt x="0" y="61"/>
              </a:lnTo>
              <a:lnTo>
                <a:pt x="1" y="66"/>
              </a:lnTo>
              <a:lnTo>
                <a:pt x="2" y="72"/>
              </a:lnTo>
              <a:lnTo>
                <a:pt x="4" y="76"/>
              </a:lnTo>
              <a:lnTo>
                <a:pt x="7" y="81"/>
              </a:lnTo>
              <a:lnTo>
                <a:pt x="9" y="85"/>
              </a:lnTo>
              <a:lnTo>
                <a:pt x="12" y="89"/>
              </a:lnTo>
              <a:lnTo>
                <a:pt x="16" y="93"/>
              </a:lnTo>
              <a:lnTo>
                <a:pt x="20" y="97"/>
              </a:lnTo>
              <a:lnTo>
                <a:pt x="24" y="100"/>
              </a:lnTo>
              <a:lnTo>
                <a:pt x="28" y="103"/>
              </a:lnTo>
              <a:lnTo>
                <a:pt x="33" y="105"/>
              </a:lnTo>
              <a:lnTo>
                <a:pt x="38" y="107"/>
              </a:lnTo>
              <a:lnTo>
                <a:pt x="43" y="108"/>
              </a:lnTo>
              <a:lnTo>
                <a:pt x="48" y="109"/>
              </a:lnTo>
              <a:lnTo>
                <a:pt x="53" y="109"/>
              </a:lnTo>
              <a:lnTo>
                <a:pt x="59" y="109"/>
              </a:lnTo>
              <a:lnTo>
                <a:pt x="64" y="108"/>
              </a:lnTo>
              <a:lnTo>
                <a:pt x="70" y="107"/>
              </a:lnTo>
              <a:lnTo>
                <a:pt x="75" y="105"/>
              </a:lnTo>
              <a:lnTo>
                <a:pt x="80" y="103"/>
              </a:lnTo>
              <a:lnTo>
                <a:pt x="84" y="100"/>
              </a:lnTo>
              <a:lnTo>
                <a:pt x="89" y="97"/>
              </a:lnTo>
              <a:lnTo>
                <a:pt x="93" y="94"/>
              </a:lnTo>
              <a:lnTo>
                <a:pt x="96" y="90"/>
              </a:lnTo>
              <a:lnTo>
                <a:pt x="99" y="86"/>
              </a:lnTo>
              <a:lnTo>
                <a:pt x="102" y="81"/>
              </a:lnTo>
              <a:lnTo>
                <a:pt x="105" y="77"/>
              </a:lnTo>
              <a:lnTo>
                <a:pt x="107" y="72"/>
              </a:lnTo>
              <a:lnTo>
                <a:pt x="108" y="67"/>
              </a:lnTo>
              <a:lnTo>
                <a:pt x="109" y="61"/>
              </a:lnTo>
              <a:lnTo>
                <a:pt x="109" y="56"/>
              </a:lnTo>
              <a:lnTo>
                <a:pt x="109" y="50"/>
              </a:lnTo>
              <a:lnTo>
                <a:pt x="108" y="45"/>
              </a:lnTo>
              <a:lnTo>
                <a:pt x="107" y="40"/>
              </a:lnTo>
              <a:lnTo>
                <a:pt x="105" y="34"/>
              </a:lnTo>
              <a:lnTo>
                <a:pt x="102" y="30"/>
              </a:lnTo>
              <a:lnTo>
                <a:pt x="99" y="25"/>
              </a:lnTo>
              <a:lnTo>
                <a:pt x="96" y="21"/>
              </a:lnTo>
              <a:lnTo>
                <a:pt x="93" y="17"/>
              </a:lnTo>
              <a:lnTo>
                <a:pt x="89" y="13"/>
              </a:lnTo>
              <a:lnTo>
                <a:pt x="84" y="10"/>
              </a:lnTo>
              <a:lnTo>
                <a:pt x="80" y="7"/>
              </a:lnTo>
              <a:lnTo>
                <a:pt x="75" y="4"/>
              </a:lnTo>
              <a:lnTo>
                <a:pt x="70" y="3"/>
              </a:lnTo>
              <a:lnTo>
                <a:pt x="65" y="1"/>
              </a:lnTo>
              <a:lnTo>
                <a:pt x="60" y="0"/>
              </a:lnTo>
              <a:lnTo>
                <a:pt x="54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533160</xdr:colOff>
      <xdr:row>105</xdr:row>
      <xdr:rowOff>525240</xdr:rowOff>
    </xdr:from>
    <xdr:to>
      <xdr:col>296</xdr:col>
      <xdr:colOff>670680</xdr:colOff>
      <xdr:row>106</xdr:row>
      <xdr:rowOff>160200</xdr:rowOff>
    </xdr:to>
    <xdr:sp>
      <xdr:nvSpPr>
        <xdr:cNvPr id="354" name="Freeform 1"/>
        <xdr:cNvSpPr/>
      </xdr:nvSpPr>
      <xdr:spPr>
        <a:xfrm>
          <a:off x="237362760" y="64533240"/>
          <a:ext cx="137880" cy="244800"/>
        </a:xfrm>
        <a:custGeom>
          <a:avLst/>
          <a:gdLst/>
          <a:ahLst/>
          <a:rect l="0" t="0" r="r" b="b"/>
          <a:pathLst>
            <a:path w="383" h="680">
              <a:moveTo>
                <a:pt x="230" y="300"/>
              </a:moveTo>
              <a:lnTo>
                <a:pt x="264" y="281"/>
              </a:lnTo>
              <a:lnTo>
                <a:pt x="292" y="262"/>
              </a:lnTo>
              <a:lnTo>
                <a:pt x="304" y="253"/>
              </a:lnTo>
              <a:lnTo>
                <a:pt x="315" y="244"/>
              </a:lnTo>
              <a:lnTo>
                <a:pt x="324" y="234"/>
              </a:lnTo>
              <a:lnTo>
                <a:pt x="333" y="225"/>
              </a:lnTo>
              <a:lnTo>
                <a:pt x="340" y="216"/>
              </a:lnTo>
              <a:lnTo>
                <a:pt x="346" y="206"/>
              </a:lnTo>
              <a:lnTo>
                <a:pt x="351" y="196"/>
              </a:lnTo>
              <a:lnTo>
                <a:pt x="355" y="186"/>
              </a:lnTo>
              <a:lnTo>
                <a:pt x="358" y="175"/>
              </a:lnTo>
              <a:lnTo>
                <a:pt x="360" y="164"/>
              </a:lnTo>
              <a:lnTo>
                <a:pt x="361" y="152"/>
              </a:lnTo>
              <a:lnTo>
                <a:pt x="362" y="140"/>
              </a:lnTo>
              <a:lnTo>
                <a:pt x="361" y="125"/>
              </a:lnTo>
              <a:lnTo>
                <a:pt x="359" y="110"/>
              </a:lnTo>
              <a:lnTo>
                <a:pt x="355" y="97"/>
              </a:lnTo>
              <a:lnTo>
                <a:pt x="349" y="83"/>
              </a:lnTo>
              <a:lnTo>
                <a:pt x="343" y="71"/>
              </a:lnTo>
              <a:lnTo>
                <a:pt x="334" y="60"/>
              </a:lnTo>
              <a:lnTo>
                <a:pt x="325" y="49"/>
              </a:lnTo>
              <a:lnTo>
                <a:pt x="314" y="39"/>
              </a:lnTo>
              <a:lnTo>
                <a:pt x="303" y="30"/>
              </a:lnTo>
              <a:lnTo>
                <a:pt x="290" y="23"/>
              </a:lnTo>
              <a:lnTo>
                <a:pt x="276" y="16"/>
              </a:lnTo>
              <a:lnTo>
                <a:pt x="261" y="10"/>
              </a:lnTo>
              <a:lnTo>
                <a:pt x="245" y="6"/>
              </a:lnTo>
              <a:lnTo>
                <a:pt x="228" y="3"/>
              </a:lnTo>
              <a:lnTo>
                <a:pt x="211" y="1"/>
              </a:lnTo>
              <a:lnTo>
                <a:pt x="193" y="0"/>
              </a:lnTo>
              <a:lnTo>
                <a:pt x="173" y="1"/>
              </a:lnTo>
              <a:lnTo>
                <a:pt x="154" y="3"/>
              </a:lnTo>
              <a:lnTo>
                <a:pt x="136" y="7"/>
              </a:lnTo>
              <a:lnTo>
                <a:pt x="118" y="12"/>
              </a:lnTo>
              <a:lnTo>
                <a:pt x="102" y="18"/>
              </a:lnTo>
              <a:lnTo>
                <a:pt x="86" y="26"/>
              </a:lnTo>
              <a:lnTo>
                <a:pt x="72" y="34"/>
              </a:lnTo>
              <a:lnTo>
                <a:pt x="59" y="44"/>
              </a:lnTo>
              <a:lnTo>
                <a:pt x="47" y="55"/>
              </a:lnTo>
              <a:lnTo>
                <a:pt x="37" y="67"/>
              </a:lnTo>
              <a:lnTo>
                <a:pt x="28" y="80"/>
              </a:lnTo>
              <a:lnTo>
                <a:pt x="20" y="93"/>
              </a:lnTo>
              <a:lnTo>
                <a:pt x="14" y="108"/>
              </a:lnTo>
              <a:lnTo>
                <a:pt x="10" y="123"/>
              </a:lnTo>
              <a:lnTo>
                <a:pt x="7" y="139"/>
              </a:lnTo>
              <a:lnTo>
                <a:pt x="6" y="155"/>
              </a:lnTo>
              <a:lnTo>
                <a:pt x="7" y="178"/>
              </a:lnTo>
              <a:lnTo>
                <a:pt x="8" y="188"/>
              </a:lnTo>
              <a:lnTo>
                <a:pt x="10" y="198"/>
              </a:lnTo>
              <a:lnTo>
                <a:pt x="13" y="208"/>
              </a:lnTo>
              <a:lnTo>
                <a:pt x="17" y="218"/>
              </a:lnTo>
              <a:lnTo>
                <a:pt x="22" y="227"/>
              </a:lnTo>
              <a:lnTo>
                <a:pt x="28" y="237"/>
              </a:lnTo>
              <a:lnTo>
                <a:pt x="35" y="247"/>
              </a:lnTo>
              <a:lnTo>
                <a:pt x="44" y="258"/>
              </a:lnTo>
              <a:lnTo>
                <a:pt x="65" y="281"/>
              </a:lnTo>
              <a:lnTo>
                <a:pt x="93" y="307"/>
              </a:lnTo>
              <a:lnTo>
                <a:pt x="128" y="339"/>
              </a:lnTo>
              <a:lnTo>
                <a:pt x="92" y="367"/>
              </a:lnTo>
              <a:lnTo>
                <a:pt x="63" y="391"/>
              </a:lnTo>
              <a:lnTo>
                <a:pt x="40" y="413"/>
              </a:lnTo>
              <a:lnTo>
                <a:pt x="31" y="423"/>
              </a:lnTo>
              <a:lnTo>
                <a:pt x="24" y="433"/>
              </a:lnTo>
              <a:lnTo>
                <a:pt x="17" y="442"/>
              </a:lnTo>
              <a:lnTo>
                <a:pt x="12" y="452"/>
              </a:lnTo>
              <a:lnTo>
                <a:pt x="8" y="462"/>
              </a:lnTo>
              <a:lnTo>
                <a:pt x="5" y="472"/>
              </a:lnTo>
              <a:lnTo>
                <a:pt x="3" y="482"/>
              </a:lnTo>
              <a:lnTo>
                <a:pt x="1" y="493"/>
              </a:lnTo>
              <a:lnTo>
                <a:pt x="0" y="504"/>
              </a:lnTo>
              <a:lnTo>
                <a:pt x="0" y="517"/>
              </a:lnTo>
              <a:lnTo>
                <a:pt x="1" y="534"/>
              </a:lnTo>
              <a:lnTo>
                <a:pt x="4" y="551"/>
              </a:lnTo>
              <a:lnTo>
                <a:pt x="8" y="567"/>
              </a:lnTo>
              <a:lnTo>
                <a:pt x="14" y="583"/>
              </a:lnTo>
              <a:lnTo>
                <a:pt x="21" y="597"/>
              </a:lnTo>
              <a:lnTo>
                <a:pt x="30" y="610"/>
              </a:lnTo>
              <a:lnTo>
                <a:pt x="41" y="623"/>
              </a:lnTo>
              <a:lnTo>
                <a:pt x="52" y="634"/>
              </a:lnTo>
              <a:lnTo>
                <a:pt x="65" y="644"/>
              </a:lnTo>
              <a:lnTo>
                <a:pt x="80" y="653"/>
              </a:lnTo>
              <a:lnTo>
                <a:pt x="95" y="661"/>
              </a:lnTo>
              <a:lnTo>
                <a:pt x="112" y="667"/>
              </a:lnTo>
              <a:lnTo>
                <a:pt x="130" y="672"/>
              </a:lnTo>
              <a:lnTo>
                <a:pt x="148" y="676"/>
              </a:lnTo>
              <a:lnTo>
                <a:pt x="168" y="678"/>
              </a:lnTo>
              <a:lnTo>
                <a:pt x="189" y="679"/>
              </a:lnTo>
              <a:lnTo>
                <a:pt x="210" y="678"/>
              </a:lnTo>
              <a:lnTo>
                <a:pt x="231" y="676"/>
              </a:lnTo>
              <a:lnTo>
                <a:pt x="250" y="672"/>
              </a:lnTo>
              <a:lnTo>
                <a:pt x="269" y="667"/>
              </a:lnTo>
              <a:lnTo>
                <a:pt x="286" y="661"/>
              </a:lnTo>
              <a:lnTo>
                <a:pt x="302" y="653"/>
              </a:lnTo>
              <a:lnTo>
                <a:pt x="316" y="644"/>
              </a:lnTo>
              <a:lnTo>
                <a:pt x="330" y="634"/>
              </a:lnTo>
              <a:lnTo>
                <a:pt x="342" y="622"/>
              </a:lnTo>
              <a:lnTo>
                <a:pt x="352" y="610"/>
              </a:lnTo>
              <a:lnTo>
                <a:pt x="361" y="596"/>
              </a:lnTo>
              <a:lnTo>
                <a:pt x="369" y="581"/>
              </a:lnTo>
              <a:lnTo>
                <a:pt x="375" y="566"/>
              </a:lnTo>
              <a:lnTo>
                <a:pt x="379" y="549"/>
              </a:lnTo>
              <a:lnTo>
                <a:pt x="381" y="531"/>
              </a:lnTo>
              <a:lnTo>
                <a:pt x="382" y="513"/>
              </a:lnTo>
              <a:lnTo>
                <a:pt x="382" y="499"/>
              </a:lnTo>
              <a:lnTo>
                <a:pt x="381" y="486"/>
              </a:lnTo>
              <a:lnTo>
                <a:pt x="379" y="473"/>
              </a:lnTo>
              <a:lnTo>
                <a:pt x="375" y="460"/>
              </a:lnTo>
              <a:lnTo>
                <a:pt x="371" y="448"/>
              </a:lnTo>
              <a:lnTo>
                <a:pt x="366" y="436"/>
              </a:lnTo>
              <a:lnTo>
                <a:pt x="359" y="424"/>
              </a:lnTo>
              <a:lnTo>
                <a:pt x="351" y="412"/>
              </a:lnTo>
              <a:lnTo>
                <a:pt x="341" y="399"/>
              </a:lnTo>
              <a:lnTo>
                <a:pt x="330" y="387"/>
              </a:lnTo>
              <a:lnTo>
                <a:pt x="304" y="360"/>
              </a:lnTo>
              <a:lnTo>
                <a:pt x="271" y="332"/>
              </a:lnTo>
              <a:lnTo>
                <a:pt x="230" y="300"/>
              </a:lnTo>
              <a:moveTo>
                <a:pt x="212" y="402"/>
              </a:moveTo>
              <a:lnTo>
                <a:pt x="237" y="420"/>
              </a:lnTo>
              <a:lnTo>
                <a:pt x="257" y="437"/>
              </a:lnTo>
              <a:lnTo>
                <a:pt x="266" y="446"/>
              </a:lnTo>
              <a:lnTo>
                <a:pt x="274" y="454"/>
              </a:lnTo>
              <a:lnTo>
                <a:pt x="281" y="463"/>
              </a:lnTo>
              <a:lnTo>
                <a:pt x="287" y="471"/>
              </a:lnTo>
              <a:lnTo>
                <a:pt x="292" y="479"/>
              </a:lnTo>
              <a:lnTo>
                <a:pt x="296" y="488"/>
              </a:lnTo>
              <a:lnTo>
                <a:pt x="300" y="496"/>
              </a:lnTo>
              <a:lnTo>
                <a:pt x="303" y="505"/>
              </a:lnTo>
              <a:lnTo>
                <a:pt x="305" y="514"/>
              </a:lnTo>
              <a:lnTo>
                <a:pt x="307" y="523"/>
              </a:lnTo>
              <a:lnTo>
                <a:pt x="307" y="533"/>
              </a:lnTo>
              <a:lnTo>
                <a:pt x="308" y="543"/>
              </a:lnTo>
              <a:lnTo>
                <a:pt x="307" y="555"/>
              </a:lnTo>
              <a:lnTo>
                <a:pt x="306" y="566"/>
              </a:lnTo>
              <a:lnTo>
                <a:pt x="303" y="577"/>
              </a:lnTo>
              <a:lnTo>
                <a:pt x="300" y="587"/>
              </a:lnTo>
              <a:lnTo>
                <a:pt x="295" y="597"/>
              </a:lnTo>
              <a:lnTo>
                <a:pt x="290" y="606"/>
              </a:lnTo>
              <a:lnTo>
                <a:pt x="284" y="614"/>
              </a:lnTo>
              <a:lnTo>
                <a:pt x="278" y="621"/>
              </a:lnTo>
              <a:lnTo>
                <a:pt x="270" y="628"/>
              </a:lnTo>
              <a:lnTo>
                <a:pt x="262" y="634"/>
              </a:lnTo>
              <a:lnTo>
                <a:pt x="253" y="639"/>
              </a:lnTo>
              <a:lnTo>
                <a:pt x="243" y="644"/>
              </a:lnTo>
              <a:lnTo>
                <a:pt x="233" y="647"/>
              </a:lnTo>
              <a:lnTo>
                <a:pt x="223" y="649"/>
              </a:lnTo>
              <a:lnTo>
                <a:pt x="211" y="651"/>
              </a:lnTo>
              <a:lnTo>
                <a:pt x="200" y="651"/>
              </a:lnTo>
              <a:lnTo>
                <a:pt x="186" y="651"/>
              </a:lnTo>
              <a:lnTo>
                <a:pt x="173" y="649"/>
              </a:lnTo>
              <a:lnTo>
                <a:pt x="160" y="646"/>
              </a:lnTo>
              <a:lnTo>
                <a:pt x="149" y="641"/>
              </a:lnTo>
              <a:lnTo>
                <a:pt x="137" y="636"/>
              </a:lnTo>
              <a:lnTo>
                <a:pt x="127" y="629"/>
              </a:lnTo>
              <a:lnTo>
                <a:pt x="118" y="621"/>
              </a:lnTo>
              <a:lnTo>
                <a:pt x="109" y="612"/>
              </a:lnTo>
              <a:lnTo>
                <a:pt x="101" y="603"/>
              </a:lnTo>
              <a:lnTo>
                <a:pt x="95" y="592"/>
              </a:lnTo>
              <a:lnTo>
                <a:pt x="89" y="580"/>
              </a:lnTo>
              <a:lnTo>
                <a:pt x="84" y="568"/>
              </a:lnTo>
              <a:lnTo>
                <a:pt x="80" y="554"/>
              </a:lnTo>
              <a:lnTo>
                <a:pt x="77" y="540"/>
              </a:lnTo>
              <a:lnTo>
                <a:pt x="75" y="525"/>
              </a:lnTo>
              <a:lnTo>
                <a:pt x="75" y="510"/>
              </a:lnTo>
              <a:lnTo>
                <a:pt x="76" y="487"/>
              </a:lnTo>
              <a:lnTo>
                <a:pt x="77" y="476"/>
              </a:lnTo>
              <a:lnTo>
                <a:pt x="79" y="466"/>
              </a:lnTo>
              <a:lnTo>
                <a:pt x="81" y="456"/>
              </a:lnTo>
              <a:lnTo>
                <a:pt x="84" y="446"/>
              </a:lnTo>
              <a:lnTo>
                <a:pt x="88" y="437"/>
              </a:lnTo>
              <a:lnTo>
                <a:pt x="92" y="428"/>
              </a:lnTo>
              <a:lnTo>
                <a:pt x="97" y="419"/>
              </a:lnTo>
              <a:lnTo>
                <a:pt x="103" y="410"/>
              </a:lnTo>
              <a:lnTo>
                <a:pt x="109" y="401"/>
              </a:lnTo>
              <a:lnTo>
                <a:pt x="117" y="393"/>
              </a:lnTo>
              <a:lnTo>
                <a:pt x="133" y="376"/>
              </a:lnTo>
              <a:lnTo>
                <a:pt x="153" y="358"/>
              </a:lnTo>
              <a:lnTo>
                <a:pt x="212" y="402"/>
              </a:lnTo>
              <a:moveTo>
                <a:pt x="202" y="282"/>
              </a:moveTo>
              <a:lnTo>
                <a:pt x="171" y="262"/>
              </a:lnTo>
              <a:lnTo>
                <a:pt x="145" y="241"/>
              </a:lnTo>
              <a:lnTo>
                <a:pt x="124" y="222"/>
              </a:lnTo>
              <a:lnTo>
                <a:pt x="115" y="212"/>
              </a:lnTo>
              <a:lnTo>
                <a:pt x="107" y="203"/>
              </a:lnTo>
              <a:lnTo>
                <a:pt x="100" y="193"/>
              </a:lnTo>
              <a:lnTo>
                <a:pt x="94" y="184"/>
              </a:lnTo>
              <a:lnTo>
                <a:pt x="90" y="174"/>
              </a:lnTo>
              <a:lnTo>
                <a:pt x="86" y="165"/>
              </a:lnTo>
              <a:lnTo>
                <a:pt x="82" y="155"/>
              </a:lnTo>
              <a:lnTo>
                <a:pt x="80" y="145"/>
              </a:lnTo>
              <a:lnTo>
                <a:pt x="79" y="135"/>
              </a:lnTo>
              <a:lnTo>
                <a:pt x="79" y="125"/>
              </a:lnTo>
              <a:lnTo>
                <a:pt x="79" y="114"/>
              </a:lnTo>
              <a:lnTo>
                <a:pt x="81" y="104"/>
              </a:lnTo>
              <a:lnTo>
                <a:pt x="83" y="95"/>
              </a:lnTo>
              <a:lnTo>
                <a:pt x="87" y="86"/>
              </a:lnTo>
              <a:lnTo>
                <a:pt x="91" y="77"/>
              </a:lnTo>
              <a:lnTo>
                <a:pt x="96" y="69"/>
              </a:lnTo>
              <a:lnTo>
                <a:pt x="102" y="62"/>
              </a:lnTo>
              <a:lnTo>
                <a:pt x="108" y="55"/>
              </a:lnTo>
              <a:lnTo>
                <a:pt x="116" y="49"/>
              </a:lnTo>
              <a:lnTo>
                <a:pt x="124" y="43"/>
              </a:lnTo>
              <a:lnTo>
                <a:pt x="133" y="39"/>
              </a:lnTo>
              <a:lnTo>
                <a:pt x="142" y="35"/>
              </a:lnTo>
              <a:lnTo>
                <a:pt x="152" y="32"/>
              </a:lnTo>
              <a:lnTo>
                <a:pt x="162" y="29"/>
              </a:lnTo>
              <a:lnTo>
                <a:pt x="173" y="28"/>
              </a:lnTo>
              <a:lnTo>
                <a:pt x="185" y="28"/>
              </a:lnTo>
              <a:lnTo>
                <a:pt x="197" y="28"/>
              </a:lnTo>
              <a:lnTo>
                <a:pt x="209" y="30"/>
              </a:lnTo>
              <a:lnTo>
                <a:pt x="220" y="32"/>
              </a:lnTo>
              <a:lnTo>
                <a:pt x="230" y="35"/>
              </a:lnTo>
              <a:lnTo>
                <a:pt x="240" y="40"/>
              </a:lnTo>
              <a:lnTo>
                <a:pt x="249" y="45"/>
              </a:lnTo>
              <a:lnTo>
                <a:pt x="257" y="51"/>
              </a:lnTo>
              <a:lnTo>
                <a:pt x="264" y="58"/>
              </a:lnTo>
              <a:lnTo>
                <a:pt x="271" y="65"/>
              </a:lnTo>
              <a:lnTo>
                <a:pt x="277" y="74"/>
              </a:lnTo>
              <a:lnTo>
                <a:pt x="282" y="83"/>
              </a:lnTo>
              <a:lnTo>
                <a:pt x="286" y="93"/>
              </a:lnTo>
              <a:lnTo>
                <a:pt x="290" y="103"/>
              </a:lnTo>
              <a:lnTo>
                <a:pt x="292" y="114"/>
              </a:lnTo>
              <a:lnTo>
                <a:pt x="293" y="126"/>
              </a:lnTo>
              <a:lnTo>
                <a:pt x="294" y="139"/>
              </a:lnTo>
              <a:lnTo>
                <a:pt x="294" y="150"/>
              </a:lnTo>
              <a:lnTo>
                <a:pt x="293" y="160"/>
              </a:lnTo>
              <a:lnTo>
                <a:pt x="291" y="171"/>
              </a:lnTo>
              <a:lnTo>
                <a:pt x="289" y="180"/>
              </a:lnTo>
              <a:lnTo>
                <a:pt x="286" y="190"/>
              </a:lnTo>
              <a:lnTo>
                <a:pt x="282" y="199"/>
              </a:lnTo>
              <a:lnTo>
                <a:pt x="278" y="208"/>
              </a:lnTo>
              <a:lnTo>
                <a:pt x="273" y="216"/>
              </a:lnTo>
              <a:lnTo>
                <a:pt x="267" y="225"/>
              </a:lnTo>
              <a:lnTo>
                <a:pt x="260" y="233"/>
              </a:lnTo>
              <a:lnTo>
                <a:pt x="253" y="242"/>
              </a:lnTo>
              <a:lnTo>
                <a:pt x="244" y="250"/>
              </a:lnTo>
              <a:lnTo>
                <a:pt x="225" y="266"/>
              </a:lnTo>
              <a:lnTo>
                <a:pt x="202" y="28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758160</xdr:colOff>
      <xdr:row>106</xdr:row>
      <xdr:rowOff>45360</xdr:rowOff>
    </xdr:from>
    <xdr:to>
      <xdr:col>296</xdr:col>
      <xdr:colOff>797040</xdr:colOff>
      <xdr:row>106</xdr:row>
      <xdr:rowOff>84600</xdr:rowOff>
    </xdr:to>
    <xdr:sp>
      <xdr:nvSpPr>
        <xdr:cNvPr id="355" name="Freeform 1"/>
        <xdr:cNvSpPr/>
      </xdr:nvSpPr>
      <xdr:spPr>
        <a:xfrm>
          <a:off x="237587760" y="64662840"/>
          <a:ext cx="39240" cy="39600"/>
        </a:xfrm>
        <a:custGeom>
          <a:avLst/>
          <a:gdLst/>
          <a:ahLst/>
          <a:rect l="0" t="0" r="r" b="b"/>
          <a:pathLst>
            <a:path w="109" h="110">
              <a:moveTo>
                <a:pt x="54" y="0"/>
              </a:moveTo>
              <a:lnTo>
                <a:pt x="48" y="0"/>
              </a:lnTo>
              <a:lnTo>
                <a:pt x="43" y="1"/>
              </a:lnTo>
              <a:lnTo>
                <a:pt x="38" y="2"/>
              </a:lnTo>
              <a:lnTo>
                <a:pt x="33" y="4"/>
              </a:lnTo>
              <a:lnTo>
                <a:pt x="28" y="7"/>
              </a:lnTo>
              <a:lnTo>
                <a:pt x="24" y="9"/>
              </a:lnTo>
              <a:lnTo>
                <a:pt x="20" y="13"/>
              </a:lnTo>
              <a:lnTo>
                <a:pt x="16" y="16"/>
              </a:lnTo>
              <a:lnTo>
                <a:pt x="12" y="20"/>
              </a:lnTo>
              <a:lnTo>
                <a:pt x="9" y="24"/>
              </a:lnTo>
              <a:lnTo>
                <a:pt x="7" y="29"/>
              </a:lnTo>
              <a:lnTo>
                <a:pt x="4" y="34"/>
              </a:lnTo>
              <a:lnTo>
                <a:pt x="2" y="39"/>
              </a:lnTo>
              <a:lnTo>
                <a:pt x="1" y="45"/>
              </a:lnTo>
              <a:lnTo>
                <a:pt x="0" y="50"/>
              </a:lnTo>
              <a:lnTo>
                <a:pt x="0" y="56"/>
              </a:lnTo>
              <a:lnTo>
                <a:pt x="0" y="61"/>
              </a:lnTo>
              <a:lnTo>
                <a:pt x="1" y="66"/>
              </a:lnTo>
              <a:lnTo>
                <a:pt x="2" y="72"/>
              </a:lnTo>
              <a:lnTo>
                <a:pt x="4" y="76"/>
              </a:lnTo>
              <a:lnTo>
                <a:pt x="7" y="81"/>
              </a:lnTo>
              <a:lnTo>
                <a:pt x="9" y="85"/>
              </a:lnTo>
              <a:lnTo>
                <a:pt x="12" y="89"/>
              </a:lnTo>
              <a:lnTo>
                <a:pt x="16" y="93"/>
              </a:lnTo>
              <a:lnTo>
                <a:pt x="19" y="97"/>
              </a:lnTo>
              <a:lnTo>
                <a:pt x="24" y="100"/>
              </a:lnTo>
              <a:lnTo>
                <a:pt x="28" y="103"/>
              </a:lnTo>
              <a:lnTo>
                <a:pt x="32" y="105"/>
              </a:lnTo>
              <a:lnTo>
                <a:pt x="37" y="107"/>
              </a:lnTo>
              <a:lnTo>
                <a:pt x="42" y="108"/>
              </a:lnTo>
              <a:lnTo>
                <a:pt x="47" y="109"/>
              </a:lnTo>
              <a:lnTo>
                <a:pt x="53" y="109"/>
              </a:lnTo>
              <a:lnTo>
                <a:pt x="58" y="109"/>
              </a:lnTo>
              <a:lnTo>
                <a:pt x="64" y="108"/>
              </a:lnTo>
              <a:lnTo>
                <a:pt x="69" y="107"/>
              </a:lnTo>
              <a:lnTo>
                <a:pt x="74" y="105"/>
              </a:lnTo>
              <a:lnTo>
                <a:pt x="79" y="103"/>
              </a:lnTo>
              <a:lnTo>
                <a:pt x="83" y="100"/>
              </a:lnTo>
              <a:lnTo>
                <a:pt x="88" y="97"/>
              </a:lnTo>
              <a:lnTo>
                <a:pt x="92" y="94"/>
              </a:lnTo>
              <a:lnTo>
                <a:pt x="95" y="90"/>
              </a:lnTo>
              <a:lnTo>
                <a:pt x="98" y="86"/>
              </a:lnTo>
              <a:lnTo>
                <a:pt x="101" y="81"/>
              </a:lnTo>
              <a:lnTo>
                <a:pt x="104" y="77"/>
              </a:lnTo>
              <a:lnTo>
                <a:pt x="105" y="72"/>
              </a:lnTo>
              <a:lnTo>
                <a:pt x="107" y="67"/>
              </a:lnTo>
              <a:lnTo>
                <a:pt x="108" y="61"/>
              </a:lnTo>
              <a:lnTo>
                <a:pt x="108" y="56"/>
              </a:lnTo>
              <a:lnTo>
                <a:pt x="108" y="50"/>
              </a:lnTo>
              <a:lnTo>
                <a:pt x="107" y="45"/>
              </a:lnTo>
              <a:lnTo>
                <a:pt x="105" y="40"/>
              </a:lnTo>
              <a:lnTo>
                <a:pt x="104" y="34"/>
              </a:lnTo>
              <a:lnTo>
                <a:pt x="101" y="30"/>
              </a:lnTo>
              <a:lnTo>
                <a:pt x="98" y="25"/>
              </a:lnTo>
              <a:lnTo>
                <a:pt x="95" y="21"/>
              </a:lnTo>
              <a:lnTo>
                <a:pt x="92" y="17"/>
              </a:lnTo>
              <a:lnTo>
                <a:pt x="88" y="13"/>
              </a:lnTo>
              <a:lnTo>
                <a:pt x="84" y="10"/>
              </a:lnTo>
              <a:lnTo>
                <a:pt x="79" y="7"/>
              </a:lnTo>
              <a:lnTo>
                <a:pt x="74" y="4"/>
              </a:lnTo>
              <a:lnTo>
                <a:pt x="69" y="3"/>
              </a:lnTo>
              <a:lnTo>
                <a:pt x="64" y="1"/>
              </a:lnTo>
              <a:lnTo>
                <a:pt x="59" y="0"/>
              </a:lnTo>
              <a:lnTo>
                <a:pt x="54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83160</xdr:colOff>
      <xdr:row>105</xdr:row>
      <xdr:rowOff>530280</xdr:rowOff>
    </xdr:from>
    <xdr:to>
      <xdr:col>297</xdr:col>
      <xdr:colOff>188280</xdr:colOff>
      <xdr:row>106</xdr:row>
      <xdr:rowOff>155160</xdr:rowOff>
    </xdr:to>
    <xdr:sp>
      <xdr:nvSpPr>
        <xdr:cNvPr id="356" name="Freeform 1"/>
        <xdr:cNvSpPr/>
      </xdr:nvSpPr>
      <xdr:spPr>
        <a:xfrm>
          <a:off x="237712680" y="64538280"/>
          <a:ext cx="105480" cy="234720"/>
        </a:xfrm>
        <a:custGeom>
          <a:avLst/>
          <a:gdLst/>
          <a:ahLst/>
          <a:rect l="0" t="0" r="r" b="b"/>
          <a:pathLst>
            <a:path w="293" h="652">
              <a:moveTo>
                <a:pt x="0" y="651"/>
              </a:moveTo>
              <a:lnTo>
                <a:pt x="292" y="651"/>
              </a:lnTo>
              <a:lnTo>
                <a:pt x="292" y="632"/>
              </a:lnTo>
              <a:lnTo>
                <a:pt x="265" y="631"/>
              </a:lnTo>
              <a:lnTo>
                <a:pt x="253" y="630"/>
              </a:lnTo>
              <a:lnTo>
                <a:pt x="243" y="628"/>
              </a:lnTo>
              <a:lnTo>
                <a:pt x="234" y="626"/>
              </a:lnTo>
              <a:lnTo>
                <a:pt x="227" y="623"/>
              </a:lnTo>
              <a:lnTo>
                <a:pt x="220" y="619"/>
              </a:lnTo>
              <a:lnTo>
                <a:pt x="217" y="617"/>
              </a:lnTo>
              <a:lnTo>
                <a:pt x="214" y="615"/>
              </a:lnTo>
              <a:lnTo>
                <a:pt x="212" y="612"/>
              </a:lnTo>
              <a:lnTo>
                <a:pt x="210" y="609"/>
              </a:lnTo>
              <a:lnTo>
                <a:pt x="208" y="606"/>
              </a:lnTo>
              <a:lnTo>
                <a:pt x="206" y="603"/>
              </a:lnTo>
              <a:lnTo>
                <a:pt x="203" y="596"/>
              </a:lnTo>
              <a:lnTo>
                <a:pt x="200" y="588"/>
              </a:lnTo>
              <a:lnTo>
                <a:pt x="198" y="579"/>
              </a:lnTo>
              <a:lnTo>
                <a:pt x="197" y="568"/>
              </a:lnTo>
              <a:lnTo>
                <a:pt x="196" y="544"/>
              </a:lnTo>
              <a:lnTo>
                <a:pt x="196" y="107"/>
              </a:lnTo>
              <a:lnTo>
                <a:pt x="197" y="82"/>
              </a:lnTo>
              <a:lnTo>
                <a:pt x="198" y="72"/>
              </a:lnTo>
              <a:lnTo>
                <a:pt x="200" y="63"/>
              </a:lnTo>
              <a:lnTo>
                <a:pt x="202" y="55"/>
              </a:lnTo>
              <a:lnTo>
                <a:pt x="205" y="48"/>
              </a:lnTo>
              <a:lnTo>
                <a:pt x="207" y="44"/>
              </a:lnTo>
              <a:lnTo>
                <a:pt x="209" y="42"/>
              </a:lnTo>
              <a:lnTo>
                <a:pt x="211" y="39"/>
              </a:lnTo>
              <a:lnTo>
                <a:pt x="214" y="36"/>
              </a:lnTo>
              <a:lnTo>
                <a:pt x="217" y="34"/>
              </a:lnTo>
              <a:lnTo>
                <a:pt x="220" y="32"/>
              </a:lnTo>
              <a:lnTo>
                <a:pt x="226" y="29"/>
              </a:lnTo>
              <a:lnTo>
                <a:pt x="234" y="26"/>
              </a:lnTo>
              <a:lnTo>
                <a:pt x="243" y="23"/>
              </a:lnTo>
              <a:lnTo>
                <a:pt x="253" y="22"/>
              </a:lnTo>
              <a:lnTo>
                <a:pt x="264" y="20"/>
              </a:lnTo>
              <a:lnTo>
                <a:pt x="292" y="19"/>
              </a:lnTo>
              <a:lnTo>
                <a:pt x="292" y="0"/>
              </a:lnTo>
              <a:lnTo>
                <a:pt x="0" y="0"/>
              </a:lnTo>
              <a:lnTo>
                <a:pt x="0" y="19"/>
              </a:lnTo>
              <a:lnTo>
                <a:pt x="28" y="21"/>
              </a:lnTo>
              <a:lnTo>
                <a:pt x="40" y="22"/>
              </a:lnTo>
              <a:lnTo>
                <a:pt x="50" y="24"/>
              </a:lnTo>
              <a:lnTo>
                <a:pt x="59" y="27"/>
              </a:lnTo>
              <a:lnTo>
                <a:pt x="67" y="29"/>
              </a:lnTo>
              <a:lnTo>
                <a:pt x="73" y="33"/>
              </a:lnTo>
              <a:lnTo>
                <a:pt x="76" y="35"/>
              </a:lnTo>
              <a:lnTo>
                <a:pt x="79" y="37"/>
              </a:lnTo>
              <a:lnTo>
                <a:pt x="81" y="40"/>
              </a:lnTo>
              <a:lnTo>
                <a:pt x="83" y="42"/>
              </a:lnTo>
              <a:lnTo>
                <a:pt x="85" y="45"/>
              </a:lnTo>
              <a:lnTo>
                <a:pt x="87" y="48"/>
              </a:lnTo>
              <a:lnTo>
                <a:pt x="90" y="55"/>
              </a:lnTo>
              <a:lnTo>
                <a:pt x="92" y="63"/>
              </a:lnTo>
              <a:lnTo>
                <a:pt x="93" y="72"/>
              </a:lnTo>
              <a:lnTo>
                <a:pt x="94" y="82"/>
              </a:lnTo>
              <a:lnTo>
                <a:pt x="95" y="107"/>
              </a:lnTo>
              <a:lnTo>
                <a:pt x="95" y="544"/>
              </a:lnTo>
              <a:lnTo>
                <a:pt x="94" y="569"/>
              </a:lnTo>
              <a:lnTo>
                <a:pt x="93" y="579"/>
              </a:lnTo>
              <a:lnTo>
                <a:pt x="92" y="589"/>
              </a:lnTo>
              <a:lnTo>
                <a:pt x="89" y="597"/>
              </a:lnTo>
              <a:lnTo>
                <a:pt x="87" y="604"/>
              </a:lnTo>
              <a:lnTo>
                <a:pt x="85" y="607"/>
              </a:lnTo>
              <a:lnTo>
                <a:pt x="83" y="610"/>
              </a:lnTo>
              <a:lnTo>
                <a:pt x="81" y="613"/>
              </a:lnTo>
              <a:lnTo>
                <a:pt x="78" y="615"/>
              </a:lnTo>
              <a:lnTo>
                <a:pt x="76" y="617"/>
              </a:lnTo>
              <a:lnTo>
                <a:pt x="73" y="619"/>
              </a:lnTo>
              <a:lnTo>
                <a:pt x="66" y="623"/>
              </a:lnTo>
              <a:lnTo>
                <a:pt x="59" y="626"/>
              </a:lnTo>
              <a:lnTo>
                <a:pt x="50" y="628"/>
              </a:lnTo>
              <a:lnTo>
                <a:pt x="39" y="629"/>
              </a:lnTo>
              <a:lnTo>
                <a:pt x="28" y="631"/>
              </a:lnTo>
              <a:lnTo>
                <a:pt x="0" y="632"/>
              </a:lnTo>
              <a:lnTo>
                <a:pt x="0" y="651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221760</xdr:colOff>
      <xdr:row>106</xdr:row>
      <xdr:rowOff>123840</xdr:rowOff>
    </xdr:from>
    <xdr:to>
      <xdr:col>297</xdr:col>
      <xdr:colOff>318600</xdr:colOff>
      <xdr:row>106</xdr:row>
      <xdr:rowOff>256320</xdr:rowOff>
    </xdr:to>
    <xdr:sp>
      <xdr:nvSpPr>
        <xdr:cNvPr id="357" name="Freeform 1"/>
        <xdr:cNvSpPr/>
      </xdr:nvSpPr>
      <xdr:spPr>
        <a:xfrm>
          <a:off x="237851280" y="64741320"/>
          <a:ext cx="97200" cy="132840"/>
        </a:xfrm>
        <a:custGeom>
          <a:avLst/>
          <a:gdLst/>
          <a:ahLst/>
          <a:rect l="0" t="0" r="r" b="b"/>
          <a:pathLst>
            <a:path w="270" h="369">
              <a:moveTo>
                <a:pt x="91" y="259"/>
              </a:moveTo>
              <a:lnTo>
                <a:pt x="99" y="264"/>
              </a:lnTo>
              <a:lnTo>
                <a:pt x="107" y="268"/>
              </a:lnTo>
              <a:lnTo>
                <a:pt x="114" y="271"/>
              </a:lnTo>
              <a:lnTo>
                <a:pt x="120" y="274"/>
              </a:lnTo>
              <a:lnTo>
                <a:pt x="127" y="276"/>
              </a:lnTo>
              <a:lnTo>
                <a:pt x="133" y="277"/>
              </a:lnTo>
              <a:lnTo>
                <a:pt x="140" y="278"/>
              </a:lnTo>
              <a:lnTo>
                <a:pt x="147" y="278"/>
              </a:lnTo>
              <a:lnTo>
                <a:pt x="159" y="277"/>
              </a:lnTo>
              <a:lnTo>
                <a:pt x="171" y="275"/>
              </a:lnTo>
              <a:lnTo>
                <a:pt x="182" y="271"/>
              </a:lnTo>
              <a:lnTo>
                <a:pt x="193" y="266"/>
              </a:lnTo>
              <a:lnTo>
                <a:pt x="204" y="260"/>
              </a:lnTo>
              <a:lnTo>
                <a:pt x="214" y="253"/>
              </a:lnTo>
              <a:lnTo>
                <a:pt x="223" y="245"/>
              </a:lnTo>
              <a:lnTo>
                <a:pt x="232" y="235"/>
              </a:lnTo>
              <a:lnTo>
                <a:pt x="240" y="225"/>
              </a:lnTo>
              <a:lnTo>
                <a:pt x="247" y="214"/>
              </a:lnTo>
              <a:lnTo>
                <a:pt x="254" y="203"/>
              </a:lnTo>
              <a:lnTo>
                <a:pt x="259" y="190"/>
              </a:lnTo>
              <a:lnTo>
                <a:pt x="263" y="177"/>
              </a:lnTo>
              <a:lnTo>
                <a:pt x="266" y="164"/>
              </a:lnTo>
              <a:lnTo>
                <a:pt x="268" y="150"/>
              </a:lnTo>
              <a:lnTo>
                <a:pt x="269" y="135"/>
              </a:lnTo>
              <a:lnTo>
                <a:pt x="268" y="122"/>
              </a:lnTo>
              <a:lnTo>
                <a:pt x="267" y="109"/>
              </a:lnTo>
              <a:lnTo>
                <a:pt x="264" y="97"/>
              </a:lnTo>
              <a:lnTo>
                <a:pt x="261" y="85"/>
              </a:lnTo>
              <a:lnTo>
                <a:pt x="257" y="73"/>
              </a:lnTo>
              <a:lnTo>
                <a:pt x="252" y="62"/>
              </a:lnTo>
              <a:lnTo>
                <a:pt x="246" y="52"/>
              </a:lnTo>
              <a:lnTo>
                <a:pt x="240" y="43"/>
              </a:lnTo>
              <a:lnTo>
                <a:pt x="233" y="34"/>
              </a:lnTo>
              <a:lnTo>
                <a:pt x="226" y="26"/>
              </a:lnTo>
              <a:lnTo>
                <a:pt x="218" y="20"/>
              </a:lnTo>
              <a:lnTo>
                <a:pt x="210" y="14"/>
              </a:lnTo>
              <a:lnTo>
                <a:pt x="201" y="10"/>
              </a:lnTo>
              <a:lnTo>
                <a:pt x="192" y="6"/>
              </a:lnTo>
              <a:lnTo>
                <a:pt x="183" y="4"/>
              </a:lnTo>
              <a:lnTo>
                <a:pt x="173" y="4"/>
              </a:lnTo>
              <a:lnTo>
                <a:pt x="167" y="4"/>
              </a:lnTo>
              <a:lnTo>
                <a:pt x="162" y="4"/>
              </a:lnTo>
              <a:lnTo>
                <a:pt x="157" y="5"/>
              </a:lnTo>
              <a:lnTo>
                <a:pt x="152" y="6"/>
              </a:lnTo>
              <a:lnTo>
                <a:pt x="147" y="8"/>
              </a:lnTo>
              <a:lnTo>
                <a:pt x="143" y="10"/>
              </a:lnTo>
              <a:lnTo>
                <a:pt x="138" y="12"/>
              </a:lnTo>
              <a:lnTo>
                <a:pt x="133" y="15"/>
              </a:lnTo>
              <a:lnTo>
                <a:pt x="128" y="18"/>
              </a:lnTo>
              <a:lnTo>
                <a:pt x="123" y="22"/>
              </a:lnTo>
              <a:lnTo>
                <a:pt x="113" y="31"/>
              </a:lnTo>
              <a:lnTo>
                <a:pt x="103" y="42"/>
              </a:lnTo>
              <a:lnTo>
                <a:pt x="91" y="56"/>
              </a:lnTo>
              <a:lnTo>
                <a:pt x="91" y="0"/>
              </a:lnTo>
              <a:lnTo>
                <a:pt x="2" y="40"/>
              </a:lnTo>
              <a:lnTo>
                <a:pt x="5" y="48"/>
              </a:lnTo>
              <a:lnTo>
                <a:pt x="11" y="47"/>
              </a:lnTo>
              <a:lnTo>
                <a:pt x="13" y="46"/>
              </a:lnTo>
              <a:lnTo>
                <a:pt x="14" y="45"/>
              </a:lnTo>
              <a:lnTo>
                <a:pt x="15" y="45"/>
              </a:lnTo>
              <a:lnTo>
                <a:pt x="17" y="45"/>
              </a:lnTo>
              <a:lnTo>
                <a:pt x="18" y="45"/>
              </a:lnTo>
              <a:lnTo>
                <a:pt x="20" y="44"/>
              </a:lnTo>
              <a:lnTo>
                <a:pt x="21" y="44"/>
              </a:lnTo>
              <a:lnTo>
                <a:pt x="22" y="44"/>
              </a:lnTo>
              <a:lnTo>
                <a:pt x="25" y="44"/>
              </a:lnTo>
              <a:lnTo>
                <a:pt x="28" y="45"/>
              </a:lnTo>
              <a:lnTo>
                <a:pt x="31" y="45"/>
              </a:lnTo>
              <a:lnTo>
                <a:pt x="33" y="46"/>
              </a:lnTo>
              <a:lnTo>
                <a:pt x="35" y="48"/>
              </a:lnTo>
              <a:lnTo>
                <a:pt x="37" y="49"/>
              </a:lnTo>
              <a:lnTo>
                <a:pt x="38" y="51"/>
              </a:lnTo>
              <a:lnTo>
                <a:pt x="40" y="53"/>
              </a:lnTo>
              <a:lnTo>
                <a:pt x="41" y="56"/>
              </a:lnTo>
              <a:lnTo>
                <a:pt x="42" y="59"/>
              </a:lnTo>
              <a:lnTo>
                <a:pt x="43" y="62"/>
              </a:lnTo>
              <a:lnTo>
                <a:pt x="44" y="66"/>
              </a:lnTo>
              <a:lnTo>
                <a:pt x="45" y="74"/>
              </a:lnTo>
              <a:lnTo>
                <a:pt x="45" y="85"/>
              </a:lnTo>
              <a:lnTo>
                <a:pt x="45" y="296"/>
              </a:lnTo>
              <a:lnTo>
                <a:pt x="43" y="319"/>
              </a:lnTo>
              <a:lnTo>
                <a:pt x="43" y="328"/>
              </a:lnTo>
              <a:lnTo>
                <a:pt x="42" y="334"/>
              </a:lnTo>
              <a:lnTo>
                <a:pt x="42" y="335"/>
              </a:lnTo>
              <a:lnTo>
                <a:pt x="42" y="337"/>
              </a:lnTo>
              <a:lnTo>
                <a:pt x="41" y="339"/>
              </a:lnTo>
              <a:lnTo>
                <a:pt x="40" y="342"/>
              </a:lnTo>
              <a:lnTo>
                <a:pt x="39" y="344"/>
              </a:lnTo>
              <a:lnTo>
                <a:pt x="38" y="346"/>
              </a:lnTo>
              <a:lnTo>
                <a:pt x="37" y="348"/>
              </a:lnTo>
              <a:lnTo>
                <a:pt x="35" y="350"/>
              </a:lnTo>
              <a:lnTo>
                <a:pt x="34" y="351"/>
              </a:lnTo>
              <a:lnTo>
                <a:pt x="32" y="352"/>
              </a:lnTo>
              <a:lnTo>
                <a:pt x="31" y="353"/>
              </a:lnTo>
              <a:lnTo>
                <a:pt x="29" y="354"/>
              </a:lnTo>
              <a:lnTo>
                <a:pt x="27" y="355"/>
              </a:lnTo>
              <a:lnTo>
                <a:pt x="25" y="356"/>
              </a:lnTo>
              <a:lnTo>
                <a:pt x="22" y="357"/>
              </a:lnTo>
              <a:lnTo>
                <a:pt x="20" y="357"/>
              </a:lnTo>
              <a:lnTo>
                <a:pt x="17" y="357"/>
              </a:lnTo>
              <a:lnTo>
                <a:pt x="11" y="358"/>
              </a:lnTo>
              <a:lnTo>
                <a:pt x="0" y="358"/>
              </a:lnTo>
              <a:lnTo>
                <a:pt x="0" y="368"/>
              </a:lnTo>
              <a:lnTo>
                <a:pt x="133" y="368"/>
              </a:lnTo>
              <a:lnTo>
                <a:pt x="133" y="358"/>
              </a:lnTo>
              <a:lnTo>
                <a:pt x="126" y="358"/>
              </a:lnTo>
              <a:lnTo>
                <a:pt x="120" y="357"/>
              </a:lnTo>
              <a:lnTo>
                <a:pt x="116" y="357"/>
              </a:lnTo>
              <a:lnTo>
                <a:pt x="112" y="356"/>
              </a:lnTo>
              <a:lnTo>
                <a:pt x="108" y="355"/>
              </a:lnTo>
              <a:lnTo>
                <a:pt x="105" y="354"/>
              </a:lnTo>
              <a:lnTo>
                <a:pt x="104" y="353"/>
              </a:lnTo>
              <a:lnTo>
                <a:pt x="102" y="352"/>
              </a:lnTo>
              <a:lnTo>
                <a:pt x="101" y="350"/>
              </a:lnTo>
              <a:lnTo>
                <a:pt x="100" y="349"/>
              </a:lnTo>
              <a:lnTo>
                <a:pt x="99" y="348"/>
              </a:lnTo>
              <a:lnTo>
                <a:pt x="98" y="346"/>
              </a:lnTo>
              <a:lnTo>
                <a:pt x="96" y="343"/>
              </a:lnTo>
              <a:lnTo>
                <a:pt x="95" y="338"/>
              </a:lnTo>
              <a:lnTo>
                <a:pt x="94" y="333"/>
              </a:lnTo>
              <a:lnTo>
                <a:pt x="93" y="328"/>
              </a:lnTo>
              <a:lnTo>
                <a:pt x="92" y="314"/>
              </a:lnTo>
              <a:lnTo>
                <a:pt x="91" y="296"/>
              </a:lnTo>
              <a:lnTo>
                <a:pt x="91" y="259"/>
              </a:lnTo>
              <a:moveTo>
                <a:pt x="91" y="84"/>
              </a:moveTo>
              <a:lnTo>
                <a:pt x="100" y="73"/>
              </a:lnTo>
              <a:lnTo>
                <a:pt x="107" y="65"/>
              </a:lnTo>
              <a:lnTo>
                <a:pt x="114" y="58"/>
              </a:lnTo>
              <a:lnTo>
                <a:pt x="117" y="56"/>
              </a:lnTo>
              <a:lnTo>
                <a:pt x="120" y="53"/>
              </a:lnTo>
              <a:lnTo>
                <a:pt x="124" y="51"/>
              </a:lnTo>
              <a:lnTo>
                <a:pt x="127" y="50"/>
              </a:lnTo>
              <a:lnTo>
                <a:pt x="130" y="49"/>
              </a:lnTo>
              <a:lnTo>
                <a:pt x="133" y="48"/>
              </a:lnTo>
              <a:lnTo>
                <a:pt x="136" y="47"/>
              </a:lnTo>
              <a:lnTo>
                <a:pt x="140" y="47"/>
              </a:lnTo>
              <a:lnTo>
                <a:pt x="147" y="46"/>
              </a:lnTo>
              <a:lnTo>
                <a:pt x="155" y="47"/>
              </a:lnTo>
              <a:lnTo>
                <a:pt x="162" y="48"/>
              </a:lnTo>
              <a:lnTo>
                <a:pt x="169" y="51"/>
              </a:lnTo>
              <a:lnTo>
                <a:pt x="175" y="54"/>
              </a:lnTo>
              <a:lnTo>
                <a:pt x="182" y="58"/>
              </a:lnTo>
              <a:lnTo>
                <a:pt x="187" y="63"/>
              </a:lnTo>
              <a:lnTo>
                <a:pt x="192" y="69"/>
              </a:lnTo>
              <a:lnTo>
                <a:pt x="197" y="75"/>
              </a:lnTo>
              <a:lnTo>
                <a:pt x="201" y="83"/>
              </a:lnTo>
              <a:lnTo>
                <a:pt x="205" y="91"/>
              </a:lnTo>
              <a:lnTo>
                <a:pt x="208" y="99"/>
              </a:lnTo>
              <a:lnTo>
                <a:pt x="211" y="109"/>
              </a:lnTo>
              <a:lnTo>
                <a:pt x="213" y="119"/>
              </a:lnTo>
              <a:lnTo>
                <a:pt x="215" y="130"/>
              </a:lnTo>
              <a:lnTo>
                <a:pt x="216" y="141"/>
              </a:lnTo>
              <a:lnTo>
                <a:pt x="216" y="153"/>
              </a:lnTo>
              <a:lnTo>
                <a:pt x="216" y="164"/>
              </a:lnTo>
              <a:lnTo>
                <a:pt x="215" y="175"/>
              </a:lnTo>
              <a:lnTo>
                <a:pt x="213" y="185"/>
              </a:lnTo>
              <a:lnTo>
                <a:pt x="211" y="195"/>
              </a:lnTo>
              <a:lnTo>
                <a:pt x="208" y="204"/>
              </a:lnTo>
              <a:lnTo>
                <a:pt x="205" y="213"/>
              </a:lnTo>
              <a:lnTo>
                <a:pt x="201" y="221"/>
              </a:lnTo>
              <a:lnTo>
                <a:pt x="197" y="228"/>
              </a:lnTo>
              <a:lnTo>
                <a:pt x="192" y="234"/>
              </a:lnTo>
              <a:lnTo>
                <a:pt x="186" y="240"/>
              </a:lnTo>
              <a:lnTo>
                <a:pt x="181" y="245"/>
              </a:lnTo>
              <a:lnTo>
                <a:pt x="174" y="249"/>
              </a:lnTo>
              <a:lnTo>
                <a:pt x="168" y="253"/>
              </a:lnTo>
              <a:lnTo>
                <a:pt x="161" y="255"/>
              </a:lnTo>
              <a:lnTo>
                <a:pt x="154" y="257"/>
              </a:lnTo>
              <a:lnTo>
                <a:pt x="146" y="257"/>
              </a:lnTo>
              <a:lnTo>
                <a:pt x="143" y="257"/>
              </a:lnTo>
              <a:lnTo>
                <a:pt x="139" y="257"/>
              </a:lnTo>
              <a:lnTo>
                <a:pt x="136" y="256"/>
              </a:lnTo>
              <a:lnTo>
                <a:pt x="133" y="256"/>
              </a:lnTo>
              <a:lnTo>
                <a:pt x="129" y="255"/>
              </a:lnTo>
              <a:lnTo>
                <a:pt x="126" y="254"/>
              </a:lnTo>
              <a:lnTo>
                <a:pt x="123" y="252"/>
              </a:lnTo>
              <a:lnTo>
                <a:pt x="120" y="251"/>
              </a:lnTo>
              <a:lnTo>
                <a:pt x="117" y="249"/>
              </a:lnTo>
              <a:lnTo>
                <a:pt x="115" y="248"/>
              </a:lnTo>
              <a:lnTo>
                <a:pt x="112" y="246"/>
              </a:lnTo>
              <a:lnTo>
                <a:pt x="109" y="244"/>
              </a:lnTo>
              <a:lnTo>
                <a:pt x="107" y="242"/>
              </a:lnTo>
              <a:lnTo>
                <a:pt x="105" y="240"/>
              </a:lnTo>
              <a:lnTo>
                <a:pt x="103" y="237"/>
              </a:lnTo>
              <a:lnTo>
                <a:pt x="101" y="235"/>
              </a:lnTo>
              <a:lnTo>
                <a:pt x="100" y="232"/>
              </a:lnTo>
              <a:lnTo>
                <a:pt x="98" y="230"/>
              </a:lnTo>
              <a:lnTo>
                <a:pt x="97" y="228"/>
              </a:lnTo>
              <a:lnTo>
                <a:pt x="96" y="226"/>
              </a:lnTo>
              <a:lnTo>
                <a:pt x="95" y="223"/>
              </a:lnTo>
              <a:lnTo>
                <a:pt x="94" y="220"/>
              </a:lnTo>
              <a:lnTo>
                <a:pt x="93" y="215"/>
              </a:lnTo>
              <a:lnTo>
                <a:pt x="92" y="208"/>
              </a:lnTo>
              <a:lnTo>
                <a:pt x="92" y="200"/>
              </a:lnTo>
              <a:lnTo>
                <a:pt x="91" y="181"/>
              </a:lnTo>
              <a:lnTo>
                <a:pt x="91" y="8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295</xdr:col>
      <xdr:colOff>275040</xdr:colOff>
      <xdr:row>93</xdr:row>
      <xdr:rowOff>327960</xdr:rowOff>
    </xdr:from>
    <xdr:to>
      <xdr:col>297</xdr:col>
      <xdr:colOff>442800</xdr:colOff>
      <xdr:row>94</xdr:row>
      <xdr:rowOff>237240</xdr:rowOff>
    </xdr:to>
    <xdr:sp>
      <xdr:nvSpPr>
        <xdr:cNvPr id="358" name="Freeform 1"/>
        <xdr:cNvSpPr/>
      </xdr:nvSpPr>
      <xdr:spPr>
        <a:xfrm>
          <a:off x="236304360" y="57020760"/>
          <a:ext cx="1768320" cy="519120"/>
        </a:xfrm>
        <a:custGeom>
          <a:avLst/>
          <a:gdLst/>
          <a:ahLst/>
          <a:rect l="0" t="0" r="r" b="b"/>
          <a:pathLst>
            <a:path w="4912" h="1442">
              <a:moveTo>
                <a:pt x="0" y="1441"/>
              </a:moveTo>
              <a:lnTo>
                <a:pt x="0" y="0"/>
              </a:lnTo>
              <a:lnTo>
                <a:pt x="4911" y="0"/>
              </a:lnTo>
              <a:lnTo>
                <a:pt x="4911" y="1441"/>
              </a:lnTo>
              <a:lnTo>
                <a:pt x="0" y="1441"/>
              </a:lnTo>
              <a:close/>
            </a:path>
          </a:pathLst>
        </a:custGeom>
        <a:solidFill>
          <a:srgbClr val="ffffff"/>
        </a:solidFill>
        <a:ln w="0">
          <a:solidFill>
            <a:srgbClr val="000000"/>
          </a:solidFill>
        </a:ln>
      </xdr:spPr>
    </xdr:sp>
    <xdr:clientData/>
  </xdr:twoCellAnchor>
  <xdr:twoCellAnchor editAs="absolute">
    <xdr:from>
      <xdr:col>295</xdr:col>
      <xdr:colOff>326880</xdr:colOff>
      <xdr:row>93</xdr:row>
      <xdr:rowOff>406440</xdr:rowOff>
    </xdr:from>
    <xdr:to>
      <xdr:col>295</xdr:col>
      <xdr:colOff>570240</xdr:colOff>
      <xdr:row>94</xdr:row>
      <xdr:rowOff>35280</xdr:rowOff>
    </xdr:to>
    <xdr:sp>
      <xdr:nvSpPr>
        <xdr:cNvPr id="359" name="Freeform 1"/>
        <xdr:cNvSpPr/>
      </xdr:nvSpPr>
      <xdr:spPr>
        <a:xfrm>
          <a:off x="236356200" y="57099240"/>
          <a:ext cx="243720" cy="238680"/>
        </a:xfrm>
        <a:custGeom>
          <a:avLst/>
          <a:gdLst/>
          <a:ahLst/>
          <a:rect l="0" t="0" r="r" b="b"/>
          <a:pathLst>
            <a:path w="677" h="663">
              <a:moveTo>
                <a:pt x="676" y="0"/>
              </a:moveTo>
              <a:lnTo>
                <a:pt x="448" y="0"/>
              </a:lnTo>
              <a:lnTo>
                <a:pt x="448" y="19"/>
              </a:lnTo>
              <a:cubicBezTo>
                <a:pt x="525" y="24"/>
                <a:pt x="538" y="40"/>
                <a:pt x="541" y="145"/>
              </a:cubicBezTo>
              <a:lnTo>
                <a:pt x="541" y="476"/>
              </a:lnTo>
              <a:lnTo>
                <a:pt x="166" y="0"/>
              </a:lnTo>
              <a:lnTo>
                <a:pt x="0" y="0"/>
              </a:lnTo>
              <a:lnTo>
                <a:pt x="0" y="19"/>
              </a:lnTo>
              <a:cubicBezTo>
                <a:pt x="42" y="19"/>
                <a:pt x="55" y="27"/>
                <a:pt x="94" y="73"/>
              </a:cubicBezTo>
              <a:lnTo>
                <a:pt x="94" y="506"/>
              </a:lnTo>
              <a:cubicBezTo>
                <a:pt x="92" y="611"/>
                <a:pt x="80" y="627"/>
                <a:pt x="0" y="632"/>
              </a:cubicBezTo>
              <a:lnTo>
                <a:pt x="0" y="651"/>
              </a:lnTo>
              <a:lnTo>
                <a:pt x="229" y="651"/>
              </a:lnTo>
              <a:lnTo>
                <a:pt x="229" y="632"/>
              </a:lnTo>
              <a:cubicBezTo>
                <a:pt x="154" y="628"/>
                <a:pt x="139" y="608"/>
                <a:pt x="137" y="506"/>
              </a:cubicBezTo>
              <a:lnTo>
                <a:pt x="137" y="121"/>
              </a:lnTo>
              <a:lnTo>
                <a:pt x="567" y="662"/>
              </a:lnTo>
              <a:lnTo>
                <a:pt x="584" y="662"/>
              </a:lnTo>
              <a:lnTo>
                <a:pt x="584" y="145"/>
              </a:lnTo>
              <a:cubicBezTo>
                <a:pt x="587" y="42"/>
                <a:pt x="599" y="26"/>
                <a:pt x="676" y="19"/>
              </a:cubicBezTo>
              <a:lnTo>
                <a:pt x="676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295</xdr:col>
      <xdr:colOff>606960</xdr:colOff>
      <xdr:row>93</xdr:row>
      <xdr:rowOff>538560</xdr:rowOff>
    </xdr:from>
    <xdr:to>
      <xdr:col>295</xdr:col>
      <xdr:colOff>772560</xdr:colOff>
      <xdr:row>94</xdr:row>
      <xdr:rowOff>163440</xdr:rowOff>
    </xdr:to>
    <xdr:sp>
      <xdr:nvSpPr>
        <xdr:cNvPr id="360" name="Freeform 1"/>
        <xdr:cNvSpPr/>
      </xdr:nvSpPr>
      <xdr:spPr>
        <a:xfrm>
          <a:off x="236636280" y="57231360"/>
          <a:ext cx="165960" cy="234720"/>
        </a:xfrm>
        <a:custGeom>
          <a:avLst/>
          <a:gdLst/>
          <a:ahLst/>
          <a:rect l="0" t="0" r="r" b="b"/>
          <a:pathLst>
            <a:path w="461" h="652">
              <a:moveTo>
                <a:pt x="317" y="651"/>
              </a:moveTo>
              <a:lnTo>
                <a:pt x="317" y="638"/>
              </a:lnTo>
              <a:lnTo>
                <a:pt x="307" y="638"/>
              </a:lnTo>
              <a:cubicBezTo>
                <a:pt x="268" y="637"/>
                <a:pt x="261" y="625"/>
                <a:pt x="261" y="556"/>
              </a:cubicBezTo>
              <a:lnTo>
                <a:pt x="261" y="520"/>
              </a:lnTo>
              <a:cubicBezTo>
                <a:pt x="287" y="528"/>
                <a:pt x="303" y="531"/>
                <a:pt x="317" y="531"/>
              </a:cubicBezTo>
              <a:cubicBezTo>
                <a:pt x="394" y="531"/>
                <a:pt x="460" y="444"/>
                <a:pt x="460" y="343"/>
              </a:cubicBezTo>
              <a:cubicBezTo>
                <a:pt x="460" y="241"/>
                <a:pt x="402" y="167"/>
                <a:pt x="324" y="167"/>
              </a:cubicBezTo>
              <a:cubicBezTo>
                <a:pt x="308" y="167"/>
                <a:pt x="296" y="169"/>
                <a:pt x="261" y="175"/>
              </a:cubicBezTo>
              <a:lnTo>
                <a:pt x="261" y="0"/>
              </a:lnTo>
              <a:cubicBezTo>
                <a:pt x="208" y="27"/>
                <a:pt x="199" y="31"/>
                <a:pt x="142" y="53"/>
              </a:cubicBezTo>
              <a:lnTo>
                <a:pt x="147" y="65"/>
              </a:lnTo>
              <a:cubicBezTo>
                <a:pt x="159" y="60"/>
                <a:pt x="164" y="60"/>
                <a:pt x="172" y="60"/>
              </a:cubicBezTo>
              <a:cubicBezTo>
                <a:pt x="180" y="60"/>
                <a:pt x="189" y="64"/>
                <a:pt x="193" y="68"/>
              </a:cubicBezTo>
              <a:cubicBezTo>
                <a:pt x="199" y="77"/>
                <a:pt x="200" y="82"/>
                <a:pt x="200" y="113"/>
              </a:cubicBezTo>
              <a:lnTo>
                <a:pt x="200" y="179"/>
              </a:lnTo>
              <a:cubicBezTo>
                <a:pt x="162" y="170"/>
                <a:pt x="151" y="168"/>
                <a:pt x="135" y="168"/>
              </a:cubicBezTo>
              <a:cubicBezTo>
                <a:pt x="65" y="168"/>
                <a:pt x="0" y="255"/>
                <a:pt x="0" y="352"/>
              </a:cubicBezTo>
              <a:cubicBezTo>
                <a:pt x="0" y="452"/>
                <a:pt x="61" y="531"/>
                <a:pt x="140" y="531"/>
              </a:cubicBezTo>
              <a:cubicBezTo>
                <a:pt x="154" y="531"/>
                <a:pt x="176" y="528"/>
                <a:pt x="200" y="522"/>
              </a:cubicBezTo>
              <a:lnTo>
                <a:pt x="200" y="556"/>
              </a:lnTo>
              <a:lnTo>
                <a:pt x="198" y="586"/>
              </a:lnTo>
              <a:cubicBezTo>
                <a:pt x="197" y="607"/>
                <a:pt x="197" y="609"/>
                <a:pt x="195" y="614"/>
              </a:cubicBezTo>
              <a:cubicBezTo>
                <a:pt x="188" y="632"/>
                <a:pt x="178" y="638"/>
                <a:pt x="154" y="638"/>
              </a:cubicBezTo>
              <a:lnTo>
                <a:pt x="140" y="638"/>
              </a:lnTo>
              <a:lnTo>
                <a:pt x="140" y="651"/>
              </a:lnTo>
              <a:lnTo>
                <a:pt x="317" y="651"/>
              </a:lnTo>
              <a:moveTo>
                <a:pt x="261" y="208"/>
              </a:moveTo>
              <a:cubicBezTo>
                <a:pt x="279" y="196"/>
                <a:pt x="287" y="193"/>
                <a:pt x="303" y="193"/>
              </a:cubicBezTo>
              <a:cubicBezTo>
                <a:pt x="357" y="193"/>
                <a:pt x="391" y="260"/>
                <a:pt x="391" y="366"/>
              </a:cubicBezTo>
              <a:cubicBezTo>
                <a:pt x="391" y="452"/>
                <a:pt x="363" y="504"/>
                <a:pt x="317" y="504"/>
              </a:cubicBezTo>
              <a:cubicBezTo>
                <a:pt x="298" y="504"/>
                <a:pt x="285" y="498"/>
                <a:pt x="261" y="480"/>
              </a:cubicBezTo>
              <a:lnTo>
                <a:pt x="261" y="208"/>
              </a:lnTo>
              <a:moveTo>
                <a:pt x="200" y="489"/>
              </a:moveTo>
              <a:cubicBezTo>
                <a:pt x="183" y="500"/>
                <a:pt x="172" y="504"/>
                <a:pt x="156" y="504"/>
              </a:cubicBezTo>
              <a:cubicBezTo>
                <a:pt x="103" y="504"/>
                <a:pt x="69" y="440"/>
                <a:pt x="69" y="343"/>
              </a:cubicBezTo>
              <a:cubicBezTo>
                <a:pt x="69" y="247"/>
                <a:pt x="96" y="193"/>
                <a:pt x="144" y="193"/>
              </a:cubicBezTo>
              <a:cubicBezTo>
                <a:pt x="163" y="193"/>
                <a:pt x="177" y="199"/>
                <a:pt x="200" y="220"/>
              </a:cubicBezTo>
              <a:lnTo>
                <a:pt x="200" y="48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36720</xdr:colOff>
      <xdr:row>93</xdr:row>
      <xdr:rowOff>482760</xdr:rowOff>
    </xdr:from>
    <xdr:to>
      <xdr:col>296</xdr:col>
      <xdr:colOff>241200</xdr:colOff>
      <xdr:row>93</xdr:row>
      <xdr:rowOff>591120</xdr:rowOff>
    </xdr:to>
    <xdr:sp>
      <xdr:nvSpPr>
        <xdr:cNvPr id="361" name="Freeform 1"/>
        <xdr:cNvSpPr/>
      </xdr:nvSpPr>
      <xdr:spPr>
        <a:xfrm>
          <a:off x="236866320" y="57175560"/>
          <a:ext cx="204840" cy="108720"/>
        </a:xfrm>
        <a:custGeom>
          <a:avLst/>
          <a:gdLst/>
          <a:ahLst/>
          <a:rect l="0" t="0" r="r" b="b"/>
          <a:pathLst>
            <a:path w="569" h="302">
              <a:moveTo>
                <a:pt x="0" y="301"/>
              </a:moveTo>
              <a:lnTo>
                <a:pt x="0" y="240"/>
              </a:lnTo>
              <a:lnTo>
                <a:pt x="568" y="240"/>
              </a:lnTo>
              <a:lnTo>
                <a:pt x="568" y="301"/>
              </a:lnTo>
              <a:lnTo>
                <a:pt x="0" y="301"/>
              </a:lnTo>
              <a:moveTo>
                <a:pt x="0" y="62"/>
              </a:moveTo>
              <a:lnTo>
                <a:pt x="0" y="0"/>
              </a:lnTo>
              <a:lnTo>
                <a:pt x="568" y="0"/>
              </a:lnTo>
              <a:lnTo>
                <a:pt x="568" y="62"/>
              </a:lnTo>
              <a:lnTo>
                <a:pt x="0" y="6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304200</xdr:colOff>
      <xdr:row>93</xdr:row>
      <xdr:rowOff>401400</xdr:rowOff>
    </xdr:from>
    <xdr:to>
      <xdr:col>296</xdr:col>
      <xdr:colOff>461520</xdr:colOff>
      <xdr:row>94</xdr:row>
      <xdr:rowOff>31320</xdr:rowOff>
    </xdr:to>
    <xdr:sp>
      <xdr:nvSpPr>
        <xdr:cNvPr id="362" name="Freeform 1"/>
        <xdr:cNvSpPr/>
      </xdr:nvSpPr>
      <xdr:spPr>
        <a:xfrm>
          <a:off x="237133800" y="57094200"/>
          <a:ext cx="157680" cy="239760"/>
        </a:xfrm>
        <a:custGeom>
          <a:avLst/>
          <a:gdLst/>
          <a:ahLst/>
          <a:rect l="0" t="0" r="r" b="b"/>
          <a:pathLst>
            <a:path w="438" h="666">
              <a:moveTo>
                <a:pt x="437" y="530"/>
              </a:moveTo>
              <a:lnTo>
                <a:pt x="425" y="525"/>
              </a:lnTo>
              <a:cubicBezTo>
                <a:pt x="388" y="582"/>
                <a:pt x="377" y="589"/>
                <a:pt x="331" y="590"/>
              </a:cubicBezTo>
              <a:lnTo>
                <a:pt x="96" y="590"/>
              </a:lnTo>
              <a:lnTo>
                <a:pt x="261" y="417"/>
              </a:lnTo>
              <a:cubicBezTo>
                <a:pt x="349" y="326"/>
                <a:pt x="387" y="251"/>
                <a:pt x="387" y="174"/>
              </a:cubicBezTo>
              <a:cubicBezTo>
                <a:pt x="387" y="76"/>
                <a:pt x="308" y="0"/>
                <a:pt x="205" y="0"/>
              </a:cubicBezTo>
              <a:cubicBezTo>
                <a:pt x="151" y="0"/>
                <a:pt x="100" y="22"/>
                <a:pt x="64" y="61"/>
              </a:cubicBezTo>
              <a:cubicBezTo>
                <a:pt x="32" y="94"/>
                <a:pt x="18" y="126"/>
                <a:pt x="1" y="196"/>
              </a:cubicBezTo>
              <a:lnTo>
                <a:pt x="22" y="201"/>
              </a:lnTo>
              <a:cubicBezTo>
                <a:pt x="61" y="104"/>
                <a:pt x="95" y="73"/>
                <a:pt x="164" y="73"/>
              </a:cubicBezTo>
              <a:cubicBezTo>
                <a:pt x="248" y="73"/>
                <a:pt x="303" y="129"/>
                <a:pt x="303" y="211"/>
              </a:cubicBezTo>
              <a:cubicBezTo>
                <a:pt x="303" y="289"/>
                <a:pt x="258" y="380"/>
                <a:pt x="175" y="467"/>
              </a:cubicBezTo>
              <a:lnTo>
                <a:pt x="0" y="653"/>
              </a:lnTo>
              <a:lnTo>
                <a:pt x="0" y="665"/>
              </a:lnTo>
              <a:lnTo>
                <a:pt x="383" y="665"/>
              </a:lnTo>
              <a:lnTo>
                <a:pt x="437" y="53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546480</xdr:colOff>
      <xdr:row>93</xdr:row>
      <xdr:rowOff>531000</xdr:rowOff>
    </xdr:from>
    <xdr:to>
      <xdr:col>296</xdr:col>
      <xdr:colOff>585360</xdr:colOff>
      <xdr:row>93</xdr:row>
      <xdr:rowOff>570240</xdr:rowOff>
    </xdr:to>
    <xdr:sp>
      <xdr:nvSpPr>
        <xdr:cNvPr id="363" name="Freeform 1"/>
        <xdr:cNvSpPr/>
      </xdr:nvSpPr>
      <xdr:spPr>
        <a:xfrm>
          <a:off x="237376080" y="57223800"/>
          <a:ext cx="39240" cy="39600"/>
        </a:xfrm>
        <a:custGeom>
          <a:avLst/>
          <a:gdLst/>
          <a:ahLst/>
          <a:rect l="0" t="0" r="r" b="b"/>
          <a:pathLst>
            <a:path w="109" h="110">
              <a:moveTo>
                <a:pt x="54" y="0"/>
              </a:moveTo>
              <a:cubicBezTo>
                <a:pt x="24" y="0"/>
                <a:pt x="0" y="25"/>
                <a:pt x="0" y="56"/>
              </a:cubicBezTo>
              <a:cubicBezTo>
                <a:pt x="0" y="85"/>
                <a:pt x="24" y="109"/>
                <a:pt x="53" y="109"/>
              </a:cubicBezTo>
              <a:cubicBezTo>
                <a:pt x="83" y="109"/>
                <a:pt x="108" y="86"/>
                <a:pt x="108" y="56"/>
              </a:cubicBezTo>
              <a:cubicBezTo>
                <a:pt x="108" y="26"/>
                <a:pt x="83" y="0"/>
                <a:pt x="54" y="0"/>
              </a:cubicBez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657360</xdr:colOff>
      <xdr:row>93</xdr:row>
      <xdr:rowOff>406440</xdr:rowOff>
    </xdr:from>
    <xdr:to>
      <xdr:col>297</xdr:col>
      <xdr:colOff>185400</xdr:colOff>
      <xdr:row>94</xdr:row>
      <xdr:rowOff>35280</xdr:rowOff>
    </xdr:to>
    <xdr:sp>
      <xdr:nvSpPr>
        <xdr:cNvPr id="364" name="Freeform 1"/>
        <xdr:cNvSpPr/>
      </xdr:nvSpPr>
      <xdr:spPr>
        <a:xfrm>
          <a:off x="237486960" y="57099240"/>
          <a:ext cx="328320" cy="238680"/>
        </a:xfrm>
        <a:custGeom>
          <a:avLst/>
          <a:gdLst/>
          <a:ahLst/>
          <a:rect l="0" t="0" r="r" b="b"/>
          <a:pathLst>
            <a:path w="912" h="663">
              <a:moveTo>
                <a:pt x="911" y="0"/>
              </a:moveTo>
              <a:lnTo>
                <a:pt x="717" y="0"/>
              </a:lnTo>
              <a:lnTo>
                <a:pt x="717" y="19"/>
              </a:lnTo>
              <a:cubicBezTo>
                <a:pt x="767" y="24"/>
                <a:pt x="784" y="34"/>
                <a:pt x="784" y="61"/>
              </a:cubicBezTo>
              <a:cubicBezTo>
                <a:pt x="784" y="81"/>
                <a:pt x="779" y="107"/>
                <a:pt x="769" y="135"/>
              </a:cubicBezTo>
              <a:lnTo>
                <a:pt x="646" y="468"/>
              </a:lnTo>
              <a:lnTo>
                <a:pt x="516" y="133"/>
              </a:lnTo>
              <a:cubicBezTo>
                <a:pt x="509" y="115"/>
                <a:pt x="506" y="107"/>
                <a:pt x="504" y="103"/>
              </a:cubicBezTo>
              <a:cubicBezTo>
                <a:pt x="495" y="83"/>
                <a:pt x="490" y="64"/>
                <a:pt x="490" y="53"/>
              </a:cubicBezTo>
              <a:cubicBezTo>
                <a:pt x="490" y="30"/>
                <a:pt x="512" y="20"/>
                <a:pt x="565" y="19"/>
              </a:cubicBezTo>
              <a:lnTo>
                <a:pt x="565" y="0"/>
              </a:lnTo>
              <a:lnTo>
                <a:pt x="303" y="0"/>
              </a:lnTo>
              <a:lnTo>
                <a:pt x="303" y="19"/>
              </a:lnTo>
              <a:cubicBezTo>
                <a:pt x="359" y="20"/>
                <a:pt x="369" y="29"/>
                <a:pt x="402" y="107"/>
              </a:cubicBezTo>
              <a:lnTo>
                <a:pt x="434" y="188"/>
              </a:lnTo>
              <a:lnTo>
                <a:pt x="329" y="465"/>
              </a:lnTo>
              <a:lnTo>
                <a:pt x="188" y="95"/>
              </a:lnTo>
              <a:cubicBezTo>
                <a:pt x="181" y="78"/>
                <a:pt x="177" y="61"/>
                <a:pt x="177" y="50"/>
              </a:cubicBezTo>
              <a:cubicBezTo>
                <a:pt x="177" y="29"/>
                <a:pt x="191" y="23"/>
                <a:pt x="241" y="19"/>
              </a:cubicBezTo>
              <a:lnTo>
                <a:pt x="241" y="0"/>
              </a:lnTo>
              <a:lnTo>
                <a:pt x="0" y="0"/>
              </a:lnTo>
              <a:lnTo>
                <a:pt x="0" y="19"/>
              </a:lnTo>
              <a:cubicBezTo>
                <a:pt x="50" y="24"/>
                <a:pt x="65" y="41"/>
                <a:pt x="101" y="134"/>
              </a:cubicBezTo>
              <a:lnTo>
                <a:pt x="291" y="662"/>
              </a:lnTo>
              <a:lnTo>
                <a:pt x="306" y="662"/>
              </a:lnTo>
              <a:lnTo>
                <a:pt x="457" y="246"/>
              </a:lnTo>
              <a:lnTo>
                <a:pt x="614" y="662"/>
              </a:lnTo>
              <a:lnTo>
                <a:pt x="629" y="662"/>
              </a:lnTo>
              <a:cubicBezTo>
                <a:pt x="714" y="404"/>
                <a:pt x="721" y="384"/>
                <a:pt x="830" y="89"/>
              </a:cubicBezTo>
              <a:cubicBezTo>
                <a:pt x="848" y="37"/>
                <a:pt x="859" y="29"/>
                <a:pt x="911" y="19"/>
              </a:cubicBezTo>
              <a:lnTo>
                <a:pt x="911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225360</xdr:colOff>
      <xdr:row>93</xdr:row>
      <xdr:rowOff>538560</xdr:rowOff>
    </xdr:from>
    <xdr:to>
      <xdr:col>297</xdr:col>
      <xdr:colOff>390960</xdr:colOff>
      <xdr:row>94</xdr:row>
      <xdr:rowOff>163440</xdr:rowOff>
    </xdr:to>
    <xdr:sp>
      <xdr:nvSpPr>
        <xdr:cNvPr id="365" name="Freeform 1"/>
        <xdr:cNvSpPr/>
      </xdr:nvSpPr>
      <xdr:spPr>
        <a:xfrm>
          <a:off x="237854880" y="57231360"/>
          <a:ext cx="165960" cy="234720"/>
        </a:xfrm>
        <a:custGeom>
          <a:avLst/>
          <a:gdLst/>
          <a:ahLst/>
          <a:rect l="0" t="0" r="r" b="b"/>
          <a:pathLst>
            <a:path w="461" h="652">
              <a:moveTo>
                <a:pt x="317" y="651"/>
              </a:moveTo>
              <a:lnTo>
                <a:pt x="317" y="638"/>
              </a:lnTo>
              <a:lnTo>
                <a:pt x="307" y="638"/>
              </a:lnTo>
              <a:cubicBezTo>
                <a:pt x="268" y="637"/>
                <a:pt x="261" y="625"/>
                <a:pt x="261" y="556"/>
              </a:cubicBezTo>
              <a:lnTo>
                <a:pt x="261" y="520"/>
              </a:lnTo>
              <a:cubicBezTo>
                <a:pt x="287" y="528"/>
                <a:pt x="303" y="531"/>
                <a:pt x="317" y="531"/>
              </a:cubicBezTo>
              <a:cubicBezTo>
                <a:pt x="394" y="531"/>
                <a:pt x="460" y="444"/>
                <a:pt x="460" y="343"/>
              </a:cubicBezTo>
              <a:cubicBezTo>
                <a:pt x="460" y="241"/>
                <a:pt x="402" y="167"/>
                <a:pt x="324" y="167"/>
              </a:cubicBezTo>
              <a:cubicBezTo>
                <a:pt x="308" y="167"/>
                <a:pt x="296" y="169"/>
                <a:pt x="261" y="175"/>
              </a:cubicBezTo>
              <a:lnTo>
                <a:pt x="261" y="0"/>
              </a:lnTo>
              <a:cubicBezTo>
                <a:pt x="208" y="27"/>
                <a:pt x="199" y="31"/>
                <a:pt x="142" y="53"/>
              </a:cubicBezTo>
              <a:lnTo>
                <a:pt x="147" y="65"/>
              </a:lnTo>
              <a:cubicBezTo>
                <a:pt x="159" y="60"/>
                <a:pt x="164" y="60"/>
                <a:pt x="172" y="60"/>
              </a:cubicBezTo>
              <a:cubicBezTo>
                <a:pt x="180" y="60"/>
                <a:pt x="189" y="64"/>
                <a:pt x="193" y="68"/>
              </a:cubicBezTo>
              <a:cubicBezTo>
                <a:pt x="199" y="77"/>
                <a:pt x="200" y="82"/>
                <a:pt x="200" y="113"/>
              </a:cubicBezTo>
              <a:lnTo>
                <a:pt x="200" y="179"/>
              </a:lnTo>
              <a:cubicBezTo>
                <a:pt x="162" y="170"/>
                <a:pt x="151" y="168"/>
                <a:pt x="135" y="168"/>
              </a:cubicBezTo>
              <a:cubicBezTo>
                <a:pt x="65" y="168"/>
                <a:pt x="0" y="255"/>
                <a:pt x="0" y="352"/>
              </a:cubicBezTo>
              <a:cubicBezTo>
                <a:pt x="0" y="452"/>
                <a:pt x="61" y="531"/>
                <a:pt x="140" y="531"/>
              </a:cubicBezTo>
              <a:cubicBezTo>
                <a:pt x="154" y="531"/>
                <a:pt x="176" y="528"/>
                <a:pt x="200" y="522"/>
              </a:cubicBezTo>
              <a:lnTo>
                <a:pt x="200" y="556"/>
              </a:lnTo>
              <a:lnTo>
                <a:pt x="198" y="586"/>
              </a:lnTo>
              <a:cubicBezTo>
                <a:pt x="197" y="607"/>
                <a:pt x="197" y="609"/>
                <a:pt x="195" y="614"/>
              </a:cubicBezTo>
              <a:cubicBezTo>
                <a:pt x="188" y="632"/>
                <a:pt x="178" y="638"/>
                <a:pt x="154" y="638"/>
              </a:cubicBezTo>
              <a:lnTo>
                <a:pt x="140" y="638"/>
              </a:lnTo>
              <a:lnTo>
                <a:pt x="140" y="651"/>
              </a:lnTo>
              <a:lnTo>
                <a:pt x="317" y="651"/>
              </a:lnTo>
              <a:moveTo>
                <a:pt x="261" y="208"/>
              </a:moveTo>
              <a:cubicBezTo>
                <a:pt x="279" y="196"/>
                <a:pt x="287" y="193"/>
                <a:pt x="303" y="193"/>
              </a:cubicBezTo>
              <a:cubicBezTo>
                <a:pt x="357" y="193"/>
                <a:pt x="391" y="260"/>
                <a:pt x="391" y="366"/>
              </a:cubicBezTo>
              <a:cubicBezTo>
                <a:pt x="391" y="452"/>
                <a:pt x="363" y="504"/>
                <a:pt x="317" y="504"/>
              </a:cubicBezTo>
              <a:cubicBezTo>
                <a:pt x="298" y="504"/>
                <a:pt x="285" y="498"/>
                <a:pt x="261" y="480"/>
              </a:cubicBezTo>
              <a:lnTo>
                <a:pt x="261" y="208"/>
              </a:lnTo>
              <a:moveTo>
                <a:pt x="200" y="489"/>
              </a:moveTo>
              <a:cubicBezTo>
                <a:pt x="183" y="500"/>
                <a:pt x="172" y="504"/>
                <a:pt x="156" y="504"/>
              </a:cubicBezTo>
              <a:cubicBezTo>
                <a:pt x="103" y="504"/>
                <a:pt x="69" y="440"/>
                <a:pt x="69" y="343"/>
              </a:cubicBezTo>
              <a:cubicBezTo>
                <a:pt x="69" y="247"/>
                <a:pt x="96" y="193"/>
                <a:pt x="144" y="193"/>
              </a:cubicBezTo>
              <a:cubicBezTo>
                <a:pt x="163" y="193"/>
                <a:pt x="177" y="199"/>
                <a:pt x="200" y="220"/>
              </a:cubicBezTo>
              <a:lnTo>
                <a:pt x="200" y="48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295</xdr:col>
      <xdr:colOff>667080</xdr:colOff>
      <xdr:row>97</xdr:row>
      <xdr:rowOff>156960</xdr:rowOff>
    </xdr:from>
    <xdr:to>
      <xdr:col>298</xdr:col>
      <xdr:colOff>14400</xdr:colOff>
      <xdr:row>98</xdr:row>
      <xdr:rowOff>483480</xdr:rowOff>
    </xdr:to>
    <xdr:sp>
      <xdr:nvSpPr>
        <xdr:cNvPr id="366" name="Freeform 1"/>
        <xdr:cNvSpPr/>
      </xdr:nvSpPr>
      <xdr:spPr>
        <a:xfrm>
          <a:off x="236696400" y="59288040"/>
          <a:ext cx="1748160" cy="936360"/>
        </a:xfrm>
        <a:custGeom>
          <a:avLst/>
          <a:gdLst/>
          <a:ahLst/>
          <a:rect l="0" t="0" r="r" b="b"/>
          <a:pathLst>
            <a:path w="4856" h="2601">
              <a:moveTo>
                <a:pt x="0" y="2600"/>
              </a:moveTo>
              <a:lnTo>
                <a:pt x="0" y="0"/>
              </a:lnTo>
              <a:lnTo>
                <a:pt x="4855" y="0"/>
              </a:lnTo>
              <a:lnTo>
                <a:pt x="4855" y="2600"/>
              </a:lnTo>
              <a:lnTo>
                <a:pt x="0" y="2600"/>
              </a:lnTo>
              <a:close/>
            </a:path>
          </a:pathLst>
        </a:custGeom>
        <a:solidFill>
          <a:srgbClr val="ffffff"/>
        </a:solidFill>
        <a:ln w="0">
          <a:solidFill>
            <a:srgbClr val="000000"/>
          </a:solidFill>
        </a:ln>
      </xdr:spPr>
    </xdr:sp>
    <xdr:clientData/>
  </xdr:twoCellAnchor>
  <xdr:twoCellAnchor editAs="absolute">
    <xdr:from>
      <xdr:col>295</xdr:col>
      <xdr:colOff>717480</xdr:colOff>
      <xdr:row>97</xdr:row>
      <xdr:rowOff>488160</xdr:rowOff>
    </xdr:from>
    <xdr:to>
      <xdr:col>296</xdr:col>
      <xdr:colOff>140760</xdr:colOff>
      <xdr:row>98</xdr:row>
      <xdr:rowOff>95400</xdr:rowOff>
    </xdr:to>
    <xdr:sp>
      <xdr:nvSpPr>
        <xdr:cNvPr id="367" name="Freeform 1"/>
        <xdr:cNvSpPr/>
      </xdr:nvSpPr>
      <xdr:spPr>
        <a:xfrm>
          <a:off x="236746800" y="59619240"/>
          <a:ext cx="223920" cy="217080"/>
        </a:xfrm>
        <a:custGeom>
          <a:avLst/>
          <a:gdLst/>
          <a:ahLst/>
          <a:rect l="0" t="0" r="r" b="b"/>
          <a:pathLst>
            <a:path w="622" h="603">
              <a:moveTo>
                <a:pt x="621" y="0"/>
              </a:moveTo>
              <a:lnTo>
                <a:pt x="411" y="0"/>
              </a:lnTo>
              <a:lnTo>
                <a:pt x="411" y="17"/>
              </a:lnTo>
              <a:lnTo>
                <a:pt x="435" y="19"/>
              </a:lnTo>
              <a:lnTo>
                <a:pt x="445" y="21"/>
              </a:lnTo>
              <a:lnTo>
                <a:pt x="454" y="23"/>
              </a:lnTo>
              <a:lnTo>
                <a:pt x="462" y="26"/>
              </a:lnTo>
              <a:lnTo>
                <a:pt x="469" y="30"/>
              </a:lnTo>
              <a:lnTo>
                <a:pt x="472" y="32"/>
              </a:lnTo>
              <a:lnTo>
                <a:pt x="475" y="35"/>
              </a:lnTo>
              <a:lnTo>
                <a:pt x="478" y="37"/>
              </a:lnTo>
              <a:lnTo>
                <a:pt x="480" y="40"/>
              </a:lnTo>
              <a:lnTo>
                <a:pt x="484" y="47"/>
              </a:lnTo>
              <a:lnTo>
                <a:pt x="488" y="55"/>
              </a:lnTo>
              <a:lnTo>
                <a:pt x="490" y="64"/>
              </a:lnTo>
              <a:lnTo>
                <a:pt x="493" y="74"/>
              </a:lnTo>
              <a:lnTo>
                <a:pt x="496" y="100"/>
              </a:lnTo>
              <a:lnTo>
                <a:pt x="497" y="131"/>
              </a:lnTo>
              <a:lnTo>
                <a:pt x="497" y="433"/>
              </a:lnTo>
              <a:lnTo>
                <a:pt x="153" y="0"/>
              </a:lnTo>
              <a:lnTo>
                <a:pt x="0" y="0"/>
              </a:lnTo>
              <a:lnTo>
                <a:pt x="0" y="17"/>
              </a:lnTo>
              <a:lnTo>
                <a:pt x="13" y="17"/>
              </a:lnTo>
              <a:lnTo>
                <a:pt x="19" y="18"/>
              </a:lnTo>
              <a:lnTo>
                <a:pt x="25" y="19"/>
              </a:lnTo>
              <a:lnTo>
                <a:pt x="30" y="20"/>
              </a:lnTo>
              <a:lnTo>
                <a:pt x="35" y="21"/>
              </a:lnTo>
              <a:lnTo>
                <a:pt x="40" y="23"/>
              </a:lnTo>
              <a:lnTo>
                <a:pt x="44" y="26"/>
              </a:lnTo>
              <a:lnTo>
                <a:pt x="49" y="29"/>
              </a:lnTo>
              <a:lnTo>
                <a:pt x="54" y="32"/>
              </a:lnTo>
              <a:lnTo>
                <a:pt x="58" y="36"/>
              </a:lnTo>
              <a:lnTo>
                <a:pt x="63" y="41"/>
              </a:lnTo>
              <a:lnTo>
                <a:pt x="74" y="52"/>
              </a:lnTo>
              <a:lnTo>
                <a:pt x="87" y="66"/>
              </a:lnTo>
              <a:lnTo>
                <a:pt x="87" y="461"/>
              </a:lnTo>
              <a:lnTo>
                <a:pt x="85" y="493"/>
              </a:lnTo>
              <a:lnTo>
                <a:pt x="83" y="518"/>
              </a:lnTo>
              <a:lnTo>
                <a:pt x="81" y="528"/>
              </a:lnTo>
              <a:lnTo>
                <a:pt x="78" y="537"/>
              </a:lnTo>
              <a:lnTo>
                <a:pt x="74" y="545"/>
              </a:lnTo>
              <a:lnTo>
                <a:pt x="72" y="548"/>
              </a:lnTo>
              <a:lnTo>
                <a:pt x="70" y="552"/>
              </a:lnTo>
              <a:lnTo>
                <a:pt x="68" y="555"/>
              </a:lnTo>
              <a:lnTo>
                <a:pt x="65" y="557"/>
              </a:lnTo>
              <a:lnTo>
                <a:pt x="62" y="560"/>
              </a:lnTo>
              <a:lnTo>
                <a:pt x="59" y="562"/>
              </a:lnTo>
              <a:lnTo>
                <a:pt x="52" y="566"/>
              </a:lnTo>
              <a:lnTo>
                <a:pt x="44" y="569"/>
              </a:lnTo>
              <a:lnTo>
                <a:pt x="35" y="571"/>
              </a:lnTo>
              <a:lnTo>
                <a:pt x="25" y="573"/>
              </a:lnTo>
              <a:lnTo>
                <a:pt x="0" y="575"/>
              </a:lnTo>
              <a:lnTo>
                <a:pt x="0" y="592"/>
              </a:lnTo>
              <a:lnTo>
                <a:pt x="210" y="592"/>
              </a:lnTo>
              <a:lnTo>
                <a:pt x="210" y="575"/>
              </a:lnTo>
              <a:lnTo>
                <a:pt x="187" y="573"/>
              </a:lnTo>
              <a:lnTo>
                <a:pt x="177" y="571"/>
              </a:lnTo>
              <a:lnTo>
                <a:pt x="168" y="569"/>
              </a:lnTo>
              <a:lnTo>
                <a:pt x="160" y="565"/>
              </a:lnTo>
              <a:lnTo>
                <a:pt x="154" y="562"/>
              </a:lnTo>
              <a:lnTo>
                <a:pt x="151" y="559"/>
              </a:lnTo>
              <a:lnTo>
                <a:pt x="148" y="557"/>
              </a:lnTo>
              <a:lnTo>
                <a:pt x="145" y="554"/>
              </a:lnTo>
              <a:lnTo>
                <a:pt x="143" y="551"/>
              </a:lnTo>
              <a:lnTo>
                <a:pt x="139" y="544"/>
              </a:lnTo>
              <a:lnTo>
                <a:pt x="135" y="536"/>
              </a:lnTo>
              <a:lnTo>
                <a:pt x="132" y="527"/>
              </a:lnTo>
              <a:lnTo>
                <a:pt x="130" y="517"/>
              </a:lnTo>
              <a:lnTo>
                <a:pt x="129" y="505"/>
              </a:lnTo>
              <a:lnTo>
                <a:pt x="127" y="492"/>
              </a:lnTo>
              <a:lnTo>
                <a:pt x="126" y="461"/>
              </a:lnTo>
              <a:lnTo>
                <a:pt x="126" y="110"/>
              </a:lnTo>
              <a:lnTo>
                <a:pt x="521" y="602"/>
              </a:lnTo>
              <a:lnTo>
                <a:pt x="536" y="602"/>
              </a:lnTo>
              <a:lnTo>
                <a:pt x="536" y="132"/>
              </a:lnTo>
              <a:lnTo>
                <a:pt x="538" y="100"/>
              </a:lnTo>
              <a:lnTo>
                <a:pt x="541" y="75"/>
              </a:lnTo>
              <a:lnTo>
                <a:pt x="543" y="65"/>
              </a:lnTo>
              <a:lnTo>
                <a:pt x="546" y="56"/>
              </a:lnTo>
              <a:lnTo>
                <a:pt x="549" y="48"/>
              </a:lnTo>
              <a:lnTo>
                <a:pt x="553" y="42"/>
              </a:lnTo>
              <a:lnTo>
                <a:pt x="556" y="39"/>
              </a:lnTo>
              <a:lnTo>
                <a:pt x="558" y="36"/>
              </a:lnTo>
              <a:lnTo>
                <a:pt x="561" y="34"/>
              </a:lnTo>
              <a:lnTo>
                <a:pt x="564" y="31"/>
              </a:lnTo>
              <a:lnTo>
                <a:pt x="571" y="28"/>
              </a:lnTo>
              <a:lnTo>
                <a:pt x="579" y="24"/>
              </a:lnTo>
              <a:lnTo>
                <a:pt x="587" y="22"/>
              </a:lnTo>
              <a:lnTo>
                <a:pt x="598" y="20"/>
              </a:lnTo>
              <a:lnTo>
                <a:pt x="621" y="17"/>
              </a:lnTo>
              <a:lnTo>
                <a:pt x="621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195120</xdr:colOff>
      <xdr:row>98</xdr:row>
      <xdr:rowOff>66240</xdr:rowOff>
    </xdr:from>
    <xdr:to>
      <xdr:col>296</xdr:col>
      <xdr:colOff>291960</xdr:colOff>
      <xdr:row>98</xdr:row>
      <xdr:rowOff>151920</xdr:rowOff>
    </xdr:to>
    <xdr:sp>
      <xdr:nvSpPr>
        <xdr:cNvPr id="368" name="Freeform 1"/>
        <xdr:cNvSpPr/>
      </xdr:nvSpPr>
      <xdr:spPr>
        <a:xfrm>
          <a:off x="237024720" y="59806800"/>
          <a:ext cx="97200" cy="86040"/>
        </a:xfrm>
        <a:custGeom>
          <a:avLst/>
          <a:gdLst/>
          <a:ahLst/>
          <a:rect l="0" t="0" r="r" b="b"/>
          <a:pathLst>
            <a:path w="270" h="239">
              <a:moveTo>
                <a:pt x="0" y="0"/>
              </a:moveTo>
              <a:lnTo>
                <a:pt x="0" y="9"/>
              </a:lnTo>
              <a:lnTo>
                <a:pt x="9" y="9"/>
              </a:lnTo>
              <a:lnTo>
                <a:pt x="18" y="10"/>
              </a:lnTo>
              <a:lnTo>
                <a:pt x="22" y="10"/>
              </a:lnTo>
              <a:lnTo>
                <a:pt x="25" y="11"/>
              </a:lnTo>
              <a:lnTo>
                <a:pt x="28" y="13"/>
              </a:lnTo>
              <a:lnTo>
                <a:pt x="29" y="13"/>
              </a:lnTo>
              <a:lnTo>
                <a:pt x="30" y="14"/>
              </a:lnTo>
              <a:lnTo>
                <a:pt x="31" y="15"/>
              </a:lnTo>
              <a:lnTo>
                <a:pt x="32" y="16"/>
              </a:lnTo>
              <a:lnTo>
                <a:pt x="33" y="17"/>
              </a:lnTo>
              <a:lnTo>
                <a:pt x="34" y="19"/>
              </a:lnTo>
              <a:lnTo>
                <a:pt x="35" y="22"/>
              </a:lnTo>
              <a:lnTo>
                <a:pt x="37" y="25"/>
              </a:lnTo>
              <a:lnTo>
                <a:pt x="37" y="30"/>
              </a:lnTo>
              <a:lnTo>
                <a:pt x="38" y="35"/>
              </a:lnTo>
              <a:lnTo>
                <a:pt x="39" y="47"/>
              </a:lnTo>
              <a:lnTo>
                <a:pt x="39" y="64"/>
              </a:lnTo>
              <a:lnTo>
                <a:pt x="39" y="174"/>
              </a:lnTo>
              <a:lnTo>
                <a:pt x="39" y="190"/>
              </a:lnTo>
              <a:lnTo>
                <a:pt x="38" y="203"/>
              </a:lnTo>
              <a:lnTo>
                <a:pt x="37" y="208"/>
              </a:lnTo>
              <a:lnTo>
                <a:pt x="37" y="212"/>
              </a:lnTo>
              <a:lnTo>
                <a:pt x="35" y="216"/>
              </a:lnTo>
              <a:lnTo>
                <a:pt x="34" y="219"/>
              </a:lnTo>
              <a:lnTo>
                <a:pt x="33" y="220"/>
              </a:lnTo>
              <a:lnTo>
                <a:pt x="32" y="222"/>
              </a:lnTo>
              <a:lnTo>
                <a:pt x="31" y="223"/>
              </a:lnTo>
              <a:lnTo>
                <a:pt x="30" y="224"/>
              </a:lnTo>
              <a:lnTo>
                <a:pt x="29" y="225"/>
              </a:lnTo>
              <a:lnTo>
                <a:pt x="28" y="225"/>
              </a:lnTo>
              <a:lnTo>
                <a:pt x="25" y="227"/>
              </a:lnTo>
              <a:lnTo>
                <a:pt x="22" y="228"/>
              </a:lnTo>
              <a:lnTo>
                <a:pt x="18" y="228"/>
              </a:lnTo>
              <a:lnTo>
                <a:pt x="9" y="229"/>
              </a:lnTo>
              <a:lnTo>
                <a:pt x="0" y="229"/>
              </a:lnTo>
              <a:lnTo>
                <a:pt x="0" y="238"/>
              </a:lnTo>
              <a:lnTo>
                <a:pt x="120" y="238"/>
              </a:lnTo>
              <a:lnTo>
                <a:pt x="120" y="229"/>
              </a:lnTo>
              <a:lnTo>
                <a:pt x="111" y="229"/>
              </a:lnTo>
              <a:lnTo>
                <a:pt x="107" y="229"/>
              </a:lnTo>
              <a:lnTo>
                <a:pt x="103" y="228"/>
              </a:lnTo>
              <a:lnTo>
                <a:pt x="99" y="228"/>
              </a:lnTo>
              <a:lnTo>
                <a:pt x="96" y="227"/>
              </a:lnTo>
              <a:lnTo>
                <a:pt x="94" y="226"/>
              </a:lnTo>
              <a:lnTo>
                <a:pt x="93" y="225"/>
              </a:lnTo>
              <a:lnTo>
                <a:pt x="92" y="225"/>
              </a:lnTo>
              <a:lnTo>
                <a:pt x="90" y="224"/>
              </a:lnTo>
              <a:lnTo>
                <a:pt x="89" y="223"/>
              </a:lnTo>
              <a:lnTo>
                <a:pt x="88" y="221"/>
              </a:lnTo>
              <a:lnTo>
                <a:pt x="87" y="220"/>
              </a:lnTo>
              <a:lnTo>
                <a:pt x="86" y="219"/>
              </a:lnTo>
              <a:lnTo>
                <a:pt x="85" y="216"/>
              </a:lnTo>
              <a:lnTo>
                <a:pt x="84" y="212"/>
              </a:lnTo>
              <a:lnTo>
                <a:pt x="83" y="207"/>
              </a:lnTo>
              <a:lnTo>
                <a:pt x="82" y="202"/>
              </a:lnTo>
              <a:lnTo>
                <a:pt x="81" y="190"/>
              </a:lnTo>
              <a:lnTo>
                <a:pt x="81" y="174"/>
              </a:lnTo>
              <a:lnTo>
                <a:pt x="81" y="21"/>
              </a:lnTo>
              <a:lnTo>
                <a:pt x="189" y="21"/>
              </a:lnTo>
              <a:lnTo>
                <a:pt x="189" y="174"/>
              </a:lnTo>
              <a:lnTo>
                <a:pt x="188" y="190"/>
              </a:lnTo>
              <a:lnTo>
                <a:pt x="188" y="203"/>
              </a:lnTo>
              <a:lnTo>
                <a:pt x="187" y="208"/>
              </a:lnTo>
              <a:lnTo>
                <a:pt x="186" y="212"/>
              </a:lnTo>
              <a:lnTo>
                <a:pt x="185" y="216"/>
              </a:lnTo>
              <a:lnTo>
                <a:pt x="184" y="219"/>
              </a:lnTo>
              <a:lnTo>
                <a:pt x="183" y="220"/>
              </a:lnTo>
              <a:lnTo>
                <a:pt x="182" y="222"/>
              </a:lnTo>
              <a:lnTo>
                <a:pt x="181" y="223"/>
              </a:lnTo>
              <a:lnTo>
                <a:pt x="180" y="224"/>
              </a:lnTo>
              <a:lnTo>
                <a:pt x="179" y="225"/>
              </a:lnTo>
              <a:lnTo>
                <a:pt x="177" y="225"/>
              </a:lnTo>
              <a:lnTo>
                <a:pt x="175" y="227"/>
              </a:lnTo>
              <a:lnTo>
                <a:pt x="171" y="228"/>
              </a:lnTo>
              <a:lnTo>
                <a:pt x="168" y="228"/>
              </a:lnTo>
              <a:lnTo>
                <a:pt x="158" y="229"/>
              </a:lnTo>
              <a:lnTo>
                <a:pt x="149" y="229"/>
              </a:lnTo>
              <a:lnTo>
                <a:pt x="149" y="238"/>
              </a:lnTo>
              <a:lnTo>
                <a:pt x="269" y="238"/>
              </a:lnTo>
              <a:lnTo>
                <a:pt x="269" y="229"/>
              </a:lnTo>
              <a:lnTo>
                <a:pt x="261" y="229"/>
              </a:lnTo>
              <a:lnTo>
                <a:pt x="256" y="229"/>
              </a:lnTo>
              <a:lnTo>
                <a:pt x="252" y="228"/>
              </a:lnTo>
              <a:lnTo>
                <a:pt x="248" y="228"/>
              </a:lnTo>
              <a:lnTo>
                <a:pt x="245" y="227"/>
              </a:lnTo>
              <a:lnTo>
                <a:pt x="244" y="226"/>
              </a:lnTo>
              <a:lnTo>
                <a:pt x="242" y="225"/>
              </a:lnTo>
              <a:lnTo>
                <a:pt x="241" y="225"/>
              </a:lnTo>
              <a:lnTo>
                <a:pt x="240" y="224"/>
              </a:lnTo>
              <a:lnTo>
                <a:pt x="239" y="223"/>
              </a:lnTo>
              <a:lnTo>
                <a:pt x="238" y="221"/>
              </a:lnTo>
              <a:lnTo>
                <a:pt x="237" y="220"/>
              </a:lnTo>
              <a:lnTo>
                <a:pt x="236" y="219"/>
              </a:lnTo>
              <a:lnTo>
                <a:pt x="234" y="216"/>
              </a:lnTo>
              <a:lnTo>
                <a:pt x="233" y="212"/>
              </a:lnTo>
              <a:lnTo>
                <a:pt x="232" y="207"/>
              </a:lnTo>
              <a:lnTo>
                <a:pt x="232" y="202"/>
              </a:lnTo>
              <a:lnTo>
                <a:pt x="231" y="190"/>
              </a:lnTo>
              <a:lnTo>
                <a:pt x="231" y="174"/>
              </a:lnTo>
              <a:lnTo>
                <a:pt x="231" y="64"/>
              </a:lnTo>
              <a:lnTo>
                <a:pt x="231" y="48"/>
              </a:lnTo>
              <a:lnTo>
                <a:pt x="232" y="35"/>
              </a:lnTo>
              <a:lnTo>
                <a:pt x="232" y="30"/>
              </a:lnTo>
              <a:lnTo>
                <a:pt x="233" y="26"/>
              </a:lnTo>
              <a:lnTo>
                <a:pt x="234" y="22"/>
              </a:lnTo>
              <a:lnTo>
                <a:pt x="236" y="19"/>
              </a:lnTo>
              <a:lnTo>
                <a:pt x="237" y="18"/>
              </a:lnTo>
              <a:lnTo>
                <a:pt x="238" y="16"/>
              </a:lnTo>
              <a:lnTo>
                <a:pt x="239" y="15"/>
              </a:lnTo>
              <a:lnTo>
                <a:pt x="240" y="14"/>
              </a:lnTo>
              <a:lnTo>
                <a:pt x="241" y="13"/>
              </a:lnTo>
              <a:lnTo>
                <a:pt x="242" y="13"/>
              </a:lnTo>
              <a:lnTo>
                <a:pt x="244" y="12"/>
              </a:lnTo>
              <a:lnTo>
                <a:pt x="245" y="11"/>
              </a:lnTo>
              <a:lnTo>
                <a:pt x="248" y="10"/>
              </a:lnTo>
              <a:lnTo>
                <a:pt x="252" y="10"/>
              </a:lnTo>
              <a:lnTo>
                <a:pt x="256" y="9"/>
              </a:lnTo>
              <a:lnTo>
                <a:pt x="261" y="9"/>
              </a:lnTo>
              <a:lnTo>
                <a:pt x="269" y="9"/>
              </a:lnTo>
              <a:lnTo>
                <a:pt x="269" y="0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357480</xdr:colOff>
      <xdr:row>97</xdr:row>
      <xdr:rowOff>556200</xdr:rowOff>
    </xdr:from>
    <xdr:to>
      <xdr:col>296</xdr:col>
      <xdr:colOff>543600</xdr:colOff>
      <xdr:row>98</xdr:row>
      <xdr:rowOff>45360</xdr:rowOff>
    </xdr:to>
    <xdr:sp>
      <xdr:nvSpPr>
        <xdr:cNvPr id="369" name="Freeform 1"/>
        <xdr:cNvSpPr/>
      </xdr:nvSpPr>
      <xdr:spPr>
        <a:xfrm>
          <a:off x="237187080" y="59687280"/>
          <a:ext cx="186480" cy="99000"/>
        </a:xfrm>
        <a:custGeom>
          <a:avLst/>
          <a:gdLst/>
          <a:ahLst/>
          <a:rect l="0" t="0" r="r" b="b"/>
          <a:pathLst>
            <a:path w="518" h="275">
              <a:moveTo>
                <a:pt x="0" y="274"/>
              </a:moveTo>
              <a:lnTo>
                <a:pt x="0" y="219"/>
              </a:lnTo>
              <a:lnTo>
                <a:pt x="517" y="219"/>
              </a:lnTo>
              <a:lnTo>
                <a:pt x="517" y="274"/>
              </a:lnTo>
              <a:lnTo>
                <a:pt x="0" y="274"/>
              </a:lnTo>
              <a:moveTo>
                <a:pt x="0" y="56"/>
              </a:moveTo>
              <a:lnTo>
                <a:pt x="0" y="0"/>
              </a:lnTo>
              <a:lnTo>
                <a:pt x="517" y="0"/>
              </a:lnTo>
              <a:lnTo>
                <a:pt x="517" y="56"/>
              </a:lnTo>
              <a:lnTo>
                <a:pt x="0" y="56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104040</xdr:colOff>
      <xdr:row>97</xdr:row>
      <xdr:rowOff>246240</xdr:rowOff>
    </xdr:from>
    <xdr:to>
      <xdr:col>297</xdr:col>
      <xdr:colOff>327600</xdr:colOff>
      <xdr:row>97</xdr:row>
      <xdr:rowOff>462960</xdr:rowOff>
    </xdr:to>
    <xdr:sp>
      <xdr:nvSpPr>
        <xdr:cNvPr id="370" name="Freeform 1"/>
        <xdr:cNvSpPr/>
      </xdr:nvSpPr>
      <xdr:spPr>
        <a:xfrm>
          <a:off x="237733560" y="59377320"/>
          <a:ext cx="223920" cy="217080"/>
        </a:xfrm>
        <a:custGeom>
          <a:avLst/>
          <a:gdLst/>
          <a:ahLst/>
          <a:rect l="0" t="0" r="r" b="b"/>
          <a:pathLst>
            <a:path w="622" h="603">
              <a:moveTo>
                <a:pt x="621" y="0"/>
              </a:moveTo>
              <a:lnTo>
                <a:pt x="411" y="0"/>
              </a:lnTo>
              <a:lnTo>
                <a:pt x="411" y="17"/>
              </a:lnTo>
              <a:lnTo>
                <a:pt x="435" y="19"/>
              </a:lnTo>
              <a:lnTo>
                <a:pt x="445" y="21"/>
              </a:lnTo>
              <a:lnTo>
                <a:pt x="454" y="23"/>
              </a:lnTo>
              <a:lnTo>
                <a:pt x="462" y="26"/>
              </a:lnTo>
              <a:lnTo>
                <a:pt x="469" y="30"/>
              </a:lnTo>
              <a:lnTo>
                <a:pt x="472" y="32"/>
              </a:lnTo>
              <a:lnTo>
                <a:pt x="475" y="35"/>
              </a:lnTo>
              <a:lnTo>
                <a:pt x="478" y="37"/>
              </a:lnTo>
              <a:lnTo>
                <a:pt x="480" y="40"/>
              </a:lnTo>
              <a:lnTo>
                <a:pt x="484" y="47"/>
              </a:lnTo>
              <a:lnTo>
                <a:pt x="488" y="55"/>
              </a:lnTo>
              <a:lnTo>
                <a:pt x="490" y="64"/>
              </a:lnTo>
              <a:lnTo>
                <a:pt x="493" y="74"/>
              </a:lnTo>
              <a:lnTo>
                <a:pt x="496" y="100"/>
              </a:lnTo>
              <a:lnTo>
                <a:pt x="497" y="131"/>
              </a:lnTo>
              <a:lnTo>
                <a:pt x="497" y="433"/>
              </a:lnTo>
              <a:lnTo>
                <a:pt x="153" y="0"/>
              </a:lnTo>
              <a:lnTo>
                <a:pt x="0" y="0"/>
              </a:lnTo>
              <a:lnTo>
                <a:pt x="0" y="17"/>
              </a:lnTo>
              <a:lnTo>
                <a:pt x="13" y="17"/>
              </a:lnTo>
              <a:lnTo>
                <a:pt x="19" y="18"/>
              </a:lnTo>
              <a:lnTo>
                <a:pt x="25" y="19"/>
              </a:lnTo>
              <a:lnTo>
                <a:pt x="30" y="20"/>
              </a:lnTo>
              <a:lnTo>
                <a:pt x="35" y="21"/>
              </a:lnTo>
              <a:lnTo>
                <a:pt x="40" y="23"/>
              </a:lnTo>
              <a:lnTo>
                <a:pt x="44" y="26"/>
              </a:lnTo>
              <a:lnTo>
                <a:pt x="49" y="29"/>
              </a:lnTo>
              <a:lnTo>
                <a:pt x="54" y="32"/>
              </a:lnTo>
              <a:lnTo>
                <a:pt x="58" y="36"/>
              </a:lnTo>
              <a:lnTo>
                <a:pt x="63" y="41"/>
              </a:lnTo>
              <a:lnTo>
                <a:pt x="74" y="52"/>
              </a:lnTo>
              <a:lnTo>
                <a:pt x="87" y="66"/>
              </a:lnTo>
              <a:lnTo>
                <a:pt x="87" y="461"/>
              </a:lnTo>
              <a:lnTo>
                <a:pt x="85" y="493"/>
              </a:lnTo>
              <a:lnTo>
                <a:pt x="83" y="518"/>
              </a:lnTo>
              <a:lnTo>
                <a:pt x="81" y="528"/>
              </a:lnTo>
              <a:lnTo>
                <a:pt x="78" y="537"/>
              </a:lnTo>
              <a:lnTo>
                <a:pt x="74" y="545"/>
              </a:lnTo>
              <a:lnTo>
                <a:pt x="72" y="548"/>
              </a:lnTo>
              <a:lnTo>
                <a:pt x="70" y="552"/>
              </a:lnTo>
              <a:lnTo>
                <a:pt x="68" y="555"/>
              </a:lnTo>
              <a:lnTo>
                <a:pt x="65" y="557"/>
              </a:lnTo>
              <a:lnTo>
                <a:pt x="62" y="560"/>
              </a:lnTo>
              <a:lnTo>
                <a:pt x="59" y="562"/>
              </a:lnTo>
              <a:lnTo>
                <a:pt x="52" y="566"/>
              </a:lnTo>
              <a:lnTo>
                <a:pt x="44" y="569"/>
              </a:lnTo>
              <a:lnTo>
                <a:pt x="35" y="571"/>
              </a:lnTo>
              <a:lnTo>
                <a:pt x="25" y="573"/>
              </a:lnTo>
              <a:lnTo>
                <a:pt x="0" y="575"/>
              </a:lnTo>
              <a:lnTo>
                <a:pt x="0" y="592"/>
              </a:lnTo>
              <a:lnTo>
                <a:pt x="210" y="592"/>
              </a:lnTo>
              <a:lnTo>
                <a:pt x="210" y="575"/>
              </a:lnTo>
              <a:lnTo>
                <a:pt x="187" y="573"/>
              </a:lnTo>
              <a:lnTo>
                <a:pt x="177" y="571"/>
              </a:lnTo>
              <a:lnTo>
                <a:pt x="168" y="569"/>
              </a:lnTo>
              <a:lnTo>
                <a:pt x="160" y="565"/>
              </a:lnTo>
              <a:lnTo>
                <a:pt x="154" y="562"/>
              </a:lnTo>
              <a:lnTo>
                <a:pt x="151" y="559"/>
              </a:lnTo>
              <a:lnTo>
                <a:pt x="148" y="557"/>
              </a:lnTo>
              <a:lnTo>
                <a:pt x="145" y="554"/>
              </a:lnTo>
              <a:lnTo>
                <a:pt x="143" y="551"/>
              </a:lnTo>
              <a:lnTo>
                <a:pt x="139" y="544"/>
              </a:lnTo>
              <a:lnTo>
                <a:pt x="135" y="536"/>
              </a:lnTo>
              <a:lnTo>
                <a:pt x="132" y="527"/>
              </a:lnTo>
              <a:lnTo>
                <a:pt x="130" y="517"/>
              </a:lnTo>
              <a:lnTo>
                <a:pt x="129" y="505"/>
              </a:lnTo>
              <a:lnTo>
                <a:pt x="127" y="492"/>
              </a:lnTo>
              <a:lnTo>
                <a:pt x="126" y="461"/>
              </a:lnTo>
              <a:lnTo>
                <a:pt x="126" y="110"/>
              </a:lnTo>
              <a:lnTo>
                <a:pt x="521" y="602"/>
              </a:lnTo>
              <a:lnTo>
                <a:pt x="536" y="602"/>
              </a:lnTo>
              <a:lnTo>
                <a:pt x="536" y="132"/>
              </a:lnTo>
              <a:lnTo>
                <a:pt x="538" y="100"/>
              </a:lnTo>
              <a:lnTo>
                <a:pt x="541" y="75"/>
              </a:lnTo>
              <a:lnTo>
                <a:pt x="543" y="65"/>
              </a:lnTo>
              <a:lnTo>
                <a:pt x="546" y="56"/>
              </a:lnTo>
              <a:lnTo>
                <a:pt x="549" y="48"/>
              </a:lnTo>
              <a:lnTo>
                <a:pt x="553" y="42"/>
              </a:lnTo>
              <a:lnTo>
                <a:pt x="556" y="39"/>
              </a:lnTo>
              <a:lnTo>
                <a:pt x="558" y="36"/>
              </a:lnTo>
              <a:lnTo>
                <a:pt x="561" y="34"/>
              </a:lnTo>
              <a:lnTo>
                <a:pt x="564" y="31"/>
              </a:lnTo>
              <a:lnTo>
                <a:pt x="571" y="28"/>
              </a:lnTo>
              <a:lnTo>
                <a:pt x="579" y="24"/>
              </a:lnTo>
              <a:lnTo>
                <a:pt x="587" y="22"/>
              </a:lnTo>
              <a:lnTo>
                <a:pt x="598" y="20"/>
              </a:lnTo>
              <a:lnTo>
                <a:pt x="621" y="17"/>
              </a:lnTo>
              <a:lnTo>
                <a:pt x="621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375120</xdr:colOff>
      <xdr:row>97</xdr:row>
      <xdr:rowOff>392040</xdr:rowOff>
    </xdr:from>
    <xdr:to>
      <xdr:col>297</xdr:col>
      <xdr:colOff>487800</xdr:colOff>
      <xdr:row>97</xdr:row>
      <xdr:rowOff>550080</xdr:rowOff>
    </xdr:to>
    <xdr:sp>
      <xdr:nvSpPr>
        <xdr:cNvPr id="371" name="Freeform 1"/>
        <xdr:cNvSpPr/>
      </xdr:nvSpPr>
      <xdr:spPr>
        <a:xfrm>
          <a:off x="238004640" y="59523120"/>
          <a:ext cx="113040" cy="158400"/>
        </a:xfrm>
        <a:custGeom>
          <a:avLst/>
          <a:gdLst/>
          <a:ahLst/>
          <a:rect l="0" t="0" r="r" b="b"/>
          <a:pathLst>
            <a:path w="314" h="440">
              <a:moveTo>
                <a:pt x="216" y="439"/>
              </a:moveTo>
              <a:lnTo>
                <a:pt x="216" y="430"/>
              </a:lnTo>
              <a:lnTo>
                <a:pt x="209" y="430"/>
              </a:lnTo>
              <a:lnTo>
                <a:pt x="204" y="430"/>
              </a:lnTo>
              <a:lnTo>
                <a:pt x="200" y="429"/>
              </a:lnTo>
              <a:lnTo>
                <a:pt x="196" y="429"/>
              </a:lnTo>
              <a:lnTo>
                <a:pt x="193" y="428"/>
              </a:lnTo>
              <a:lnTo>
                <a:pt x="190" y="426"/>
              </a:lnTo>
              <a:lnTo>
                <a:pt x="189" y="426"/>
              </a:lnTo>
              <a:lnTo>
                <a:pt x="188" y="425"/>
              </a:lnTo>
              <a:lnTo>
                <a:pt x="187" y="424"/>
              </a:lnTo>
              <a:lnTo>
                <a:pt x="185" y="422"/>
              </a:lnTo>
              <a:lnTo>
                <a:pt x="185" y="421"/>
              </a:lnTo>
              <a:lnTo>
                <a:pt x="184" y="420"/>
              </a:lnTo>
              <a:lnTo>
                <a:pt x="182" y="416"/>
              </a:lnTo>
              <a:lnTo>
                <a:pt x="181" y="413"/>
              </a:lnTo>
              <a:lnTo>
                <a:pt x="180" y="408"/>
              </a:lnTo>
              <a:lnTo>
                <a:pt x="179" y="403"/>
              </a:lnTo>
              <a:lnTo>
                <a:pt x="178" y="391"/>
              </a:lnTo>
              <a:lnTo>
                <a:pt x="178" y="375"/>
              </a:lnTo>
              <a:lnTo>
                <a:pt x="178" y="351"/>
              </a:lnTo>
              <a:lnTo>
                <a:pt x="190" y="354"/>
              </a:lnTo>
              <a:lnTo>
                <a:pt x="200" y="356"/>
              </a:lnTo>
              <a:lnTo>
                <a:pt x="204" y="357"/>
              </a:lnTo>
              <a:lnTo>
                <a:pt x="208" y="358"/>
              </a:lnTo>
              <a:lnTo>
                <a:pt x="212" y="358"/>
              </a:lnTo>
              <a:lnTo>
                <a:pt x="216" y="358"/>
              </a:lnTo>
              <a:lnTo>
                <a:pt x="225" y="357"/>
              </a:lnTo>
              <a:lnTo>
                <a:pt x="235" y="355"/>
              </a:lnTo>
              <a:lnTo>
                <a:pt x="244" y="352"/>
              </a:lnTo>
              <a:lnTo>
                <a:pt x="253" y="348"/>
              </a:lnTo>
              <a:lnTo>
                <a:pt x="262" y="342"/>
              </a:lnTo>
              <a:lnTo>
                <a:pt x="270" y="336"/>
              </a:lnTo>
              <a:lnTo>
                <a:pt x="277" y="329"/>
              </a:lnTo>
              <a:lnTo>
                <a:pt x="284" y="320"/>
              </a:lnTo>
              <a:lnTo>
                <a:pt x="291" y="311"/>
              </a:lnTo>
              <a:lnTo>
                <a:pt x="296" y="301"/>
              </a:lnTo>
              <a:lnTo>
                <a:pt x="301" y="291"/>
              </a:lnTo>
              <a:lnTo>
                <a:pt x="305" y="280"/>
              </a:lnTo>
              <a:lnTo>
                <a:pt x="309" y="268"/>
              </a:lnTo>
              <a:lnTo>
                <a:pt x="311" y="256"/>
              </a:lnTo>
              <a:lnTo>
                <a:pt x="313" y="244"/>
              </a:lnTo>
              <a:lnTo>
                <a:pt x="313" y="231"/>
              </a:lnTo>
              <a:lnTo>
                <a:pt x="313" y="219"/>
              </a:lnTo>
              <a:lnTo>
                <a:pt x="311" y="207"/>
              </a:lnTo>
              <a:lnTo>
                <a:pt x="309" y="195"/>
              </a:lnTo>
              <a:lnTo>
                <a:pt x="306" y="184"/>
              </a:lnTo>
              <a:lnTo>
                <a:pt x="303" y="174"/>
              </a:lnTo>
              <a:lnTo>
                <a:pt x="298" y="164"/>
              </a:lnTo>
              <a:lnTo>
                <a:pt x="293" y="155"/>
              </a:lnTo>
              <a:lnTo>
                <a:pt x="287" y="146"/>
              </a:lnTo>
              <a:lnTo>
                <a:pt x="280" y="139"/>
              </a:lnTo>
              <a:lnTo>
                <a:pt x="273" y="132"/>
              </a:lnTo>
              <a:lnTo>
                <a:pt x="266" y="127"/>
              </a:lnTo>
              <a:lnTo>
                <a:pt x="258" y="122"/>
              </a:lnTo>
              <a:lnTo>
                <a:pt x="249" y="118"/>
              </a:lnTo>
              <a:lnTo>
                <a:pt x="240" y="115"/>
              </a:lnTo>
              <a:lnTo>
                <a:pt x="230" y="114"/>
              </a:lnTo>
              <a:lnTo>
                <a:pt x="220" y="113"/>
              </a:lnTo>
              <a:lnTo>
                <a:pt x="217" y="113"/>
              </a:lnTo>
              <a:lnTo>
                <a:pt x="213" y="113"/>
              </a:lnTo>
              <a:lnTo>
                <a:pt x="204" y="114"/>
              </a:lnTo>
              <a:lnTo>
                <a:pt x="193" y="116"/>
              </a:lnTo>
              <a:lnTo>
                <a:pt x="178" y="118"/>
              </a:lnTo>
              <a:lnTo>
                <a:pt x="178" y="0"/>
              </a:lnTo>
              <a:lnTo>
                <a:pt x="155" y="11"/>
              </a:lnTo>
              <a:lnTo>
                <a:pt x="138" y="19"/>
              </a:lnTo>
              <a:lnTo>
                <a:pt x="121" y="26"/>
              </a:lnTo>
              <a:lnTo>
                <a:pt x="97" y="36"/>
              </a:lnTo>
              <a:lnTo>
                <a:pt x="100" y="44"/>
              </a:lnTo>
              <a:lnTo>
                <a:pt x="103" y="43"/>
              </a:lnTo>
              <a:lnTo>
                <a:pt x="105" y="42"/>
              </a:lnTo>
              <a:lnTo>
                <a:pt x="108" y="41"/>
              </a:lnTo>
              <a:lnTo>
                <a:pt x="110" y="41"/>
              </a:lnTo>
              <a:lnTo>
                <a:pt x="112" y="41"/>
              </a:lnTo>
              <a:lnTo>
                <a:pt x="113" y="40"/>
              </a:lnTo>
              <a:lnTo>
                <a:pt x="115" y="40"/>
              </a:lnTo>
              <a:lnTo>
                <a:pt x="117" y="40"/>
              </a:lnTo>
              <a:lnTo>
                <a:pt x="118" y="40"/>
              </a:lnTo>
              <a:lnTo>
                <a:pt x="119" y="40"/>
              </a:lnTo>
              <a:lnTo>
                <a:pt x="121" y="41"/>
              </a:lnTo>
              <a:lnTo>
                <a:pt x="123" y="41"/>
              </a:lnTo>
              <a:lnTo>
                <a:pt x="125" y="42"/>
              </a:lnTo>
              <a:lnTo>
                <a:pt x="127" y="43"/>
              </a:lnTo>
              <a:lnTo>
                <a:pt x="128" y="43"/>
              </a:lnTo>
              <a:lnTo>
                <a:pt x="129" y="44"/>
              </a:lnTo>
              <a:lnTo>
                <a:pt x="130" y="44"/>
              </a:lnTo>
              <a:lnTo>
                <a:pt x="130" y="45"/>
              </a:lnTo>
              <a:lnTo>
                <a:pt x="131" y="46"/>
              </a:lnTo>
              <a:lnTo>
                <a:pt x="133" y="48"/>
              </a:lnTo>
              <a:lnTo>
                <a:pt x="133" y="49"/>
              </a:lnTo>
              <a:lnTo>
                <a:pt x="134" y="50"/>
              </a:lnTo>
              <a:lnTo>
                <a:pt x="134" y="52"/>
              </a:lnTo>
              <a:lnTo>
                <a:pt x="135" y="53"/>
              </a:lnTo>
              <a:lnTo>
                <a:pt x="135" y="54"/>
              </a:lnTo>
              <a:lnTo>
                <a:pt x="135" y="56"/>
              </a:lnTo>
              <a:lnTo>
                <a:pt x="136" y="59"/>
              </a:lnTo>
              <a:lnTo>
                <a:pt x="136" y="64"/>
              </a:lnTo>
              <a:lnTo>
                <a:pt x="136" y="76"/>
              </a:lnTo>
              <a:lnTo>
                <a:pt x="136" y="121"/>
              </a:lnTo>
              <a:lnTo>
                <a:pt x="120" y="117"/>
              </a:lnTo>
              <a:lnTo>
                <a:pt x="108" y="114"/>
              </a:lnTo>
              <a:lnTo>
                <a:pt x="104" y="114"/>
              </a:lnTo>
              <a:lnTo>
                <a:pt x="100" y="113"/>
              </a:lnTo>
              <a:lnTo>
                <a:pt x="96" y="113"/>
              </a:lnTo>
              <a:lnTo>
                <a:pt x="92" y="113"/>
              </a:lnTo>
              <a:lnTo>
                <a:pt x="83" y="114"/>
              </a:lnTo>
              <a:lnTo>
                <a:pt x="74" y="116"/>
              </a:lnTo>
              <a:lnTo>
                <a:pt x="66" y="119"/>
              </a:lnTo>
              <a:lnTo>
                <a:pt x="57" y="123"/>
              </a:lnTo>
              <a:lnTo>
                <a:pt x="49" y="129"/>
              </a:lnTo>
              <a:lnTo>
                <a:pt x="42" y="135"/>
              </a:lnTo>
              <a:lnTo>
                <a:pt x="35" y="142"/>
              </a:lnTo>
              <a:lnTo>
                <a:pt x="28" y="151"/>
              </a:lnTo>
              <a:lnTo>
                <a:pt x="22" y="160"/>
              </a:lnTo>
              <a:lnTo>
                <a:pt x="16" y="169"/>
              </a:lnTo>
              <a:lnTo>
                <a:pt x="12" y="180"/>
              </a:lnTo>
              <a:lnTo>
                <a:pt x="8" y="190"/>
              </a:lnTo>
              <a:lnTo>
                <a:pt x="4" y="202"/>
              </a:lnTo>
              <a:lnTo>
                <a:pt x="2" y="213"/>
              </a:lnTo>
              <a:lnTo>
                <a:pt x="1" y="225"/>
              </a:lnTo>
              <a:lnTo>
                <a:pt x="0" y="237"/>
              </a:lnTo>
              <a:lnTo>
                <a:pt x="0" y="250"/>
              </a:lnTo>
              <a:lnTo>
                <a:pt x="2" y="262"/>
              </a:lnTo>
              <a:lnTo>
                <a:pt x="4" y="274"/>
              </a:lnTo>
              <a:lnTo>
                <a:pt x="7" y="285"/>
              </a:lnTo>
              <a:lnTo>
                <a:pt x="11" y="295"/>
              </a:lnTo>
              <a:lnTo>
                <a:pt x="16" y="305"/>
              </a:lnTo>
              <a:lnTo>
                <a:pt x="22" y="314"/>
              </a:lnTo>
              <a:lnTo>
                <a:pt x="28" y="323"/>
              </a:lnTo>
              <a:lnTo>
                <a:pt x="34" y="331"/>
              </a:lnTo>
              <a:lnTo>
                <a:pt x="42" y="338"/>
              </a:lnTo>
              <a:lnTo>
                <a:pt x="50" y="344"/>
              </a:lnTo>
              <a:lnTo>
                <a:pt x="58" y="349"/>
              </a:lnTo>
              <a:lnTo>
                <a:pt x="67" y="353"/>
              </a:lnTo>
              <a:lnTo>
                <a:pt x="76" y="356"/>
              </a:lnTo>
              <a:lnTo>
                <a:pt x="86" y="357"/>
              </a:lnTo>
              <a:lnTo>
                <a:pt x="95" y="358"/>
              </a:lnTo>
              <a:lnTo>
                <a:pt x="99" y="358"/>
              </a:lnTo>
              <a:lnTo>
                <a:pt x="103" y="358"/>
              </a:lnTo>
              <a:lnTo>
                <a:pt x="108" y="357"/>
              </a:lnTo>
              <a:lnTo>
                <a:pt x="113" y="356"/>
              </a:lnTo>
              <a:lnTo>
                <a:pt x="124" y="354"/>
              </a:lnTo>
              <a:lnTo>
                <a:pt x="136" y="352"/>
              </a:lnTo>
              <a:lnTo>
                <a:pt x="136" y="375"/>
              </a:lnTo>
              <a:lnTo>
                <a:pt x="135" y="395"/>
              </a:lnTo>
              <a:lnTo>
                <a:pt x="135" y="404"/>
              </a:lnTo>
              <a:lnTo>
                <a:pt x="134" y="409"/>
              </a:lnTo>
              <a:lnTo>
                <a:pt x="134" y="410"/>
              </a:lnTo>
              <a:lnTo>
                <a:pt x="133" y="411"/>
              </a:lnTo>
              <a:lnTo>
                <a:pt x="133" y="412"/>
              </a:lnTo>
              <a:lnTo>
                <a:pt x="133" y="413"/>
              </a:lnTo>
              <a:lnTo>
                <a:pt x="133" y="414"/>
              </a:lnTo>
              <a:lnTo>
                <a:pt x="132" y="416"/>
              </a:lnTo>
              <a:lnTo>
                <a:pt x="131" y="418"/>
              </a:lnTo>
              <a:lnTo>
                <a:pt x="130" y="420"/>
              </a:lnTo>
              <a:lnTo>
                <a:pt x="129" y="421"/>
              </a:lnTo>
              <a:lnTo>
                <a:pt x="128" y="423"/>
              </a:lnTo>
              <a:lnTo>
                <a:pt x="126" y="424"/>
              </a:lnTo>
              <a:lnTo>
                <a:pt x="125" y="425"/>
              </a:lnTo>
              <a:lnTo>
                <a:pt x="123" y="426"/>
              </a:lnTo>
              <a:lnTo>
                <a:pt x="122" y="427"/>
              </a:lnTo>
              <a:lnTo>
                <a:pt x="120" y="428"/>
              </a:lnTo>
              <a:lnTo>
                <a:pt x="118" y="429"/>
              </a:lnTo>
              <a:lnTo>
                <a:pt x="116" y="429"/>
              </a:lnTo>
              <a:lnTo>
                <a:pt x="113" y="430"/>
              </a:lnTo>
              <a:lnTo>
                <a:pt x="111" y="430"/>
              </a:lnTo>
              <a:lnTo>
                <a:pt x="105" y="430"/>
              </a:lnTo>
              <a:lnTo>
                <a:pt x="95" y="430"/>
              </a:lnTo>
              <a:lnTo>
                <a:pt x="95" y="439"/>
              </a:lnTo>
              <a:lnTo>
                <a:pt x="216" y="439"/>
              </a:lnTo>
              <a:moveTo>
                <a:pt x="178" y="141"/>
              </a:moveTo>
              <a:lnTo>
                <a:pt x="182" y="138"/>
              </a:lnTo>
              <a:lnTo>
                <a:pt x="186" y="136"/>
              </a:lnTo>
              <a:lnTo>
                <a:pt x="189" y="134"/>
              </a:lnTo>
              <a:lnTo>
                <a:pt x="192" y="133"/>
              </a:lnTo>
              <a:lnTo>
                <a:pt x="196" y="132"/>
              </a:lnTo>
              <a:lnTo>
                <a:pt x="199" y="131"/>
              </a:lnTo>
              <a:lnTo>
                <a:pt x="202" y="131"/>
              </a:lnTo>
              <a:lnTo>
                <a:pt x="206" y="131"/>
              </a:lnTo>
              <a:lnTo>
                <a:pt x="213" y="131"/>
              </a:lnTo>
              <a:lnTo>
                <a:pt x="216" y="132"/>
              </a:lnTo>
              <a:lnTo>
                <a:pt x="219" y="133"/>
              </a:lnTo>
              <a:lnTo>
                <a:pt x="225" y="135"/>
              </a:lnTo>
              <a:lnTo>
                <a:pt x="231" y="139"/>
              </a:lnTo>
              <a:lnTo>
                <a:pt x="237" y="143"/>
              </a:lnTo>
              <a:lnTo>
                <a:pt x="241" y="149"/>
              </a:lnTo>
              <a:lnTo>
                <a:pt x="246" y="155"/>
              </a:lnTo>
              <a:lnTo>
                <a:pt x="250" y="162"/>
              </a:lnTo>
              <a:lnTo>
                <a:pt x="254" y="170"/>
              </a:lnTo>
              <a:lnTo>
                <a:pt x="257" y="179"/>
              </a:lnTo>
              <a:lnTo>
                <a:pt x="260" y="188"/>
              </a:lnTo>
              <a:lnTo>
                <a:pt x="262" y="199"/>
              </a:lnTo>
              <a:lnTo>
                <a:pt x="264" y="210"/>
              </a:lnTo>
              <a:lnTo>
                <a:pt x="265" y="222"/>
              </a:lnTo>
              <a:lnTo>
                <a:pt x="266" y="247"/>
              </a:lnTo>
              <a:lnTo>
                <a:pt x="265" y="268"/>
              </a:lnTo>
              <a:lnTo>
                <a:pt x="264" y="277"/>
              </a:lnTo>
              <a:lnTo>
                <a:pt x="263" y="286"/>
              </a:lnTo>
              <a:lnTo>
                <a:pt x="261" y="294"/>
              </a:lnTo>
              <a:lnTo>
                <a:pt x="258" y="302"/>
              </a:lnTo>
              <a:lnTo>
                <a:pt x="256" y="309"/>
              </a:lnTo>
              <a:lnTo>
                <a:pt x="253" y="315"/>
              </a:lnTo>
              <a:lnTo>
                <a:pt x="249" y="321"/>
              </a:lnTo>
              <a:lnTo>
                <a:pt x="245" y="325"/>
              </a:lnTo>
              <a:lnTo>
                <a:pt x="241" y="330"/>
              </a:lnTo>
              <a:lnTo>
                <a:pt x="237" y="333"/>
              </a:lnTo>
              <a:lnTo>
                <a:pt x="232" y="336"/>
              </a:lnTo>
              <a:lnTo>
                <a:pt x="227" y="338"/>
              </a:lnTo>
              <a:lnTo>
                <a:pt x="221" y="339"/>
              </a:lnTo>
              <a:lnTo>
                <a:pt x="216" y="339"/>
              </a:lnTo>
              <a:lnTo>
                <a:pt x="211" y="339"/>
              </a:lnTo>
              <a:lnTo>
                <a:pt x="207" y="339"/>
              </a:lnTo>
              <a:lnTo>
                <a:pt x="205" y="338"/>
              </a:lnTo>
              <a:lnTo>
                <a:pt x="202" y="338"/>
              </a:lnTo>
              <a:lnTo>
                <a:pt x="200" y="337"/>
              </a:lnTo>
              <a:lnTo>
                <a:pt x="198" y="336"/>
              </a:lnTo>
              <a:lnTo>
                <a:pt x="193" y="334"/>
              </a:lnTo>
              <a:lnTo>
                <a:pt x="189" y="331"/>
              </a:lnTo>
              <a:lnTo>
                <a:pt x="183" y="328"/>
              </a:lnTo>
              <a:lnTo>
                <a:pt x="178" y="324"/>
              </a:lnTo>
              <a:lnTo>
                <a:pt x="178" y="141"/>
              </a:lnTo>
              <a:moveTo>
                <a:pt x="136" y="330"/>
              </a:moveTo>
              <a:lnTo>
                <a:pt x="132" y="332"/>
              </a:lnTo>
              <a:lnTo>
                <a:pt x="128" y="334"/>
              </a:lnTo>
              <a:lnTo>
                <a:pt x="124" y="336"/>
              </a:lnTo>
              <a:lnTo>
                <a:pt x="121" y="337"/>
              </a:lnTo>
              <a:lnTo>
                <a:pt x="118" y="338"/>
              </a:lnTo>
              <a:lnTo>
                <a:pt x="114" y="339"/>
              </a:lnTo>
              <a:lnTo>
                <a:pt x="110" y="339"/>
              </a:lnTo>
              <a:lnTo>
                <a:pt x="107" y="339"/>
              </a:lnTo>
              <a:lnTo>
                <a:pt x="100" y="339"/>
              </a:lnTo>
              <a:lnTo>
                <a:pt x="94" y="338"/>
              </a:lnTo>
              <a:lnTo>
                <a:pt x="88" y="335"/>
              </a:lnTo>
              <a:lnTo>
                <a:pt x="82" y="332"/>
              </a:lnTo>
              <a:lnTo>
                <a:pt x="77" y="328"/>
              </a:lnTo>
              <a:lnTo>
                <a:pt x="72" y="323"/>
              </a:lnTo>
              <a:lnTo>
                <a:pt x="67" y="317"/>
              </a:lnTo>
              <a:lnTo>
                <a:pt x="63" y="310"/>
              </a:lnTo>
              <a:lnTo>
                <a:pt x="60" y="303"/>
              </a:lnTo>
              <a:lnTo>
                <a:pt x="56" y="294"/>
              </a:lnTo>
              <a:lnTo>
                <a:pt x="54" y="285"/>
              </a:lnTo>
              <a:lnTo>
                <a:pt x="51" y="276"/>
              </a:lnTo>
              <a:lnTo>
                <a:pt x="50" y="266"/>
              </a:lnTo>
              <a:lnTo>
                <a:pt x="48" y="255"/>
              </a:lnTo>
              <a:lnTo>
                <a:pt x="47" y="231"/>
              </a:lnTo>
              <a:lnTo>
                <a:pt x="48" y="208"/>
              </a:lnTo>
              <a:lnTo>
                <a:pt x="51" y="188"/>
              </a:lnTo>
              <a:lnTo>
                <a:pt x="52" y="179"/>
              </a:lnTo>
              <a:lnTo>
                <a:pt x="55" y="171"/>
              </a:lnTo>
              <a:lnTo>
                <a:pt x="57" y="163"/>
              </a:lnTo>
              <a:lnTo>
                <a:pt x="60" y="156"/>
              </a:lnTo>
              <a:lnTo>
                <a:pt x="64" y="150"/>
              </a:lnTo>
              <a:lnTo>
                <a:pt x="68" y="145"/>
              </a:lnTo>
              <a:lnTo>
                <a:pt x="72" y="140"/>
              </a:lnTo>
              <a:lnTo>
                <a:pt x="76" y="137"/>
              </a:lnTo>
              <a:lnTo>
                <a:pt x="81" y="134"/>
              </a:lnTo>
              <a:lnTo>
                <a:pt x="86" y="132"/>
              </a:lnTo>
              <a:lnTo>
                <a:pt x="92" y="130"/>
              </a:lnTo>
              <a:lnTo>
                <a:pt x="98" y="130"/>
              </a:lnTo>
              <a:lnTo>
                <a:pt x="103" y="130"/>
              </a:lnTo>
              <a:lnTo>
                <a:pt x="105" y="130"/>
              </a:lnTo>
              <a:lnTo>
                <a:pt x="107" y="131"/>
              </a:lnTo>
              <a:lnTo>
                <a:pt x="110" y="131"/>
              </a:lnTo>
              <a:lnTo>
                <a:pt x="112" y="132"/>
              </a:lnTo>
              <a:lnTo>
                <a:pt x="114" y="133"/>
              </a:lnTo>
              <a:lnTo>
                <a:pt x="116" y="134"/>
              </a:lnTo>
              <a:lnTo>
                <a:pt x="121" y="136"/>
              </a:lnTo>
              <a:lnTo>
                <a:pt x="125" y="139"/>
              </a:lnTo>
              <a:lnTo>
                <a:pt x="131" y="143"/>
              </a:lnTo>
              <a:lnTo>
                <a:pt x="136" y="148"/>
              </a:lnTo>
              <a:lnTo>
                <a:pt x="136" y="33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630360</xdr:colOff>
      <xdr:row>97</xdr:row>
      <xdr:rowOff>597960</xdr:rowOff>
    </xdr:from>
    <xdr:to>
      <xdr:col>297</xdr:col>
      <xdr:colOff>765720</xdr:colOff>
      <xdr:row>98</xdr:row>
      <xdr:rowOff>4320</xdr:rowOff>
    </xdr:to>
    <xdr:sp>
      <xdr:nvSpPr>
        <xdr:cNvPr id="372" name="Freeform 1"/>
        <xdr:cNvSpPr/>
      </xdr:nvSpPr>
      <xdr:spPr>
        <a:xfrm>
          <a:off x="237459960" y="59729040"/>
          <a:ext cx="935640" cy="16200"/>
        </a:xfrm>
        <a:custGeom>
          <a:avLst/>
          <a:gdLst/>
          <a:ahLst/>
          <a:rect l="0" t="0" r="r" b="b"/>
          <a:pathLst>
            <a:path w="2599" h="45">
              <a:moveTo>
                <a:pt x="0" y="0"/>
              </a:moveTo>
              <a:lnTo>
                <a:pt x="2598" y="0"/>
              </a:lnTo>
              <a:lnTo>
                <a:pt x="2598" y="44"/>
              </a:lnTo>
              <a:lnTo>
                <a:pt x="0" y="44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665640</xdr:colOff>
      <xdr:row>98</xdr:row>
      <xdr:rowOff>194400</xdr:rowOff>
    </xdr:from>
    <xdr:to>
      <xdr:col>297</xdr:col>
      <xdr:colOff>13680</xdr:colOff>
      <xdr:row>98</xdr:row>
      <xdr:rowOff>412200</xdr:rowOff>
    </xdr:to>
    <xdr:sp>
      <xdr:nvSpPr>
        <xdr:cNvPr id="373" name="Freeform 1"/>
        <xdr:cNvSpPr/>
      </xdr:nvSpPr>
      <xdr:spPr>
        <a:xfrm>
          <a:off x="237495240" y="59934960"/>
          <a:ext cx="148320" cy="218160"/>
        </a:xfrm>
        <a:custGeom>
          <a:avLst/>
          <a:gdLst/>
          <a:ahLst/>
          <a:rect l="0" t="0" r="r" b="b"/>
          <a:pathLst>
            <a:path w="412" h="606">
              <a:moveTo>
                <a:pt x="297" y="31"/>
              </a:moveTo>
              <a:lnTo>
                <a:pt x="283" y="23"/>
              </a:lnTo>
              <a:lnTo>
                <a:pt x="270" y="17"/>
              </a:lnTo>
              <a:lnTo>
                <a:pt x="257" y="11"/>
              </a:lnTo>
              <a:lnTo>
                <a:pt x="245" y="7"/>
              </a:lnTo>
              <a:lnTo>
                <a:pt x="233" y="4"/>
              </a:lnTo>
              <a:lnTo>
                <a:pt x="221" y="2"/>
              </a:lnTo>
              <a:lnTo>
                <a:pt x="208" y="0"/>
              </a:lnTo>
              <a:lnTo>
                <a:pt x="196" y="0"/>
              </a:lnTo>
              <a:lnTo>
                <a:pt x="175" y="1"/>
              </a:lnTo>
              <a:lnTo>
                <a:pt x="155" y="5"/>
              </a:lnTo>
              <a:lnTo>
                <a:pt x="136" y="10"/>
              </a:lnTo>
              <a:lnTo>
                <a:pt x="118" y="18"/>
              </a:lnTo>
              <a:lnTo>
                <a:pt x="101" y="27"/>
              </a:lnTo>
              <a:lnTo>
                <a:pt x="85" y="38"/>
              </a:lnTo>
              <a:lnTo>
                <a:pt x="70" y="51"/>
              </a:lnTo>
              <a:lnTo>
                <a:pt x="56" y="66"/>
              </a:lnTo>
              <a:lnTo>
                <a:pt x="44" y="82"/>
              </a:lnTo>
              <a:lnTo>
                <a:pt x="32" y="99"/>
              </a:lnTo>
              <a:lnTo>
                <a:pt x="23" y="118"/>
              </a:lnTo>
              <a:lnTo>
                <a:pt x="15" y="138"/>
              </a:lnTo>
              <a:lnTo>
                <a:pt x="8" y="160"/>
              </a:lnTo>
              <a:lnTo>
                <a:pt x="4" y="182"/>
              </a:lnTo>
              <a:lnTo>
                <a:pt x="1" y="205"/>
              </a:lnTo>
              <a:lnTo>
                <a:pt x="0" y="229"/>
              </a:lnTo>
              <a:lnTo>
                <a:pt x="1" y="249"/>
              </a:lnTo>
              <a:lnTo>
                <a:pt x="3" y="269"/>
              </a:lnTo>
              <a:lnTo>
                <a:pt x="6" y="288"/>
              </a:lnTo>
              <a:lnTo>
                <a:pt x="10" y="306"/>
              </a:lnTo>
              <a:lnTo>
                <a:pt x="16" y="323"/>
              </a:lnTo>
              <a:lnTo>
                <a:pt x="23" y="338"/>
              </a:lnTo>
              <a:lnTo>
                <a:pt x="31" y="353"/>
              </a:lnTo>
              <a:lnTo>
                <a:pt x="40" y="366"/>
              </a:lnTo>
              <a:lnTo>
                <a:pt x="49" y="378"/>
              </a:lnTo>
              <a:lnTo>
                <a:pt x="60" y="389"/>
              </a:lnTo>
              <a:lnTo>
                <a:pt x="72" y="398"/>
              </a:lnTo>
              <a:lnTo>
                <a:pt x="84" y="406"/>
              </a:lnTo>
              <a:lnTo>
                <a:pt x="98" y="412"/>
              </a:lnTo>
              <a:lnTo>
                <a:pt x="112" y="416"/>
              </a:lnTo>
              <a:lnTo>
                <a:pt x="126" y="419"/>
              </a:lnTo>
              <a:lnTo>
                <a:pt x="142" y="420"/>
              </a:lnTo>
              <a:lnTo>
                <a:pt x="151" y="420"/>
              </a:lnTo>
              <a:lnTo>
                <a:pt x="161" y="419"/>
              </a:lnTo>
              <a:lnTo>
                <a:pt x="170" y="418"/>
              </a:lnTo>
              <a:lnTo>
                <a:pt x="179" y="416"/>
              </a:lnTo>
              <a:lnTo>
                <a:pt x="189" y="413"/>
              </a:lnTo>
              <a:lnTo>
                <a:pt x="198" y="410"/>
              </a:lnTo>
              <a:lnTo>
                <a:pt x="207" y="407"/>
              </a:lnTo>
              <a:lnTo>
                <a:pt x="216" y="403"/>
              </a:lnTo>
              <a:lnTo>
                <a:pt x="224" y="399"/>
              </a:lnTo>
              <a:lnTo>
                <a:pt x="233" y="394"/>
              </a:lnTo>
              <a:lnTo>
                <a:pt x="250" y="382"/>
              </a:lnTo>
              <a:lnTo>
                <a:pt x="265" y="369"/>
              </a:lnTo>
              <a:lnTo>
                <a:pt x="281" y="354"/>
              </a:lnTo>
              <a:lnTo>
                <a:pt x="281" y="522"/>
              </a:lnTo>
              <a:lnTo>
                <a:pt x="280" y="531"/>
              </a:lnTo>
              <a:lnTo>
                <a:pt x="279" y="539"/>
              </a:lnTo>
              <a:lnTo>
                <a:pt x="278" y="546"/>
              </a:lnTo>
              <a:lnTo>
                <a:pt x="277" y="553"/>
              </a:lnTo>
              <a:lnTo>
                <a:pt x="274" y="559"/>
              </a:lnTo>
              <a:lnTo>
                <a:pt x="272" y="564"/>
              </a:lnTo>
              <a:lnTo>
                <a:pt x="268" y="569"/>
              </a:lnTo>
              <a:lnTo>
                <a:pt x="264" y="573"/>
              </a:lnTo>
              <a:lnTo>
                <a:pt x="259" y="577"/>
              </a:lnTo>
              <a:lnTo>
                <a:pt x="254" y="580"/>
              </a:lnTo>
              <a:lnTo>
                <a:pt x="247" y="583"/>
              </a:lnTo>
              <a:lnTo>
                <a:pt x="240" y="585"/>
              </a:lnTo>
              <a:lnTo>
                <a:pt x="232" y="587"/>
              </a:lnTo>
              <a:lnTo>
                <a:pt x="223" y="588"/>
              </a:lnTo>
              <a:lnTo>
                <a:pt x="202" y="590"/>
              </a:lnTo>
              <a:lnTo>
                <a:pt x="202" y="605"/>
              </a:lnTo>
              <a:lnTo>
                <a:pt x="411" y="605"/>
              </a:lnTo>
              <a:lnTo>
                <a:pt x="411" y="593"/>
              </a:lnTo>
              <a:lnTo>
                <a:pt x="395" y="589"/>
              </a:lnTo>
              <a:lnTo>
                <a:pt x="382" y="585"/>
              </a:lnTo>
              <a:lnTo>
                <a:pt x="377" y="583"/>
              </a:lnTo>
              <a:lnTo>
                <a:pt x="372" y="580"/>
              </a:lnTo>
              <a:lnTo>
                <a:pt x="369" y="578"/>
              </a:lnTo>
              <a:lnTo>
                <a:pt x="365" y="575"/>
              </a:lnTo>
              <a:lnTo>
                <a:pt x="363" y="572"/>
              </a:lnTo>
              <a:lnTo>
                <a:pt x="361" y="569"/>
              </a:lnTo>
              <a:lnTo>
                <a:pt x="359" y="565"/>
              </a:lnTo>
              <a:lnTo>
                <a:pt x="358" y="560"/>
              </a:lnTo>
              <a:lnTo>
                <a:pt x="357" y="556"/>
              </a:lnTo>
              <a:lnTo>
                <a:pt x="356" y="550"/>
              </a:lnTo>
              <a:lnTo>
                <a:pt x="355" y="537"/>
              </a:lnTo>
              <a:lnTo>
                <a:pt x="355" y="4"/>
              </a:lnTo>
              <a:lnTo>
                <a:pt x="345" y="3"/>
              </a:lnTo>
              <a:lnTo>
                <a:pt x="297" y="31"/>
              </a:lnTo>
              <a:moveTo>
                <a:pt x="281" y="298"/>
              </a:moveTo>
              <a:lnTo>
                <a:pt x="280" y="305"/>
              </a:lnTo>
              <a:lnTo>
                <a:pt x="280" y="312"/>
              </a:lnTo>
              <a:lnTo>
                <a:pt x="279" y="318"/>
              </a:lnTo>
              <a:lnTo>
                <a:pt x="278" y="321"/>
              </a:lnTo>
              <a:lnTo>
                <a:pt x="278" y="323"/>
              </a:lnTo>
              <a:lnTo>
                <a:pt x="277" y="326"/>
              </a:lnTo>
              <a:lnTo>
                <a:pt x="276" y="328"/>
              </a:lnTo>
              <a:lnTo>
                <a:pt x="275" y="330"/>
              </a:lnTo>
              <a:lnTo>
                <a:pt x="274" y="332"/>
              </a:lnTo>
              <a:lnTo>
                <a:pt x="273" y="334"/>
              </a:lnTo>
              <a:lnTo>
                <a:pt x="271" y="335"/>
              </a:lnTo>
              <a:lnTo>
                <a:pt x="270" y="337"/>
              </a:lnTo>
              <a:lnTo>
                <a:pt x="268" y="339"/>
              </a:lnTo>
              <a:lnTo>
                <a:pt x="260" y="344"/>
              </a:lnTo>
              <a:lnTo>
                <a:pt x="252" y="350"/>
              </a:lnTo>
              <a:lnTo>
                <a:pt x="243" y="354"/>
              </a:lnTo>
              <a:lnTo>
                <a:pt x="233" y="358"/>
              </a:lnTo>
              <a:lnTo>
                <a:pt x="223" y="361"/>
              </a:lnTo>
              <a:lnTo>
                <a:pt x="213" y="364"/>
              </a:lnTo>
              <a:lnTo>
                <a:pt x="202" y="365"/>
              </a:lnTo>
              <a:lnTo>
                <a:pt x="192" y="365"/>
              </a:lnTo>
              <a:lnTo>
                <a:pt x="182" y="365"/>
              </a:lnTo>
              <a:lnTo>
                <a:pt x="172" y="364"/>
              </a:lnTo>
              <a:lnTo>
                <a:pt x="163" y="362"/>
              </a:lnTo>
              <a:lnTo>
                <a:pt x="154" y="359"/>
              </a:lnTo>
              <a:lnTo>
                <a:pt x="145" y="355"/>
              </a:lnTo>
              <a:lnTo>
                <a:pt x="141" y="353"/>
              </a:lnTo>
              <a:lnTo>
                <a:pt x="137" y="351"/>
              </a:lnTo>
              <a:lnTo>
                <a:pt x="134" y="348"/>
              </a:lnTo>
              <a:lnTo>
                <a:pt x="130" y="346"/>
              </a:lnTo>
              <a:lnTo>
                <a:pt x="126" y="343"/>
              </a:lnTo>
              <a:lnTo>
                <a:pt x="123" y="340"/>
              </a:lnTo>
              <a:lnTo>
                <a:pt x="118" y="334"/>
              </a:lnTo>
              <a:lnTo>
                <a:pt x="113" y="328"/>
              </a:lnTo>
              <a:lnTo>
                <a:pt x="108" y="321"/>
              </a:lnTo>
              <a:lnTo>
                <a:pt x="104" y="314"/>
              </a:lnTo>
              <a:lnTo>
                <a:pt x="100" y="306"/>
              </a:lnTo>
              <a:lnTo>
                <a:pt x="96" y="298"/>
              </a:lnTo>
              <a:lnTo>
                <a:pt x="89" y="280"/>
              </a:lnTo>
              <a:lnTo>
                <a:pt x="83" y="260"/>
              </a:lnTo>
              <a:lnTo>
                <a:pt x="79" y="240"/>
              </a:lnTo>
              <a:lnTo>
                <a:pt x="77" y="218"/>
              </a:lnTo>
              <a:lnTo>
                <a:pt x="76" y="196"/>
              </a:lnTo>
              <a:lnTo>
                <a:pt x="77" y="176"/>
              </a:lnTo>
              <a:lnTo>
                <a:pt x="78" y="158"/>
              </a:lnTo>
              <a:lnTo>
                <a:pt x="81" y="141"/>
              </a:lnTo>
              <a:lnTo>
                <a:pt x="85" y="125"/>
              </a:lnTo>
              <a:lnTo>
                <a:pt x="89" y="109"/>
              </a:lnTo>
              <a:lnTo>
                <a:pt x="95" y="95"/>
              </a:lnTo>
              <a:lnTo>
                <a:pt x="101" y="83"/>
              </a:lnTo>
              <a:lnTo>
                <a:pt x="109" y="71"/>
              </a:lnTo>
              <a:lnTo>
                <a:pt x="117" y="60"/>
              </a:lnTo>
              <a:lnTo>
                <a:pt x="127" y="51"/>
              </a:lnTo>
              <a:lnTo>
                <a:pt x="137" y="43"/>
              </a:lnTo>
              <a:lnTo>
                <a:pt x="147" y="37"/>
              </a:lnTo>
              <a:lnTo>
                <a:pt x="159" y="32"/>
              </a:lnTo>
              <a:lnTo>
                <a:pt x="171" y="28"/>
              </a:lnTo>
              <a:lnTo>
                <a:pt x="184" y="26"/>
              </a:lnTo>
              <a:lnTo>
                <a:pt x="198" y="25"/>
              </a:lnTo>
              <a:lnTo>
                <a:pt x="208" y="25"/>
              </a:lnTo>
              <a:lnTo>
                <a:pt x="218" y="26"/>
              </a:lnTo>
              <a:lnTo>
                <a:pt x="226" y="28"/>
              </a:lnTo>
              <a:lnTo>
                <a:pt x="234" y="31"/>
              </a:lnTo>
              <a:lnTo>
                <a:pt x="242" y="34"/>
              </a:lnTo>
              <a:lnTo>
                <a:pt x="248" y="37"/>
              </a:lnTo>
              <a:lnTo>
                <a:pt x="254" y="42"/>
              </a:lnTo>
              <a:lnTo>
                <a:pt x="260" y="47"/>
              </a:lnTo>
              <a:lnTo>
                <a:pt x="265" y="53"/>
              </a:lnTo>
              <a:lnTo>
                <a:pt x="269" y="60"/>
              </a:lnTo>
              <a:lnTo>
                <a:pt x="272" y="67"/>
              </a:lnTo>
              <a:lnTo>
                <a:pt x="275" y="75"/>
              </a:lnTo>
              <a:lnTo>
                <a:pt x="278" y="83"/>
              </a:lnTo>
              <a:lnTo>
                <a:pt x="279" y="93"/>
              </a:lnTo>
              <a:lnTo>
                <a:pt x="280" y="103"/>
              </a:lnTo>
              <a:lnTo>
                <a:pt x="281" y="114"/>
              </a:lnTo>
              <a:lnTo>
                <a:pt x="281" y="298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64800</xdr:colOff>
      <xdr:row>98</xdr:row>
      <xdr:rowOff>273600</xdr:rowOff>
    </xdr:from>
    <xdr:to>
      <xdr:col>297</xdr:col>
      <xdr:colOff>118440</xdr:colOff>
      <xdr:row>98</xdr:row>
      <xdr:rowOff>402480</xdr:rowOff>
    </xdr:to>
    <xdr:sp>
      <xdr:nvSpPr>
        <xdr:cNvPr id="374" name="Freeform 1"/>
        <xdr:cNvSpPr/>
      </xdr:nvSpPr>
      <xdr:spPr>
        <a:xfrm>
          <a:off x="237694320" y="60014160"/>
          <a:ext cx="54000" cy="129240"/>
        </a:xfrm>
        <a:custGeom>
          <a:avLst/>
          <a:gdLst/>
          <a:ahLst/>
          <a:rect l="0" t="0" r="r" b="b"/>
          <a:pathLst>
            <a:path w="150" h="359">
              <a:moveTo>
                <a:pt x="4" y="358"/>
              </a:moveTo>
              <a:lnTo>
                <a:pt x="149" y="358"/>
              </a:lnTo>
              <a:lnTo>
                <a:pt x="149" y="350"/>
              </a:lnTo>
              <a:lnTo>
                <a:pt x="135" y="350"/>
              </a:lnTo>
              <a:lnTo>
                <a:pt x="124" y="349"/>
              </a:lnTo>
              <a:lnTo>
                <a:pt x="119" y="348"/>
              </a:lnTo>
              <a:lnTo>
                <a:pt x="115" y="347"/>
              </a:lnTo>
              <a:lnTo>
                <a:pt x="112" y="346"/>
              </a:lnTo>
              <a:lnTo>
                <a:pt x="109" y="344"/>
              </a:lnTo>
              <a:lnTo>
                <a:pt x="107" y="343"/>
              </a:lnTo>
              <a:lnTo>
                <a:pt x="106" y="342"/>
              </a:lnTo>
              <a:lnTo>
                <a:pt x="105" y="341"/>
              </a:lnTo>
              <a:lnTo>
                <a:pt x="104" y="340"/>
              </a:lnTo>
              <a:lnTo>
                <a:pt x="103" y="339"/>
              </a:lnTo>
              <a:lnTo>
                <a:pt x="102" y="337"/>
              </a:lnTo>
              <a:lnTo>
                <a:pt x="101" y="334"/>
              </a:lnTo>
              <a:lnTo>
                <a:pt x="100" y="331"/>
              </a:lnTo>
              <a:lnTo>
                <a:pt x="99" y="327"/>
              </a:lnTo>
              <a:lnTo>
                <a:pt x="99" y="323"/>
              </a:lnTo>
              <a:lnTo>
                <a:pt x="99" y="319"/>
              </a:lnTo>
              <a:lnTo>
                <a:pt x="99" y="1"/>
              </a:lnTo>
              <a:lnTo>
                <a:pt x="94" y="0"/>
              </a:lnTo>
              <a:lnTo>
                <a:pt x="0" y="48"/>
              </a:lnTo>
              <a:lnTo>
                <a:pt x="0" y="56"/>
              </a:lnTo>
              <a:lnTo>
                <a:pt x="14" y="50"/>
              </a:lnTo>
              <a:lnTo>
                <a:pt x="25" y="47"/>
              </a:lnTo>
              <a:lnTo>
                <a:pt x="29" y="46"/>
              </a:lnTo>
              <a:lnTo>
                <a:pt x="33" y="45"/>
              </a:lnTo>
              <a:lnTo>
                <a:pt x="36" y="44"/>
              </a:lnTo>
              <a:lnTo>
                <a:pt x="37" y="44"/>
              </a:lnTo>
              <a:lnTo>
                <a:pt x="38" y="44"/>
              </a:lnTo>
              <a:lnTo>
                <a:pt x="40" y="44"/>
              </a:lnTo>
              <a:lnTo>
                <a:pt x="42" y="44"/>
              </a:lnTo>
              <a:lnTo>
                <a:pt x="43" y="45"/>
              </a:lnTo>
              <a:lnTo>
                <a:pt x="45" y="45"/>
              </a:lnTo>
              <a:lnTo>
                <a:pt x="46" y="46"/>
              </a:lnTo>
              <a:lnTo>
                <a:pt x="48" y="47"/>
              </a:lnTo>
              <a:lnTo>
                <a:pt x="49" y="49"/>
              </a:lnTo>
              <a:lnTo>
                <a:pt x="50" y="50"/>
              </a:lnTo>
              <a:lnTo>
                <a:pt x="51" y="52"/>
              </a:lnTo>
              <a:lnTo>
                <a:pt x="51" y="54"/>
              </a:lnTo>
              <a:lnTo>
                <a:pt x="52" y="56"/>
              </a:lnTo>
              <a:lnTo>
                <a:pt x="53" y="58"/>
              </a:lnTo>
              <a:lnTo>
                <a:pt x="53" y="60"/>
              </a:lnTo>
              <a:lnTo>
                <a:pt x="53" y="63"/>
              </a:lnTo>
              <a:lnTo>
                <a:pt x="54" y="69"/>
              </a:lnTo>
              <a:lnTo>
                <a:pt x="54" y="309"/>
              </a:lnTo>
              <a:lnTo>
                <a:pt x="53" y="320"/>
              </a:lnTo>
              <a:lnTo>
                <a:pt x="52" y="325"/>
              </a:lnTo>
              <a:lnTo>
                <a:pt x="51" y="329"/>
              </a:lnTo>
              <a:lnTo>
                <a:pt x="50" y="333"/>
              </a:lnTo>
              <a:lnTo>
                <a:pt x="48" y="336"/>
              </a:lnTo>
              <a:lnTo>
                <a:pt x="47" y="338"/>
              </a:lnTo>
              <a:lnTo>
                <a:pt x="46" y="339"/>
              </a:lnTo>
              <a:lnTo>
                <a:pt x="44" y="341"/>
              </a:lnTo>
              <a:lnTo>
                <a:pt x="43" y="342"/>
              </a:lnTo>
              <a:lnTo>
                <a:pt x="40" y="344"/>
              </a:lnTo>
              <a:lnTo>
                <a:pt x="37" y="346"/>
              </a:lnTo>
              <a:lnTo>
                <a:pt x="33" y="347"/>
              </a:lnTo>
              <a:lnTo>
                <a:pt x="28" y="348"/>
              </a:lnTo>
              <a:lnTo>
                <a:pt x="23" y="349"/>
              </a:lnTo>
              <a:lnTo>
                <a:pt x="17" y="350"/>
              </a:lnTo>
              <a:lnTo>
                <a:pt x="4" y="350"/>
              </a:lnTo>
              <a:lnTo>
                <a:pt x="4" y="358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205920</xdr:colOff>
      <xdr:row>98</xdr:row>
      <xdr:rowOff>242640</xdr:rowOff>
    </xdr:from>
    <xdr:to>
      <xdr:col>297</xdr:col>
      <xdr:colOff>241200</xdr:colOff>
      <xdr:row>98</xdr:row>
      <xdr:rowOff>278280</xdr:rowOff>
    </xdr:to>
    <xdr:sp>
      <xdr:nvSpPr>
        <xdr:cNvPr id="375" name="Freeform 1"/>
        <xdr:cNvSpPr/>
      </xdr:nvSpPr>
      <xdr:spPr>
        <a:xfrm>
          <a:off x="237835440" y="59983200"/>
          <a:ext cx="35640" cy="36000"/>
        </a:xfrm>
        <a:custGeom>
          <a:avLst/>
          <a:gdLst/>
          <a:ahLst/>
          <a:rect l="0" t="0" r="r" b="b"/>
          <a:pathLst>
            <a:path w="99" h="100">
              <a:moveTo>
                <a:pt x="49" y="0"/>
              </a:moveTo>
              <a:lnTo>
                <a:pt x="44" y="0"/>
              </a:lnTo>
              <a:lnTo>
                <a:pt x="39" y="1"/>
              </a:lnTo>
              <a:lnTo>
                <a:pt x="34" y="2"/>
              </a:lnTo>
              <a:lnTo>
                <a:pt x="30" y="4"/>
              </a:lnTo>
              <a:lnTo>
                <a:pt x="26" y="6"/>
              </a:lnTo>
              <a:lnTo>
                <a:pt x="22" y="9"/>
              </a:lnTo>
              <a:lnTo>
                <a:pt x="18" y="11"/>
              </a:lnTo>
              <a:lnTo>
                <a:pt x="14" y="15"/>
              </a:lnTo>
              <a:lnTo>
                <a:pt x="11" y="18"/>
              </a:lnTo>
              <a:lnTo>
                <a:pt x="8" y="22"/>
              </a:lnTo>
              <a:lnTo>
                <a:pt x="6" y="26"/>
              </a:lnTo>
              <a:lnTo>
                <a:pt x="4" y="31"/>
              </a:lnTo>
              <a:lnTo>
                <a:pt x="2" y="36"/>
              </a:lnTo>
              <a:lnTo>
                <a:pt x="1" y="41"/>
              </a:lnTo>
              <a:lnTo>
                <a:pt x="0" y="46"/>
              </a:lnTo>
              <a:lnTo>
                <a:pt x="0" y="51"/>
              </a:lnTo>
              <a:lnTo>
                <a:pt x="0" y="56"/>
              </a:lnTo>
              <a:lnTo>
                <a:pt x="1" y="60"/>
              </a:lnTo>
              <a:lnTo>
                <a:pt x="2" y="65"/>
              </a:lnTo>
              <a:lnTo>
                <a:pt x="4" y="69"/>
              </a:lnTo>
              <a:lnTo>
                <a:pt x="6" y="74"/>
              </a:lnTo>
              <a:lnTo>
                <a:pt x="8" y="78"/>
              </a:lnTo>
              <a:lnTo>
                <a:pt x="11" y="81"/>
              </a:lnTo>
              <a:lnTo>
                <a:pt x="14" y="85"/>
              </a:lnTo>
              <a:lnTo>
                <a:pt x="18" y="88"/>
              </a:lnTo>
              <a:lnTo>
                <a:pt x="21" y="91"/>
              </a:lnTo>
              <a:lnTo>
                <a:pt x="25" y="93"/>
              </a:lnTo>
              <a:lnTo>
                <a:pt x="29" y="95"/>
              </a:lnTo>
              <a:lnTo>
                <a:pt x="34" y="97"/>
              </a:lnTo>
              <a:lnTo>
                <a:pt x="38" y="98"/>
              </a:lnTo>
              <a:lnTo>
                <a:pt x="43" y="99"/>
              </a:lnTo>
              <a:lnTo>
                <a:pt x="48" y="99"/>
              </a:lnTo>
              <a:lnTo>
                <a:pt x="53" y="99"/>
              </a:lnTo>
              <a:lnTo>
                <a:pt x="58" y="98"/>
              </a:lnTo>
              <a:lnTo>
                <a:pt x="63" y="97"/>
              </a:lnTo>
              <a:lnTo>
                <a:pt x="67" y="95"/>
              </a:lnTo>
              <a:lnTo>
                <a:pt x="72" y="93"/>
              </a:lnTo>
              <a:lnTo>
                <a:pt x="76" y="91"/>
              </a:lnTo>
              <a:lnTo>
                <a:pt x="80" y="88"/>
              </a:lnTo>
              <a:lnTo>
                <a:pt x="83" y="85"/>
              </a:lnTo>
              <a:lnTo>
                <a:pt x="87" y="82"/>
              </a:lnTo>
              <a:lnTo>
                <a:pt x="90" y="78"/>
              </a:lnTo>
              <a:lnTo>
                <a:pt x="92" y="74"/>
              </a:lnTo>
              <a:lnTo>
                <a:pt x="94" y="70"/>
              </a:lnTo>
              <a:lnTo>
                <a:pt x="96" y="65"/>
              </a:lnTo>
              <a:lnTo>
                <a:pt x="97" y="61"/>
              </a:lnTo>
              <a:lnTo>
                <a:pt x="98" y="56"/>
              </a:lnTo>
              <a:lnTo>
                <a:pt x="98" y="51"/>
              </a:lnTo>
              <a:lnTo>
                <a:pt x="98" y="46"/>
              </a:lnTo>
              <a:lnTo>
                <a:pt x="97" y="41"/>
              </a:lnTo>
              <a:lnTo>
                <a:pt x="96" y="36"/>
              </a:lnTo>
              <a:lnTo>
                <a:pt x="94" y="31"/>
              </a:lnTo>
              <a:lnTo>
                <a:pt x="92" y="27"/>
              </a:lnTo>
              <a:lnTo>
                <a:pt x="90" y="23"/>
              </a:lnTo>
              <a:lnTo>
                <a:pt x="87" y="19"/>
              </a:lnTo>
              <a:lnTo>
                <a:pt x="83" y="15"/>
              </a:lnTo>
              <a:lnTo>
                <a:pt x="80" y="12"/>
              </a:lnTo>
              <a:lnTo>
                <a:pt x="76" y="9"/>
              </a:lnTo>
              <a:lnTo>
                <a:pt x="72" y="6"/>
              </a:lnTo>
              <a:lnTo>
                <a:pt x="68" y="4"/>
              </a:lnTo>
              <a:lnTo>
                <a:pt x="63" y="2"/>
              </a:lnTo>
              <a:lnTo>
                <a:pt x="58" y="1"/>
              </a:lnTo>
              <a:lnTo>
                <a:pt x="54" y="0"/>
              </a:lnTo>
              <a:lnTo>
                <a:pt x="49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333000</xdr:colOff>
      <xdr:row>98</xdr:row>
      <xdr:rowOff>124920</xdr:rowOff>
    </xdr:from>
    <xdr:to>
      <xdr:col>297</xdr:col>
      <xdr:colOff>474840</xdr:colOff>
      <xdr:row>98</xdr:row>
      <xdr:rowOff>342360</xdr:rowOff>
    </xdr:to>
    <xdr:sp>
      <xdr:nvSpPr>
        <xdr:cNvPr id="376" name="Freeform 1"/>
        <xdr:cNvSpPr/>
      </xdr:nvSpPr>
      <xdr:spPr>
        <a:xfrm>
          <a:off x="237962520" y="59865480"/>
          <a:ext cx="142200" cy="217800"/>
        </a:xfrm>
        <a:custGeom>
          <a:avLst/>
          <a:gdLst/>
          <a:ahLst/>
          <a:rect l="0" t="0" r="r" b="b"/>
          <a:pathLst>
            <a:path w="395" h="605">
              <a:moveTo>
                <a:pt x="394" y="482"/>
              </a:moveTo>
              <a:lnTo>
                <a:pt x="382" y="477"/>
              </a:lnTo>
              <a:lnTo>
                <a:pt x="371" y="494"/>
              </a:lnTo>
              <a:lnTo>
                <a:pt x="361" y="508"/>
              </a:lnTo>
              <a:lnTo>
                <a:pt x="357" y="514"/>
              </a:lnTo>
              <a:lnTo>
                <a:pt x="352" y="518"/>
              </a:lnTo>
              <a:lnTo>
                <a:pt x="348" y="522"/>
              </a:lnTo>
              <a:lnTo>
                <a:pt x="344" y="526"/>
              </a:lnTo>
              <a:lnTo>
                <a:pt x="339" y="528"/>
              </a:lnTo>
              <a:lnTo>
                <a:pt x="334" y="531"/>
              </a:lnTo>
              <a:lnTo>
                <a:pt x="330" y="532"/>
              </a:lnTo>
              <a:lnTo>
                <a:pt x="324" y="534"/>
              </a:lnTo>
              <a:lnTo>
                <a:pt x="319" y="535"/>
              </a:lnTo>
              <a:lnTo>
                <a:pt x="312" y="535"/>
              </a:lnTo>
              <a:lnTo>
                <a:pt x="298" y="536"/>
              </a:lnTo>
              <a:lnTo>
                <a:pt x="87" y="536"/>
              </a:lnTo>
              <a:lnTo>
                <a:pt x="235" y="379"/>
              </a:lnTo>
              <a:lnTo>
                <a:pt x="263" y="348"/>
              </a:lnTo>
              <a:lnTo>
                <a:pt x="286" y="319"/>
              </a:lnTo>
              <a:lnTo>
                <a:pt x="306" y="291"/>
              </a:lnTo>
              <a:lnTo>
                <a:pt x="322" y="263"/>
              </a:lnTo>
              <a:lnTo>
                <a:pt x="328" y="250"/>
              </a:lnTo>
              <a:lnTo>
                <a:pt x="334" y="237"/>
              </a:lnTo>
              <a:lnTo>
                <a:pt x="338" y="224"/>
              </a:lnTo>
              <a:lnTo>
                <a:pt x="342" y="210"/>
              </a:lnTo>
              <a:lnTo>
                <a:pt x="345" y="197"/>
              </a:lnTo>
              <a:lnTo>
                <a:pt x="347" y="184"/>
              </a:lnTo>
              <a:lnTo>
                <a:pt x="348" y="171"/>
              </a:lnTo>
              <a:lnTo>
                <a:pt x="349" y="158"/>
              </a:lnTo>
              <a:lnTo>
                <a:pt x="348" y="142"/>
              </a:lnTo>
              <a:lnTo>
                <a:pt x="345" y="126"/>
              </a:lnTo>
              <a:lnTo>
                <a:pt x="341" y="110"/>
              </a:lnTo>
              <a:lnTo>
                <a:pt x="336" y="96"/>
              </a:lnTo>
              <a:lnTo>
                <a:pt x="329" y="82"/>
              </a:lnTo>
              <a:lnTo>
                <a:pt x="321" y="69"/>
              </a:lnTo>
              <a:lnTo>
                <a:pt x="312" y="57"/>
              </a:lnTo>
              <a:lnTo>
                <a:pt x="301" y="46"/>
              </a:lnTo>
              <a:lnTo>
                <a:pt x="290" y="35"/>
              </a:lnTo>
              <a:lnTo>
                <a:pt x="277" y="26"/>
              </a:lnTo>
              <a:lnTo>
                <a:pt x="264" y="19"/>
              </a:lnTo>
              <a:lnTo>
                <a:pt x="249" y="12"/>
              </a:lnTo>
              <a:lnTo>
                <a:pt x="234" y="7"/>
              </a:lnTo>
              <a:lnTo>
                <a:pt x="218" y="3"/>
              </a:lnTo>
              <a:lnTo>
                <a:pt x="202" y="1"/>
              </a:lnTo>
              <a:lnTo>
                <a:pt x="185" y="0"/>
              </a:lnTo>
              <a:lnTo>
                <a:pt x="176" y="0"/>
              </a:lnTo>
              <a:lnTo>
                <a:pt x="167" y="1"/>
              </a:lnTo>
              <a:lnTo>
                <a:pt x="158" y="2"/>
              </a:lnTo>
              <a:lnTo>
                <a:pt x="149" y="4"/>
              </a:lnTo>
              <a:lnTo>
                <a:pt x="140" y="6"/>
              </a:lnTo>
              <a:lnTo>
                <a:pt x="132" y="8"/>
              </a:lnTo>
              <a:lnTo>
                <a:pt x="123" y="11"/>
              </a:lnTo>
              <a:lnTo>
                <a:pt x="115" y="14"/>
              </a:lnTo>
              <a:lnTo>
                <a:pt x="107" y="18"/>
              </a:lnTo>
              <a:lnTo>
                <a:pt x="99" y="22"/>
              </a:lnTo>
              <a:lnTo>
                <a:pt x="92" y="27"/>
              </a:lnTo>
              <a:lnTo>
                <a:pt x="84" y="32"/>
              </a:lnTo>
              <a:lnTo>
                <a:pt x="77" y="37"/>
              </a:lnTo>
              <a:lnTo>
                <a:pt x="70" y="43"/>
              </a:lnTo>
              <a:lnTo>
                <a:pt x="64" y="49"/>
              </a:lnTo>
              <a:lnTo>
                <a:pt x="58" y="55"/>
              </a:lnTo>
              <a:lnTo>
                <a:pt x="48" y="67"/>
              </a:lnTo>
              <a:lnTo>
                <a:pt x="39" y="78"/>
              </a:lnTo>
              <a:lnTo>
                <a:pt x="31" y="91"/>
              </a:lnTo>
              <a:lnTo>
                <a:pt x="24" y="104"/>
              </a:lnTo>
              <a:lnTo>
                <a:pt x="18" y="119"/>
              </a:lnTo>
              <a:lnTo>
                <a:pt x="12" y="136"/>
              </a:lnTo>
              <a:lnTo>
                <a:pt x="6" y="156"/>
              </a:lnTo>
              <a:lnTo>
                <a:pt x="1" y="178"/>
              </a:lnTo>
              <a:lnTo>
                <a:pt x="19" y="182"/>
              </a:lnTo>
              <a:lnTo>
                <a:pt x="33" y="152"/>
              </a:lnTo>
              <a:lnTo>
                <a:pt x="46" y="127"/>
              </a:lnTo>
              <a:lnTo>
                <a:pt x="52" y="117"/>
              </a:lnTo>
              <a:lnTo>
                <a:pt x="59" y="107"/>
              </a:lnTo>
              <a:lnTo>
                <a:pt x="66" y="99"/>
              </a:lnTo>
              <a:lnTo>
                <a:pt x="74" y="91"/>
              </a:lnTo>
              <a:lnTo>
                <a:pt x="81" y="85"/>
              </a:lnTo>
              <a:lnTo>
                <a:pt x="89" y="80"/>
              </a:lnTo>
              <a:lnTo>
                <a:pt x="98" y="75"/>
              </a:lnTo>
              <a:lnTo>
                <a:pt x="107" y="72"/>
              </a:lnTo>
              <a:lnTo>
                <a:pt x="116" y="69"/>
              </a:lnTo>
              <a:lnTo>
                <a:pt x="126" y="68"/>
              </a:lnTo>
              <a:lnTo>
                <a:pt x="137" y="66"/>
              </a:lnTo>
              <a:lnTo>
                <a:pt x="148" y="66"/>
              </a:lnTo>
              <a:lnTo>
                <a:pt x="162" y="67"/>
              </a:lnTo>
              <a:lnTo>
                <a:pt x="175" y="68"/>
              </a:lnTo>
              <a:lnTo>
                <a:pt x="187" y="71"/>
              </a:lnTo>
              <a:lnTo>
                <a:pt x="199" y="75"/>
              </a:lnTo>
              <a:lnTo>
                <a:pt x="210" y="80"/>
              </a:lnTo>
              <a:lnTo>
                <a:pt x="220" y="86"/>
              </a:lnTo>
              <a:lnTo>
                <a:pt x="230" y="93"/>
              </a:lnTo>
              <a:lnTo>
                <a:pt x="238" y="101"/>
              </a:lnTo>
              <a:lnTo>
                <a:pt x="246" y="110"/>
              </a:lnTo>
              <a:lnTo>
                <a:pt x="253" y="119"/>
              </a:lnTo>
              <a:lnTo>
                <a:pt x="259" y="130"/>
              </a:lnTo>
              <a:lnTo>
                <a:pt x="264" y="141"/>
              </a:lnTo>
              <a:lnTo>
                <a:pt x="268" y="153"/>
              </a:lnTo>
              <a:lnTo>
                <a:pt x="270" y="165"/>
              </a:lnTo>
              <a:lnTo>
                <a:pt x="272" y="178"/>
              </a:lnTo>
              <a:lnTo>
                <a:pt x="273" y="192"/>
              </a:lnTo>
              <a:lnTo>
                <a:pt x="272" y="205"/>
              </a:lnTo>
              <a:lnTo>
                <a:pt x="271" y="219"/>
              </a:lnTo>
              <a:lnTo>
                <a:pt x="268" y="233"/>
              </a:lnTo>
              <a:lnTo>
                <a:pt x="265" y="247"/>
              </a:lnTo>
              <a:lnTo>
                <a:pt x="261" y="261"/>
              </a:lnTo>
              <a:lnTo>
                <a:pt x="256" y="276"/>
              </a:lnTo>
              <a:lnTo>
                <a:pt x="243" y="305"/>
              </a:lnTo>
              <a:lnTo>
                <a:pt x="227" y="335"/>
              </a:lnTo>
              <a:lnTo>
                <a:pt x="207" y="364"/>
              </a:lnTo>
              <a:lnTo>
                <a:pt x="184" y="394"/>
              </a:lnTo>
              <a:lnTo>
                <a:pt x="158" y="424"/>
              </a:lnTo>
              <a:lnTo>
                <a:pt x="0" y="593"/>
              </a:lnTo>
              <a:lnTo>
                <a:pt x="0" y="604"/>
              </a:lnTo>
              <a:lnTo>
                <a:pt x="345" y="604"/>
              </a:lnTo>
              <a:lnTo>
                <a:pt x="394" y="48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567000</xdr:colOff>
      <xdr:row>98</xdr:row>
      <xdr:rowOff>194400</xdr:rowOff>
    </xdr:from>
    <xdr:to>
      <xdr:col>297</xdr:col>
      <xdr:colOff>715320</xdr:colOff>
      <xdr:row>98</xdr:row>
      <xdr:rowOff>412200</xdr:rowOff>
    </xdr:to>
    <xdr:sp>
      <xdr:nvSpPr>
        <xdr:cNvPr id="377" name="Freeform 1"/>
        <xdr:cNvSpPr/>
      </xdr:nvSpPr>
      <xdr:spPr>
        <a:xfrm>
          <a:off x="238196520" y="59934960"/>
          <a:ext cx="148680" cy="218160"/>
        </a:xfrm>
        <a:custGeom>
          <a:avLst/>
          <a:gdLst/>
          <a:ahLst/>
          <a:rect l="0" t="0" r="r" b="b"/>
          <a:pathLst>
            <a:path w="413" h="606">
              <a:moveTo>
                <a:pt x="0" y="605"/>
              </a:moveTo>
              <a:lnTo>
                <a:pt x="214" y="605"/>
              </a:lnTo>
              <a:lnTo>
                <a:pt x="214" y="589"/>
              </a:lnTo>
              <a:lnTo>
                <a:pt x="192" y="588"/>
              </a:lnTo>
              <a:lnTo>
                <a:pt x="182" y="587"/>
              </a:lnTo>
              <a:lnTo>
                <a:pt x="174" y="586"/>
              </a:lnTo>
              <a:lnTo>
                <a:pt x="167" y="584"/>
              </a:lnTo>
              <a:lnTo>
                <a:pt x="161" y="582"/>
              </a:lnTo>
              <a:lnTo>
                <a:pt x="155" y="580"/>
              </a:lnTo>
              <a:lnTo>
                <a:pt x="153" y="578"/>
              </a:lnTo>
              <a:lnTo>
                <a:pt x="151" y="577"/>
              </a:lnTo>
              <a:lnTo>
                <a:pt x="149" y="575"/>
              </a:lnTo>
              <a:lnTo>
                <a:pt x="147" y="573"/>
              </a:lnTo>
              <a:lnTo>
                <a:pt x="145" y="570"/>
              </a:lnTo>
              <a:lnTo>
                <a:pt x="144" y="568"/>
              </a:lnTo>
              <a:lnTo>
                <a:pt x="141" y="563"/>
              </a:lnTo>
              <a:lnTo>
                <a:pt x="139" y="556"/>
              </a:lnTo>
              <a:lnTo>
                <a:pt x="138" y="549"/>
              </a:lnTo>
              <a:lnTo>
                <a:pt x="137" y="541"/>
              </a:lnTo>
              <a:lnTo>
                <a:pt x="136" y="522"/>
              </a:lnTo>
              <a:lnTo>
                <a:pt x="136" y="382"/>
              </a:lnTo>
              <a:lnTo>
                <a:pt x="148" y="392"/>
              </a:lnTo>
              <a:lnTo>
                <a:pt x="158" y="400"/>
              </a:lnTo>
              <a:lnTo>
                <a:pt x="169" y="407"/>
              </a:lnTo>
              <a:lnTo>
                <a:pt x="174" y="409"/>
              </a:lnTo>
              <a:lnTo>
                <a:pt x="179" y="412"/>
              </a:lnTo>
              <a:lnTo>
                <a:pt x="184" y="414"/>
              </a:lnTo>
              <a:lnTo>
                <a:pt x="189" y="416"/>
              </a:lnTo>
              <a:lnTo>
                <a:pt x="195" y="417"/>
              </a:lnTo>
              <a:lnTo>
                <a:pt x="201" y="418"/>
              </a:lnTo>
              <a:lnTo>
                <a:pt x="212" y="420"/>
              </a:lnTo>
              <a:lnTo>
                <a:pt x="226" y="420"/>
              </a:lnTo>
              <a:lnTo>
                <a:pt x="245" y="419"/>
              </a:lnTo>
              <a:lnTo>
                <a:pt x="264" y="415"/>
              </a:lnTo>
              <a:lnTo>
                <a:pt x="282" y="410"/>
              </a:lnTo>
              <a:lnTo>
                <a:pt x="299" y="402"/>
              </a:lnTo>
              <a:lnTo>
                <a:pt x="315" y="393"/>
              </a:lnTo>
              <a:lnTo>
                <a:pt x="331" y="382"/>
              </a:lnTo>
              <a:lnTo>
                <a:pt x="345" y="368"/>
              </a:lnTo>
              <a:lnTo>
                <a:pt x="358" y="354"/>
              </a:lnTo>
              <a:lnTo>
                <a:pt x="370" y="338"/>
              </a:lnTo>
              <a:lnTo>
                <a:pt x="380" y="320"/>
              </a:lnTo>
              <a:lnTo>
                <a:pt x="390" y="301"/>
              </a:lnTo>
              <a:lnTo>
                <a:pt x="397" y="281"/>
              </a:lnTo>
              <a:lnTo>
                <a:pt x="403" y="260"/>
              </a:lnTo>
              <a:lnTo>
                <a:pt x="408" y="237"/>
              </a:lnTo>
              <a:lnTo>
                <a:pt x="411" y="214"/>
              </a:lnTo>
              <a:lnTo>
                <a:pt x="412" y="190"/>
              </a:lnTo>
              <a:lnTo>
                <a:pt x="411" y="170"/>
              </a:lnTo>
              <a:lnTo>
                <a:pt x="409" y="150"/>
              </a:lnTo>
              <a:lnTo>
                <a:pt x="405" y="132"/>
              </a:lnTo>
              <a:lnTo>
                <a:pt x="400" y="114"/>
              </a:lnTo>
              <a:lnTo>
                <a:pt x="395" y="97"/>
              </a:lnTo>
              <a:lnTo>
                <a:pt x="387" y="81"/>
              </a:lnTo>
              <a:lnTo>
                <a:pt x="379" y="67"/>
              </a:lnTo>
              <a:lnTo>
                <a:pt x="370" y="54"/>
              </a:lnTo>
              <a:lnTo>
                <a:pt x="359" y="42"/>
              </a:lnTo>
              <a:lnTo>
                <a:pt x="348" y="31"/>
              </a:lnTo>
              <a:lnTo>
                <a:pt x="336" y="22"/>
              </a:lnTo>
              <a:lnTo>
                <a:pt x="323" y="14"/>
              </a:lnTo>
              <a:lnTo>
                <a:pt x="309" y="8"/>
              </a:lnTo>
              <a:lnTo>
                <a:pt x="295" y="4"/>
              </a:lnTo>
              <a:lnTo>
                <a:pt x="280" y="1"/>
              </a:lnTo>
              <a:lnTo>
                <a:pt x="264" y="0"/>
              </a:lnTo>
              <a:lnTo>
                <a:pt x="255" y="0"/>
              </a:lnTo>
              <a:lnTo>
                <a:pt x="246" y="1"/>
              </a:lnTo>
              <a:lnTo>
                <a:pt x="237" y="2"/>
              </a:lnTo>
              <a:lnTo>
                <a:pt x="228" y="4"/>
              </a:lnTo>
              <a:lnTo>
                <a:pt x="220" y="6"/>
              </a:lnTo>
              <a:lnTo>
                <a:pt x="212" y="9"/>
              </a:lnTo>
              <a:lnTo>
                <a:pt x="204" y="13"/>
              </a:lnTo>
              <a:lnTo>
                <a:pt x="196" y="17"/>
              </a:lnTo>
              <a:lnTo>
                <a:pt x="188" y="21"/>
              </a:lnTo>
              <a:lnTo>
                <a:pt x="181" y="27"/>
              </a:lnTo>
              <a:lnTo>
                <a:pt x="173" y="32"/>
              </a:lnTo>
              <a:lnTo>
                <a:pt x="166" y="39"/>
              </a:lnTo>
              <a:lnTo>
                <a:pt x="151" y="53"/>
              </a:lnTo>
              <a:lnTo>
                <a:pt x="136" y="71"/>
              </a:lnTo>
              <a:lnTo>
                <a:pt x="136" y="2"/>
              </a:lnTo>
              <a:lnTo>
                <a:pt x="131" y="0"/>
              </a:lnTo>
              <a:lnTo>
                <a:pt x="68" y="24"/>
              </a:lnTo>
              <a:lnTo>
                <a:pt x="37" y="35"/>
              </a:lnTo>
              <a:lnTo>
                <a:pt x="4" y="46"/>
              </a:lnTo>
              <a:lnTo>
                <a:pt x="4" y="60"/>
              </a:lnTo>
              <a:lnTo>
                <a:pt x="9" y="59"/>
              </a:lnTo>
              <a:lnTo>
                <a:pt x="14" y="59"/>
              </a:lnTo>
              <a:lnTo>
                <a:pt x="26" y="59"/>
              </a:lnTo>
              <a:lnTo>
                <a:pt x="31" y="59"/>
              </a:lnTo>
              <a:lnTo>
                <a:pt x="36" y="59"/>
              </a:lnTo>
              <a:lnTo>
                <a:pt x="40" y="60"/>
              </a:lnTo>
              <a:lnTo>
                <a:pt x="44" y="61"/>
              </a:lnTo>
              <a:lnTo>
                <a:pt x="47" y="62"/>
              </a:lnTo>
              <a:lnTo>
                <a:pt x="49" y="63"/>
              </a:lnTo>
              <a:lnTo>
                <a:pt x="50" y="64"/>
              </a:lnTo>
              <a:lnTo>
                <a:pt x="52" y="65"/>
              </a:lnTo>
              <a:lnTo>
                <a:pt x="53" y="66"/>
              </a:lnTo>
              <a:lnTo>
                <a:pt x="54" y="67"/>
              </a:lnTo>
              <a:lnTo>
                <a:pt x="55" y="69"/>
              </a:lnTo>
              <a:lnTo>
                <a:pt x="57" y="72"/>
              </a:lnTo>
              <a:lnTo>
                <a:pt x="58" y="75"/>
              </a:lnTo>
              <a:lnTo>
                <a:pt x="60" y="80"/>
              </a:lnTo>
              <a:lnTo>
                <a:pt x="61" y="84"/>
              </a:lnTo>
              <a:lnTo>
                <a:pt x="61" y="90"/>
              </a:lnTo>
              <a:lnTo>
                <a:pt x="62" y="96"/>
              </a:lnTo>
              <a:lnTo>
                <a:pt x="62" y="110"/>
              </a:lnTo>
              <a:lnTo>
                <a:pt x="62" y="528"/>
              </a:lnTo>
              <a:lnTo>
                <a:pt x="61" y="544"/>
              </a:lnTo>
              <a:lnTo>
                <a:pt x="61" y="551"/>
              </a:lnTo>
              <a:lnTo>
                <a:pt x="60" y="557"/>
              </a:lnTo>
              <a:lnTo>
                <a:pt x="58" y="562"/>
              </a:lnTo>
              <a:lnTo>
                <a:pt x="56" y="567"/>
              </a:lnTo>
              <a:lnTo>
                <a:pt x="54" y="571"/>
              </a:lnTo>
              <a:lnTo>
                <a:pt x="52" y="573"/>
              </a:lnTo>
              <a:lnTo>
                <a:pt x="51" y="575"/>
              </a:lnTo>
              <a:lnTo>
                <a:pt x="47" y="578"/>
              </a:lnTo>
              <a:lnTo>
                <a:pt x="43" y="580"/>
              </a:lnTo>
              <a:lnTo>
                <a:pt x="38" y="583"/>
              </a:lnTo>
              <a:lnTo>
                <a:pt x="32" y="585"/>
              </a:lnTo>
              <a:lnTo>
                <a:pt x="25" y="586"/>
              </a:lnTo>
              <a:lnTo>
                <a:pt x="18" y="588"/>
              </a:lnTo>
              <a:lnTo>
                <a:pt x="0" y="590"/>
              </a:lnTo>
              <a:lnTo>
                <a:pt x="0" y="605"/>
              </a:lnTo>
              <a:moveTo>
                <a:pt x="136" y="113"/>
              </a:moveTo>
              <a:lnTo>
                <a:pt x="136" y="110"/>
              </a:lnTo>
              <a:lnTo>
                <a:pt x="137" y="108"/>
              </a:lnTo>
              <a:lnTo>
                <a:pt x="138" y="105"/>
              </a:lnTo>
              <a:lnTo>
                <a:pt x="138" y="102"/>
              </a:lnTo>
              <a:lnTo>
                <a:pt x="141" y="97"/>
              </a:lnTo>
              <a:lnTo>
                <a:pt x="145" y="92"/>
              </a:lnTo>
              <a:lnTo>
                <a:pt x="149" y="87"/>
              </a:lnTo>
              <a:lnTo>
                <a:pt x="154" y="82"/>
              </a:lnTo>
              <a:lnTo>
                <a:pt x="160" y="77"/>
              </a:lnTo>
              <a:lnTo>
                <a:pt x="166" y="73"/>
              </a:lnTo>
              <a:lnTo>
                <a:pt x="173" y="69"/>
              </a:lnTo>
              <a:lnTo>
                <a:pt x="180" y="65"/>
              </a:lnTo>
              <a:lnTo>
                <a:pt x="188" y="62"/>
              </a:lnTo>
              <a:lnTo>
                <a:pt x="195" y="59"/>
              </a:lnTo>
              <a:lnTo>
                <a:pt x="203" y="57"/>
              </a:lnTo>
              <a:lnTo>
                <a:pt x="211" y="55"/>
              </a:lnTo>
              <a:lnTo>
                <a:pt x="219" y="54"/>
              </a:lnTo>
              <a:lnTo>
                <a:pt x="227" y="54"/>
              </a:lnTo>
              <a:lnTo>
                <a:pt x="239" y="54"/>
              </a:lnTo>
              <a:lnTo>
                <a:pt x="250" y="57"/>
              </a:lnTo>
              <a:lnTo>
                <a:pt x="261" y="61"/>
              </a:lnTo>
              <a:lnTo>
                <a:pt x="271" y="66"/>
              </a:lnTo>
              <a:lnTo>
                <a:pt x="281" y="73"/>
              </a:lnTo>
              <a:lnTo>
                <a:pt x="290" y="81"/>
              </a:lnTo>
              <a:lnTo>
                <a:pt x="298" y="90"/>
              </a:lnTo>
              <a:lnTo>
                <a:pt x="306" y="101"/>
              </a:lnTo>
              <a:lnTo>
                <a:pt x="312" y="113"/>
              </a:lnTo>
              <a:lnTo>
                <a:pt x="318" y="126"/>
              </a:lnTo>
              <a:lnTo>
                <a:pt x="323" y="140"/>
              </a:lnTo>
              <a:lnTo>
                <a:pt x="328" y="155"/>
              </a:lnTo>
              <a:lnTo>
                <a:pt x="331" y="171"/>
              </a:lnTo>
              <a:lnTo>
                <a:pt x="333" y="189"/>
              </a:lnTo>
              <a:lnTo>
                <a:pt x="335" y="207"/>
              </a:lnTo>
              <a:lnTo>
                <a:pt x="335" y="226"/>
              </a:lnTo>
              <a:lnTo>
                <a:pt x="335" y="244"/>
              </a:lnTo>
              <a:lnTo>
                <a:pt x="333" y="261"/>
              </a:lnTo>
              <a:lnTo>
                <a:pt x="331" y="278"/>
              </a:lnTo>
              <a:lnTo>
                <a:pt x="328" y="293"/>
              </a:lnTo>
              <a:lnTo>
                <a:pt x="323" y="308"/>
              </a:lnTo>
              <a:lnTo>
                <a:pt x="318" y="322"/>
              </a:lnTo>
              <a:lnTo>
                <a:pt x="312" y="334"/>
              </a:lnTo>
              <a:lnTo>
                <a:pt x="306" y="346"/>
              </a:lnTo>
              <a:lnTo>
                <a:pt x="298" y="356"/>
              </a:lnTo>
              <a:lnTo>
                <a:pt x="290" y="365"/>
              </a:lnTo>
              <a:lnTo>
                <a:pt x="281" y="373"/>
              </a:lnTo>
              <a:lnTo>
                <a:pt x="272" y="379"/>
              </a:lnTo>
              <a:lnTo>
                <a:pt x="262" y="385"/>
              </a:lnTo>
              <a:lnTo>
                <a:pt x="251" y="388"/>
              </a:lnTo>
              <a:lnTo>
                <a:pt x="240" y="391"/>
              </a:lnTo>
              <a:lnTo>
                <a:pt x="228" y="391"/>
              </a:lnTo>
              <a:lnTo>
                <a:pt x="220" y="391"/>
              </a:lnTo>
              <a:lnTo>
                <a:pt x="212" y="390"/>
              </a:lnTo>
              <a:lnTo>
                <a:pt x="204" y="388"/>
              </a:lnTo>
              <a:lnTo>
                <a:pt x="196" y="386"/>
              </a:lnTo>
              <a:lnTo>
                <a:pt x="189" y="383"/>
              </a:lnTo>
              <a:lnTo>
                <a:pt x="181" y="380"/>
              </a:lnTo>
              <a:lnTo>
                <a:pt x="174" y="376"/>
              </a:lnTo>
              <a:lnTo>
                <a:pt x="167" y="372"/>
              </a:lnTo>
              <a:lnTo>
                <a:pt x="160" y="368"/>
              </a:lnTo>
              <a:lnTo>
                <a:pt x="154" y="363"/>
              </a:lnTo>
              <a:lnTo>
                <a:pt x="149" y="358"/>
              </a:lnTo>
              <a:lnTo>
                <a:pt x="145" y="353"/>
              </a:lnTo>
              <a:lnTo>
                <a:pt x="141" y="348"/>
              </a:lnTo>
              <a:lnTo>
                <a:pt x="139" y="343"/>
              </a:lnTo>
              <a:lnTo>
                <a:pt x="138" y="340"/>
              </a:lnTo>
              <a:lnTo>
                <a:pt x="137" y="337"/>
              </a:lnTo>
              <a:lnTo>
                <a:pt x="136" y="335"/>
              </a:lnTo>
              <a:lnTo>
                <a:pt x="136" y="332"/>
              </a:lnTo>
              <a:lnTo>
                <a:pt x="136" y="113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295</xdr:col>
      <xdr:colOff>723600</xdr:colOff>
      <xdr:row>129</xdr:row>
      <xdr:rowOff>256680</xdr:rowOff>
    </xdr:from>
    <xdr:to>
      <xdr:col>298</xdr:col>
      <xdr:colOff>755280</xdr:colOff>
      <xdr:row>130</xdr:row>
      <xdr:rowOff>241560</xdr:rowOff>
    </xdr:to>
    <xdr:pic>
      <xdr:nvPicPr>
        <xdr:cNvPr id="378" name="Picture 66" descr=""/>
        <xdr:cNvPicPr/>
      </xdr:nvPicPr>
      <xdr:blipFill>
        <a:blip r:embed="rId65"/>
        <a:stretch/>
      </xdr:blipFill>
      <xdr:spPr>
        <a:xfrm>
          <a:off x="236752920" y="78895080"/>
          <a:ext cx="2432160" cy="59436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277</xdr:col>
      <xdr:colOff>638280</xdr:colOff>
      <xdr:row>137</xdr:row>
      <xdr:rowOff>295200</xdr:rowOff>
    </xdr:from>
    <xdr:to>
      <xdr:col>280</xdr:col>
      <xdr:colOff>304200</xdr:colOff>
      <xdr:row>138</xdr:row>
      <xdr:rowOff>279720</xdr:rowOff>
    </xdr:to>
    <xdr:pic>
      <xdr:nvPicPr>
        <xdr:cNvPr id="379" name="Picture 67" descr=""/>
        <xdr:cNvPicPr/>
      </xdr:nvPicPr>
      <xdr:blipFill>
        <a:blip r:embed="rId66"/>
        <a:stretch/>
      </xdr:blipFill>
      <xdr:spPr>
        <a:xfrm>
          <a:off x="222265800" y="83810160"/>
          <a:ext cx="2066400" cy="59436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283</xdr:col>
      <xdr:colOff>279720</xdr:colOff>
      <xdr:row>137</xdr:row>
      <xdr:rowOff>183240</xdr:rowOff>
    </xdr:from>
    <xdr:to>
      <xdr:col>295</xdr:col>
      <xdr:colOff>654480</xdr:colOff>
      <xdr:row>138</xdr:row>
      <xdr:rowOff>396360</xdr:rowOff>
    </xdr:to>
    <xdr:sp>
      <xdr:nvSpPr>
        <xdr:cNvPr id="380" name="Freeform 1"/>
        <xdr:cNvSpPr/>
      </xdr:nvSpPr>
      <xdr:spPr>
        <a:xfrm>
          <a:off x="226707840" y="83698200"/>
          <a:ext cx="9976320" cy="823320"/>
        </a:xfrm>
        <a:custGeom>
          <a:avLst/>
          <a:gdLst/>
          <a:ahLst/>
          <a:rect l="0" t="0" r="r" b="b"/>
          <a:pathLst>
            <a:path w="27712" h="2287">
              <a:moveTo>
                <a:pt x="0" y="2286"/>
              </a:moveTo>
              <a:lnTo>
                <a:pt x="0" y="0"/>
              </a:lnTo>
              <a:lnTo>
                <a:pt x="27711" y="0"/>
              </a:lnTo>
              <a:lnTo>
                <a:pt x="27711" y="2286"/>
              </a:lnTo>
              <a:lnTo>
                <a:pt x="0" y="2286"/>
              </a:lnTo>
              <a:close/>
            </a:path>
          </a:pathLst>
        </a:custGeom>
        <a:solidFill>
          <a:srgbClr val="ffffff"/>
        </a:solidFill>
        <a:ln w="0">
          <a:solidFill>
            <a:srgbClr val="000000"/>
          </a:solidFill>
        </a:ln>
      </xdr:spPr>
    </xdr:sp>
    <xdr:clientData/>
  </xdr:twoCellAnchor>
  <xdr:twoCellAnchor editAs="absolute">
    <xdr:from>
      <xdr:col>283</xdr:col>
      <xdr:colOff>349200</xdr:colOff>
      <xdr:row>137</xdr:row>
      <xdr:rowOff>487080</xdr:rowOff>
    </xdr:from>
    <xdr:to>
      <xdr:col>283</xdr:col>
      <xdr:colOff>672120</xdr:colOff>
      <xdr:row>138</xdr:row>
      <xdr:rowOff>192600</xdr:rowOff>
    </xdr:to>
    <xdr:sp>
      <xdr:nvSpPr>
        <xdr:cNvPr id="381" name="Freeform 1"/>
        <xdr:cNvSpPr/>
      </xdr:nvSpPr>
      <xdr:spPr>
        <a:xfrm>
          <a:off x="226777320" y="84002040"/>
          <a:ext cx="323280" cy="315720"/>
        </a:xfrm>
        <a:custGeom>
          <a:avLst/>
          <a:gdLst/>
          <a:ahLst/>
          <a:rect l="0" t="0" r="r" b="b"/>
          <a:pathLst>
            <a:path w="898" h="877">
              <a:moveTo>
                <a:pt x="897" y="0"/>
              </a:moveTo>
              <a:lnTo>
                <a:pt x="596" y="0"/>
              </a:lnTo>
              <a:lnTo>
                <a:pt x="596" y="25"/>
              </a:lnTo>
              <a:lnTo>
                <a:pt x="630" y="28"/>
              </a:lnTo>
              <a:lnTo>
                <a:pt x="644" y="31"/>
              </a:lnTo>
              <a:lnTo>
                <a:pt x="656" y="35"/>
              </a:lnTo>
              <a:lnTo>
                <a:pt x="668" y="39"/>
              </a:lnTo>
              <a:lnTo>
                <a:pt x="678" y="45"/>
              </a:lnTo>
              <a:lnTo>
                <a:pt x="682" y="48"/>
              </a:lnTo>
              <a:lnTo>
                <a:pt x="685" y="51"/>
              </a:lnTo>
              <a:lnTo>
                <a:pt x="689" y="56"/>
              </a:lnTo>
              <a:lnTo>
                <a:pt x="692" y="60"/>
              </a:lnTo>
              <a:lnTo>
                <a:pt x="700" y="70"/>
              </a:lnTo>
              <a:lnTo>
                <a:pt x="704" y="82"/>
              </a:lnTo>
              <a:lnTo>
                <a:pt x="708" y="95"/>
              </a:lnTo>
              <a:lnTo>
                <a:pt x="711" y="109"/>
              </a:lnTo>
              <a:lnTo>
                <a:pt x="714" y="127"/>
              </a:lnTo>
              <a:lnTo>
                <a:pt x="716" y="146"/>
              </a:lnTo>
              <a:lnTo>
                <a:pt x="717" y="191"/>
              </a:lnTo>
              <a:lnTo>
                <a:pt x="717" y="541"/>
              </a:lnTo>
              <a:lnTo>
                <a:pt x="716" y="599"/>
              </a:lnTo>
              <a:lnTo>
                <a:pt x="714" y="626"/>
              </a:lnTo>
              <a:lnTo>
                <a:pt x="711" y="647"/>
              </a:lnTo>
              <a:lnTo>
                <a:pt x="707" y="668"/>
              </a:lnTo>
              <a:lnTo>
                <a:pt x="701" y="685"/>
              </a:lnTo>
              <a:lnTo>
                <a:pt x="695" y="701"/>
              </a:lnTo>
              <a:lnTo>
                <a:pt x="688" y="717"/>
              </a:lnTo>
              <a:lnTo>
                <a:pt x="681" y="728"/>
              </a:lnTo>
              <a:lnTo>
                <a:pt x="672" y="739"/>
              </a:lnTo>
              <a:lnTo>
                <a:pt x="663" y="749"/>
              </a:lnTo>
              <a:lnTo>
                <a:pt x="653" y="760"/>
              </a:lnTo>
              <a:lnTo>
                <a:pt x="641" y="768"/>
              </a:lnTo>
              <a:lnTo>
                <a:pt x="630" y="777"/>
              </a:lnTo>
              <a:lnTo>
                <a:pt x="616" y="784"/>
              </a:lnTo>
              <a:lnTo>
                <a:pt x="603" y="792"/>
              </a:lnTo>
              <a:lnTo>
                <a:pt x="589" y="798"/>
              </a:lnTo>
              <a:lnTo>
                <a:pt x="574" y="803"/>
              </a:lnTo>
              <a:lnTo>
                <a:pt x="558" y="808"/>
              </a:lnTo>
              <a:lnTo>
                <a:pt x="542" y="812"/>
              </a:lnTo>
              <a:lnTo>
                <a:pt x="525" y="815"/>
              </a:lnTo>
              <a:lnTo>
                <a:pt x="507" y="818"/>
              </a:lnTo>
              <a:lnTo>
                <a:pt x="490" y="819"/>
              </a:lnTo>
              <a:lnTo>
                <a:pt x="472" y="819"/>
              </a:lnTo>
              <a:lnTo>
                <a:pt x="439" y="818"/>
              </a:lnTo>
              <a:lnTo>
                <a:pt x="423" y="817"/>
              </a:lnTo>
              <a:lnTo>
                <a:pt x="408" y="814"/>
              </a:lnTo>
              <a:lnTo>
                <a:pt x="393" y="811"/>
              </a:lnTo>
              <a:lnTo>
                <a:pt x="380" y="806"/>
              </a:lnTo>
              <a:lnTo>
                <a:pt x="367" y="802"/>
              </a:lnTo>
              <a:lnTo>
                <a:pt x="355" y="796"/>
              </a:lnTo>
              <a:lnTo>
                <a:pt x="344" y="790"/>
              </a:lnTo>
              <a:lnTo>
                <a:pt x="332" y="783"/>
              </a:lnTo>
              <a:lnTo>
                <a:pt x="322" y="776"/>
              </a:lnTo>
              <a:lnTo>
                <a:pt x="313" y="767"/>
              </a:lnTo>
              <a:lnTo>
                <a:pt x="304" y="758"/>
              </a:lnTo>
              <a:lnTo>
                <a:pt x="296" y="748"/>
              </a:lnTo>
              <a:lnTo>
                <a:pt x="288" y="738"/>
              </a:lnTo>
              <a:lnTo>
                <a:pt x="281" y="728"/>
              </a:lnTo>
              <a:lnTo>
                <a:pt x="274" y="712"/>
              </a:lnTo>
              <a:lnTo>
                <a:pt x="266" y="694"/>
              </a:lnTo>
              <a:lnTo>
                <a:pt x="261" y="677"/>
              </a:lnTo>
              <a:lnTo>
                <a:pt x="256" y="656"/>
              </a:lnTo>
              <a:lnTo>
                <a:pt x="253" y="636"/>
              </a:lnTo>
              <a:lnTo>
                <a:pt x="250" y="611"/>
              </a:lnTo>
              <a:lnTo>
                <a:pt x="249" y="585"/>
              </a:lnTo>
              <a:lnTo>
                <a:pt x="249" y="556"/>
              </a:lnTo>
              <a:lnTo>
                <a:pt x="249" y="142"/>
              </a:lnTo>
              <a:lnTo>
                <a:pt x="250" y="109"/>
              </a:lnTo>
              <a:lnTo>
                <a:pt x="252" y="96"/>
              </a:lnTo>
              <a:lnTo>
                <a:pt x="253" y="85"/>
              </a:lnTo>
              <a:lnTo>
                <a:pt x="256" y="74"/>
              </a:lnTo>
              <a:lnTo>
                <a:pt x="259" y="66"/>
              </a:lnTo>
              <a:lnTo>
                <a:pt x="262" y="61"/>
              </a:lnTo>
              <a:lnTo>
                <a:pt x="264" y="57"/>
              </a:lnTo>
              <a:lnTo>
                <a:pt x="266" y="54"/>
              </a:lnTo>
              <a:lnTo>
                <a:pt x="269" y="51"/>
              </a:lnTo>
              <a:lnTo>
                <a:pt x="272" y="48"/>
              </a:lnTo>
              <a:lnTo>
                <a:pt x="277" y="45"/>
              </a:lnTo>
              <a:lnTo>
                <a:pt x="284" y="41"/>
              </a:lnTo>
              <a:lnTo>
                <a:pt x="294" y="37"/>
              </a:lnTo>
              <a:lnTo>
                <a:pt x="304" y="34"/>
              </a:lnTo>
              <a:lnTo>
                <a:pt x="317" y="31"/>
              </a:lnTo>
              <a:lnTo>
                <a:pt x="332" y="28"/>
              </a:lnTo>
              <a:lnTo>
                <a:pt x="367" y="25"/>
              </a:lnTo>
              <a:lnTo>
                <a:pt x="367" y="0"/>
              </a:lnTo>
              <a:lnTo>
                <a:pt x="0" y="0"/>
              </a:lnTo>
              <a:lnTo>
                <a:pt x="0" y="25"/>
              </a:lnTo>
              <a:lnTo>
                <a:pt x="35" y="28"/>
              </a:lnTo>
              <a:lnTo>
                <a:pt x="48" y="31"/>
              </a:lnTo>
              <a:lnTo>
                <a:pt x="61" y="32"/>
              </a:lnTo>
              <a:lnTo>
                <a:pt x="72" y="37"/>
              </a:lnTo>
              <a:lnTo>
                <a:pt x="81" y="39"/>
              </a:lnTo>
              <a:lnTo>
                <a:pt x="89" y="44"/>
              </a:lnTo>
              <a:lnTo>
                <a:pt x="93" y="47"/>
              </a:lnTo>
              <a:lnTo>
                <a:pt x="96" y="50"/>
              </a:lnTo>
              <a:lnTo>
                <a:pt x="99" y="53"/>
              </a:lnTo>
              <a:lnTo>
                <a:pt x="102" y="57"/>
              </a:lnTo>
              <a:lnTo>
                <a:pt x="103" y="60"/>
              </a:lnTo>
              <a:lnTo>
                <a:pt x="106" y="64"/>
              </a:lnTo>
              <a:lnTo>
                <a:pt x="109" y="73"/>
              </a:lnTo>
              <a:lnTo>
                <a:pt x="112" y="83"/>
              </a:lnTo>
              <a:lnTo>
                <a:pt x="113" y="96"/>
              </a:lnTo>
              <a:lnTo>
                <a:pt x="115" y="109"/>
              </a:lnTo>
              <a:lnTo>
                <a:pt x="116" y="142"/>
              </a:lnTo>
              <a:lnTo>
                <a:pt x="116" y="545"/>
              </a:lnTo>
              <a:lnTo>
                <a:pt x="118" y="586"/>
              </a:lnTo>
              <a:lnTo>
                <a:pt x="121" y="624"/>
              </a:lnTo>
              <a:lnTo>
                <a:pt x="128" y="659"/>
              </a:lnTo>
              <a:lnTo>
                <a:pt x="137" y="693"/>
              </a:lnTo>
              <a:lnTo>
                <a:pt x="147" y="722"/>
              </a:lnTo>
              <a:lnTo>
                <a:pt x="161" y="749"/>
              </a:lnTo>
              <a:lnTo>
                <a:pt x="177" y="773"/>
              </a:lnTo>
              <a:lnTo>
                <a:pt x="196" y="795"/>
              </a:lnTo>
              <a:lnTo>
                <a:pt x="218" y="814"/>
              </a:lnTo>
              <a:lnTo>
                <a:pt x="242" y="831"/>
              </a:lnTo>
              <a:lnTo>
                <a:pt x="269" y="844"/>
              </a:lnTo>
              <a:lnTo>
                <a:pt x="299" y="856"/>
              </a:lnTo>
              <a:lnTo>
                <a:pt x="331" y="865"/>
              </a:lnTo>
              <a:lnTo>
                <a:pt x="364" y="872"/>
              </a:lnTo>
              <a:lnTo>
                <a:pt x="402" y="875"/>
              </a:lnTo>
              <a:lnTo>
                <a:pt x="441" y="876"/>
              </a:lnTo>
              <a:lnTo>
                <a:pt x="493" y="875"/>
              </a:lnTo>
              <a:lnTo>
                <a:pt x="541" y="868"/>
              </a:lnTo>
              <a:lnTo>
                <a:pt x="563" y="863"/>
              </a:lnTo>
              <a:lnTo>
                <a:pt x="583" y="857"/>
              </a:lnTo>
              <a:lnTo>
                <a:pt x="602" y="850"/>
              </a:lnTo>
              <a:lnTo>
                <a:pt x="621" y="843"/>
              </a:lnTo>
              <a:lnTo>
                <a:pt x="638" y="834"/>
              </a:lnTo>
              <a:lnTo>
                <a:pt x="654" y="824"/>
              </a:lnTo>
              <a:lnTo>
                <a:pt x="670" y="812"/>
              </a:lnTo>
              <a:lnTo>
                <a:pt x="685" y="801"/>
              </a:lnTo>
              <a:lnTo>
                <a:pt x="698" y="787"/>
              </a:lnTo>
              <a:lnTo>
                <a:pt x="710" y="774"/>
              </a:lnTo>
              <a:lnTo>
                <a:pt x="722" y="758"/>
              </a:lnTo>
              <a:lnTo>
                <a:pt x="732" y="742"/>
              </a:lnTo>
              <a:lnTo>
                <a:pt x="742" y="722"/>
              </a:lnTo>
              <a:lnTo>
                <a:pt x="752" y="700"/>
              </a:lnTo>
              <a:lnTo>
                <a:pt x="759" y="678"/>
              </a:lnTo>
              <a:lnTo>
                <a:pt x="765" y="653"/>
              </a:lnTo>
              <a:lnTo>
                <a:pt x="770" y="626"/>
              </a:lnTo>
              <a:lnTo>
                <a:pt x="773" y="596"/>
              </a:lnTo>
              <a:lnTo>
                <a:pt x="774" y="564"/>
              </a:lnTo>
              <a:lnTo>
                <a:pt x="774" y="529"/>
              </a:lnTo>
              <a:lnTo>
                <a:pt x="774" y="191"/>
              </a:lnTo>
              <a:lnTo>
                <a:pt x="775" y="144"/>
              </a:lnTo>
              <a:lnTo>
                <a:pt x="780" y="109"/>
              </a:lnTo>
              <a:lnTo>
                <a:pt x="783" y="95"/>
              </a:lnTo>
              <a:lnTo>
                <a:pt x="787" y="82"/>
              </a:lnTo>
              <a:lnTo>
                <a:pt x="792" y="70"/>
              </a:lnTo>
              <a:lnTo>
                <a:pt x="794" y="66"/>
              </a:lnTo>
              <a:lnTo>
                <a:pt x="797" y="61"/>
              </a:lnTo>
              <a:lnTo>
                <a:pt x="800" y="57"/>
              </a:lnTo>
              <a:lnTo>
                <a:pt x="805" y="53"/>
              </a:lnTo>
              <a:lnTo>
                <a:pt x="808" y="50"/>
              </a:lnTo>
              <a:lnTo>
                <a:pt x="812" y="47"/>
              </a:lnTo>
              <a:lnTo>
                <a:pt x="822" y="41"/>
              </a:lnTo>
              <a:lnTo>
                <a:pt x="834" y="37"/>
              </a:lnTo>
              <a:lnTo>
                <a:pt x="847" y="32"/>
              </a:lnTo>
              <a:lnTo>
                <a:pt x="862" y="29"/>
              </a:lnTo>
              <a:lnTo>
                <a:pt x="897" y="25"/>
              </a:lnTo>
              <a:lnTo>
                <a:pt x="897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283</xdr:col>
      <xdr:colOff>714600</xdr:colOff>
      <xdr:row>138</xdr:row>
      <xdr:rowOff>159480</xdr:rowOff>
    </xdr:from>
    <xdr:to>
      <xdr:col>284</xdr:col>
      <xdr:colOff>21240</xdr:colOff>
      <xdr:row>138</xdr:row>
      <xdr:rowOff>291240</xdr:rowOff>
    </xdr:to>
    <xdr:sp>
      <xdr:nvSpPr>
        <xdr:cNvPr id="382" name="Freeform 1"/>
        <xdr:cNvSpPr/>
      </xdr:nvSpPr>
      <xdr:spPr>
        <a:xfrm>
          <a:off x="227142720" y="84284280"/>
          <a:ext cx="107280" cy="132120"/>
        </a:xfrm>
        <a:custGeom>
          <a:avLst/>
          <a:gdLst/>
          <a:ahLst/>
          <a:rect l="0" t="0" r="r" b="b"/>
          <a:pathLst>
            <a:path w="298" h="367">
              <a:moveTo>
                <a:pt x="287" y="237"/>
              </a:moveTo>
              <a:lnTo>
                <a:pt x="274" y="256"/>
              </a:lnTo>
              <a:lnTo>
                <a:pt x="261" y="272"/>
              </a:lnTo>
              <a:lnTo>
                <a:pt x="255" y="279"/>
              </a:lnTo>
              <a:lnTo>
                <a:pt x="248" y="285"/>
              </a:lnTo>
              <a:lnTo>
                <a:pt x="242" y="289"/>
              </a:lnTo>
              <a:lnTo>
                <a:pt x="236" y="294"/>
              </a:lnTo>
              <a:lnTo>
                <a:pt x="229" y="298"/>
              </a:lnTo>
              <a:lnTo>
                <a:pt x="223" y="302"/>
              </a:lnTo>
              <a:lnTo>
                <a:pt x="216" y="304"/>
              </a:lnTo>
              <a:lnTo>
                <a:pt x="208" y="307"/>
              </a:lnTo>
              <a:lnTo>
                <a:pt x="201" y="308"/>
              </a:lnTo>
              <a:lnTo>
                <a:pt x="194" y="310"/>
              </a:lnTo>
              <a:lnTo>
                <a:pt x="186" y="310"/>
              </a:lnTo>
              <a:lnTo>
                <a:pt x="178" y="311"/>
              </a:lnTo>
              <a:lnTo>
                <a:pt x="166" y="310"/>
              </a:lnTo>
              <a:lnTo>
                <a:pt x="153" y="308"/>
              </a:lnTo>
              <a:lnTo>
                <a:pt x="141" y="304"/>
              </a:lnTo>
              <a:lnTo>
                <a:pt x="129" y="299"/>
              </a:lnTo>
              <a:lnTo>
                <a:pt x="119" y="294"/>
              </a:lnTo>
              <a:lnTo>
                <a:pt x="109" y="286"/>
              </a:lnTo>
              <a:lnTo>
                <a:pt x="100" y="277"/>
              </a:lnTo>
              <a:lnTo>
                <a:pt x="92" y="269"/>
              </a:lnTo>
              <a:lnTo>
                <a:pt x="84" y="257"/>
              </a:lnTo>
              <a:lnTo>
                <a:pt x="78" y="245"/>
              </a:lnTo>
              <a:lnTo>
                <a:pt x="73" y="234"/>
              </a:lnTo>
              <a:lnTo>
                <a:pt x="68" y="221"/>
              </a:lnTo>
              <a:lnTo>
                <a:pt x="64" y="206"/>
              </a:lnTo>
              <a:lnTo>
                <a:pt x="61" y="191"/>
              </a:lnTo>
              <a:lnTo>
                <a:pt x="59" y="175"/>
              </a:lnTo>
              <a:lnTo>
                <a:pt x="59" y="158"/>
              </a:lnTo>
              <a:lnTo>
                <a:pt x="59" y="143"/>
              </a:lnTo>
              <a:lnTo>
                <a:pt x="61" y="129"/>
              </a:lnTo>
              <a:lnTo>
                <a:pt x="64" y="116"/>
              </a:lnTo>
              <a:lnTo>
                <a:pt x="67" y="103"/>
              </a:lnTo>
              <a:lnTo>
                <a:pt x="71" y="91"/>
              </a:lnTo>
              <a:lnTo>
                <a:pt x="76" y="81"/>
              </a:lnTo>
              <a:lnTo>
                <a:pt x="81" y="70"/>
              </a:lnTo>
              <a:lnTo>
                <a:pt x="89" y="60"/>
              </a:lnTo>
              <a:lnTo>
                <a:pt x="94" y="52"/>
              </a:lnTo>
              <a:lnTo>
                <a:pt x="103" y="44"/>
              </a:lnTo>
              <a:lnTo>
                <a:pt x="112" y="38"/>
              </a:lnTo>
              <a:lnTo>
                <a:pt x="121" y="33"/>
              </a:lnTo>
              <a:lnTo>
                <a:pt x="131" y="28"/>
              </a:lnTo>
              <a:lnTo>
                <a:pt x="141" y="25"/>
              </a:lnTo>
              <a:lnTo>
                <a:pt x="153" y="24"/>
              </a:lnTo>
              <a:lnTo>
                <a:pt x="163" y="24"/>
              </a:lnTo>
              <a:lnTo>
                <a:pt x="173" y="24"/>
              </a:lnTo>
              <a:lnTo>
                <a:pt x="178" y="24"/>
              </a:lnTo>
              <a:lnTo>
                <a:pt x="182" y="25"/>
              </a:lnTo>
              <a:lnTo>
                <a:pt x="185" y="25"/>
              </a:lnTo>
              <a:lnTo>
                <a:pt x="188" y="27"/>
              </a:lnTo>
              <a:lnTo>
                <a:pt x="191" y="28"/>
              </a:lnTo>
              <a:lnTo>
                <a:pt x="194" y="31"/>
              </a:lnTo>
              <a:lnTo>
                <a:pt x="197" y="33"/>
              </a:lnTo>
              <a:lnTo>
                <a:pt x="198" y="35"/>
              </a:lnTo>
              <a:lnTo>
                <a:pt x="201" y="38"/>
              </a:lnTo>
              <a:lnTo>
                <a:pt x="202" y="43"/>
              </a:lnTo>
              <a:lnTo>
                <a:pt x="204" y="46"/>
              </a:lnTo>
              <a:lnTo>
                <a:pt x="207" y="50"/>
              </a:lnTo>
              <a:lnTo>
                <a:pt x="210" y="60"/>
              </a:lnTo>
              <a:lnTo>
                <a:pt x="214" y="78"/>
              </a:lnTo>
              <a:lnTo>
                <a:pt x="216" y="82"/>
              </a:lnTo>
              <a:lnTo>
                <a:pt x="217" y="85"/>
              </a:lnTo>
              <a:lnTo>
                <a:pt x="218" y="89"/>
              </a:lnTo>
              <a:lnTo>
                <a:pt x="220" y="92"/>
              </a:lnTo>
              <a:lnTo>
                <a:pt x="221" y="95"/>
              </a:lnTo>
              <a:lnTo>
                <a:pt x="224" y="98"/>
              </a:lnTo>
              <a:lnTo>
                <a:pt x="226" y="101"/>
              </a:lnTo>
              <a:lnTo>
                <a:pt x="229" y="104"/>
              </a:lnTo>
              <a:lnTo>
                <a:pt x="230" y="105"/>
              </a:lnTo>
              <a:lnTo>
                <a:pt x="233" y="108"/>
              </a:lnTo>
              <a:lnTo>
                <a:pt x="236" y="110"/>
              </a:lnTo>
              <a:lnTo>
                <a:pt x="239" y="111"/>
              </a:lnTo>
              <a:lnTo>
                <a:pt x="242" y="111"/>
              </a:lnTo>
              <a:lnTo>
                <a:pt x="245" y="113"/>
              </a:lnTo>
              <a:lnTo>
                <a:pt x="248" y="113"/>
              </a:lnTo>
              <a:lnTo>
                <a:pt x="251" y="113"/>
              </a:lnTo>
              <a:lnTo>
                <a:pt x="255" y="113"/>
              </a:lnTo>
              <a:lnTo>
                <a:pt x="258" y="113"/>
              </a:lnTo>
              <a:lnTo>
                <a:pt x="262" y="111"/>
              </a:lnTo>
              <a:lnTo>
                <a:pt x="265" y="111"/>
              </a:lnTo>
              <a:lnTo>
                <a:pt x="268" y="110"/>
              </a:lnTo>
              <a:lnTo>
                <a:pt x="271" y="108"/>
              </a:lnTo>
              <a:lnTo>
                <a:pt x="274" y="105"/>
              </a:lnTo>
              <a:lnTo>
                <a:pt x="277" y="104"/>
              </a:lnTo>
              <a:lnTo>
                <a:pt x="278" y="101"/>
              </a:lnTo>
              <a:lnTo>
                <a:pt x="281" y="100"/>
              </a:lnTo>
              <a:lnTo>
                <a:pt x="283" y="97"/>
              </a:lnTo>
              <a:lnTo>
                <a:pt x="284" y="94"/>
              </a:lnTo>
              <a:lnTo>
                <a:pt x="286" y="91"/>
              </a:lnTo>
              <a:lnTo>
                <a:pt x="286" y="88"/>
              </a:lnTo>
              <a:lnTo>
                <a:pt x="287" y="84"/>
              </a:lnTo>
              <a:lnTo>
                <a:pt x="287" y="81"/>
              </a:lnTo>
              <a:lnTo>
                <a:pt x="287" y="72"/>
              </a:lnTo>
              <a:lnTo>
                <a:pt x="284" y="65"/>
              </a:lnTo>
              <a:lnTo>
                <a:pt x="281" y="57"/>
              </a:lnTo>
              <a:lnTo>
                <a:pt x="277" y="50"/>
              </a:lnTo>
              <a:lnTo>
                <a:pt x="272" y="43"/>
              </a:lnTo>
              <a:lnTo>
                <a:pt x="267" y="35"/>
              </a:lnTo>
              <a:lnTo>
                <a:pt x="259" y="30"/>
              </a:lnTo>
              <a:lnTo>
                <a:pt x="252" y="24"/>
              </a:lnTo>
              <a:lnTo>
                <a:pt x="243" y="19"/>
              </a:lnTo>
              <a:lnTo>
                <a:pt x="235" y="15"/>
              </a:lnTo>
              <a:lnTo>
                <a:pt x="224" y="11"/>
              </a:lnTo>
              <a:lnTo>
                <a:pt x="214" y="6"/>
              </a:lnTo>
              <a:lnTo>
                <a:pt x="204" y="5"/>
              </a:lnTo>
              <a:lnTo>
                <a:pt x="192" y="2"/>
              </a:lnTo>
              <a:lnTo>
                <a:pt x="181" y="0"/>
              </a:lnTo>
              <a:lnTo>
                <a:pt x="169" y="0"/>
              </a:lnTo>
              <a:lnTo>
                <a:pt x="162" y="0"/>
              </a:lnTo>
              <a:lnTo>
                <a:pt x="154" y="0"/>
              </a:lnTo>
              <a:lnTo>
                <a:pt x="140" y="3"/>
              </a:lnTo>
              <a:lnTo>
                <a:pt x="125" y="6"/>
              </a:lnTo>
              <a:lnTo>
                <a:pt x="112" y="12"/>
              </a:lnTo>
              <a:lnTo>
                <a:pt x="97" y="18"/>
              </a:lnTo>
              <a:lnTo>
                <a:pt x="84" y="25"/>
              </a:lnTo>
              <a:lnTo>
                <a:pt x="73" y="34"/>
              </a:lnTo>
              <a:lnTo>
                <a:pt x="59" y="44"/>
              </a:lnTo>
              <a:lnTo>
                <a:pt x="52" y="50"/>
              </a:lnTo>
              <a:lnTo>
                <a:pt x="46" y="57"/>
              </a:lnTo>
              <a:lnTo>
                <a:pt x="41" y="65"/>
              </a:lnTo>
              <a:lnTo>
                <a:pt x="35" y="73"/>
              </a:lnTo>
              <a:lnTo>
                <a:pt x="29" y="81"/>
              </a:lnTo>
              <a:lnTo>
                <a:pt x="24" y="89"/>
              </a:lnTo>
              <a:lnTo>
                <a:pt x="19" y="100"/>
              </a:lnTo>
              <a:lnTo>
                <a:pt x="16" y="108"/>
              </a:lnTo>
              <a:lnTo>
                <a:pt x="11" y="119"/>
              </a:lnTo>
              <a:lnTo>
                <a:pt x="8" y="127"/>
              </a:lnTo>
              <a:lnTo>
                <a:pt x="4" y="149"/>
              </a:lnTo>
              <a:lnTo>
                <a:pt x="1" y="171"/>
              </a:lnTo>
              <a:lnTo>
                <a:pt x="0" y="193"/>
              </a:lnTo>
              <a:lnTo>
                <a:pt x="0" y="212"/>
              </a:lnTo>
              <a:lnTo>
                <a:pt x="3" y="229"/>
              </a:lnTo>
              <a:lnTo>
                <a:pt x="6" y="247"/>
              </a:lnTo>
              <a:lnTo>
                <a:pt x="10" y="263"/>
              </a:lnTo>
              <a:lnTo>
                <a:pt x="16" y="277"/>
              </a:lnTo>
              <a:lnTo>
                <a:pt x="23" y="292"/>
              </a:lnTo>
              <a:lnTo>
                <a:pt x="32" y="305"/>
              </a:lnTo>
              <a:lnTo>
                <a:pt x="41" y="318"/>
              </a:lnTo>
              <a:lnTo>
                <a:pt x="51" y="329"/>
              </a:lnTo>
              <a:lnTo>
                <a:pt x="62" y="339"/>
              </a:lnTo>
              <a:lnTo>
                <a:pt x="74" y="346"/>
              </a:lnTo>
              <a:lnTo>
                <a:pt x="87" y="353"/>
              </a:lnTo>
              <a:lnTo>
                <a:pt x="100" y="359"/>
              </a:lnTo>
              <a:lnTo>
                <a:pt x="115" y="364"/>
              </a:lnTo>
              <a:lnTo>
                <a:pt x="131" y="365"/>
              </a:lnTo>
              <a:lnTo>
                <a:pt x="146" y="366"/>
              </a:lnTo>
              <a:lnTo>
                <a:pt x="159" y="366"/>
              </a:lnTo>
              <a:lnTo>
                <a:pt x="172" y="364"/>
              </a:lnTo>
              <a:lnTo>
                <a:pt x="183" y="361"/>
              </a:lnTo>
              <a:lnTo>
                <a:pt x="195" y="358"/>
              </a:lnTo>
              <a:lnTo>
                <a:pt x="207" y="352"/>
              </a:lnTo>
              <a:lnTo>
                <a:pt x="218" y="346"/>
              </a:lnTo>
              <a:lnTo>
                <a:pt x="229" y="339"/>
              </a:lnTo>
              <a:lnTo>
                <a:pt x="239" y="330"/>
              </a:lnTo>
              <a:lnTo>
                <a:pt x="246" y="323"/>
              </a:lnTo>
              <a:lnTo>
                <a:pt x="253" y="315"/>
              </a:lnTo>
              <a:lnTo>
                <a:pt x="261" y="307"/>
              </a:lnTo>
              <a:lnTo>
                <a:pt x="268" y="298"/>
              </a:lnTo>
              <a:lnTo>
                <a:pt x="274" y="286"/>
              </a:lnTo>
              <a:lnTo>
                <a:pt x="281" y="275"/>
              </a:lnTo>
              <a:lnTo>
                <a:pt x="297" y="244"/>
              </a:lnTo>
              <a:lnTo>
                <a:pt x="287" y="237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284</xdr:col>
      <xdr:colOff>108360</xdr:colOff>
      <xdr:row>137</xdr:row>
      <xdr:rowOff>588960</xdr:rowOff>
    </xdr:from>
    <xdr:to>
      <xdr:col>284</xdr:col>
      <xdr:colOff>378720</xdr:colOff>
      <xdr:row>138</xdr:row>
      <xdr:rowOff>122040</xdr:rowOff>
    </xdr:to>
    <xdr:sp>
      <xdr:nvSpPr>
        <xdr:cNvPr id="383" name="Freeform 1"/>
        <xdr:cNvSpPr/>
      </xdr:nvSpPr>
      <xdr:spPr>
        <a:xfrm>
          <a:off x="227336760" y="84103920"/>
          <a:ext cx="270720" cy="143280"/>
        </a:xfrm>
        <a:custGeom>
          <a:avLst/>
          <a:gdLst/>
          <a:ahLst/>
          <a:rect l="0" t="0" r="r" b="b"/>
          <a:pathLst>
            <a:path w="752" h="398">
              <a:moveTo>
                <a:pt x="0" y="397"/>
              </a:moveTo>
              <a:lnTo>
                <a:pt x="0" y="316"/>
              </a:lnTo>
              <a:lnTo>
                <a:pt x="751" y="316"/>
              </a:lnTo>
              <a:lnTo>
                <a:pt x="751" y="397"/>
              </a:lnTo>
              <a:lnTo>
                <a:pt x="0" y="397"/>
              </a:lnTo>
              <a:moveTo>
                <a:pt x="0" y="82"/>
              </a:moveTo>
              <a:lnTo>
                <a:pt x="0" y="0"/>
              </a:lnTo>
              <a:lnTo>
                <a:pt x="751" y="0"/>
              </a:lnTo>
              <a:lnTo>
                <a:pt x="751" y="82"/>
              </a:lnTo>
              <a:lnTo>
                <a:pt x="0" y="8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284</xdr:col>
      <xdr:colOff>469080</xdr:colOff>
      <xdr:row>137</xdr:row>
      <xdr:rowOff>487080</xdr:rowOff>
    </xdr:from>
    <xdr:to>
      <xdr:col>284</xdr:col>
      <xdr:colOff>606960</xdr:colOff>
      <xdr:row>138</xdr:row>
      <xdr:rowOff>186480</xdr:rowOff>
    </xdr:to>
    <xdr:sp>
      <xdr:nvSpPr>
        <xdr:cNvPr id="384" name="Freeform 1"/>
        <xdr:cNvSpPr/>
      </xdr:nvSpPr>
      <xdr:spPr>
        <a:xfrm>
          <a:off x="227697480" y="84002040"/>
          <a:ext cx="138240" cy="309600"/>
        </a:xfrm>
        <a:custGeom>
          <a:avLst/>
          <a:gdLst/>
          <a:ahLst/>
          <a:rect l="0" t="0" r="r" b="b"/>
          <a:pathLst>
            <a:path w="384" h="860">
              <a:moveTo>
                <a:pt x="0" y="859"/>
              </a:moveTo>
              <a:lnTo>
                <a:pt x="383" y="859"/>
              </a:lnTo>
              <a:lnTo>
                <a:pt x="383" y="834"/>
              </a:lnTo>
              <a:lnTo>
                <a:pt x="346" y="833"/>
              </a:lnTo>
              <a:lnTo>
                <a:pt x="331" y="831"/>
              </a:lnTo>
              <a:lnTo>
                <a:pt x="318" y="828"/>
              </a:lnTo>
              <a:lnTo>
                <a:pt x="307" y="825"/>
              </a:lnTo>
              <a:lnTo>
                <a:pt x="296" y="821"/>
              </a:lnTo>
              <a:lnTo>
                <a:pt x="288" y="817"/>
              </a:lnTo>
              <a:lnTo>
                <a:pt x="283" y="814"/>
              </a:lnTo>
              <a:lnTo>
                <a:pt x="280" y="811"/>
              </a:lnTo>
              <a:lnTo>
                <a:pt x="277" y="808"/>
              </a:lnTo>
              <a:lnTo>
                <a:pt x="275" y="803"/>
              </a:lnTo>
              <a:lnTo>
                <a:pt x="272" y="801"/>
              </a:lnTo>
              <a:lnTo>
                <a:pt x="269" y="796"/>
              </a:lnTo>
              <a:lnTo>
                <a:pt x="266" y="786"/>
              </a:lnTo>
              <a:lnTo>
                <a:pt x="261" y="776"/>
              </a:lnTo>
              <a:lnTo>
                <a:pt x="260" y="764"/>
              </a:lnTo>
              <a:lnTo>
                <a:pt x="259" y="749"/>
              </a:lnTo>
              <a:lnTo>
                <a:pt x="256" y="717"/>
              </a:lnTo>
              <a:lnTo>
                <a:pt x="256" y="142"/>
              </a:lnTo>
              <a:lnTo>
                <a:pt x="259" y="109"/>
              </a:lnTo>
              <a:lnTo>
                <a:pt x="260" y="95"/>
              </a:lnTo>
              <a:lnTo>
                <a:pt x="261" y="83"/>
              </a:lnTo>
              <a:lnTo>
                <a:pt x="264" y="72"/>
              </a:lnTo>
              <a:lnTo>
                <a:pt x="269" y="63"/>
              </a:lnTo>
              <a:lnTo>
                <a:pt x="272" y="58"/>
              </a:lnTo>
              <a:lnTo>
                <a:pt x="275" y="56"/>
              </a:lnTo>
              <a:lnTo>
                <a:pt x="277" y="51"/>
              </a:lnTo>
              <a:lnTo>
                <a:pt x="280" y="48"/>
              </a:lnTo>
              <a:lnTo>
                <a:pt x="283" y="45"/>
              </a:lnTo>
              <a:lnTo>
                <a:pt x="288" y="42"/>
              </a:lnTo>
              <a:lnTo>
                <a:pt x="296" y="38"/>
              </a:lnTo>
              <a:lnTo>
                <a:pt x="307" y="34"/>
              </a:lnTo>
              <a:lnTo>
                <a:pt x="318" y="31"/>
              </a:lnTo>
              <a:lnTo>
                <a:pt x="331" y="29"/>
              </a:lnTo>
              <a:lnTo>
                <a:pt x="346" y="26"/>
              </a:lnTo>
              <a:lnTo>
                <a:pt x="383" y="25"/>
              </a:lnTo>
              <a:lnTo>
                <a:pt x="383" y="0"/>
              </a:lnTo>
              <a:lnTo>
                <a:pt x="0" y="0"/>
              </a:lnTo>
              <a:lnTo>
                <a:pt x="0" y="25"/>
              </a:lnTo>
              <a:lnTo>
                <a:pt x="37" y="28"/>
              </a:lnTo>
              <a:lnTo>
                <a:pt x="53" y="29"/>
              </a:lnTo>
              <a:lnTo>
                <a:pt x="66" y="32"/>
              </a:lnTo>
              <a:lnTo>
                <a:pt x="78" y="35"/>
              </a:lnTo>
              <a:lnTo>
                <a:pt x="88" y="39"/>
              </a:lnTo>
              <a:lnTo>
                <a:pt x="97" y="44"/>
              </a:lnTo>
              <a:lnTo>
                <a:pt x="100" y="47"/>
              </a:lnTo>
              <a:lnTo>
                <a:pt x="102" y="50"/>
              </a:lnTo>
              <a:lnTo>
                <a:pt x="107" y="53"/>
              </a:lnTo>
              <a:lnTo>
                <a:pt x="110" y="56"/>
              </a:lnTo>
              <a:lnTo>
                <a:pt x="111" y="60"/>
              </a:lnTo>
              <a:lnTo>
                <a:pt x="114" y="64"/>
              </a:lnTo>
              <a:lnTo>
                <a:pt x="117" y="73"/>
              </a:lnTo>
              <a:lnTo>
                <a:pt x="120" y="83"/>
              </a:lnTo>
              <a:lnTo>
                <a:pt x="123" y="95"/>
              </a:lnTo>
              <a:lnTo>
                <a:pt x="124" y="109"/>
              </a:lnTo>
              <a:lnTo>
                <a:pt x="124" y="142"/>
              </a:lnTo>
              <a:lnTo>
                <a:pt x="124" y="717"/>
              </a:lnTo>
              <a:lnTo>
                <a:pt x="124" y="751"/>
              </a:lnTo>
              <a:lnTo>
                <a:pt x="123" y="764"/>
              </a:lnTo>
              <a:lnTo>
                <a:pt x="120" y="777"/>
              </a:lnTo>
              <a:lnTo>
                <a:pt x="117" y="787"/>
              </a:lnTo>
              <a:lnTo>
                <a:pt x="114" y="796"/>
              </a:lnTo>
              <a:lnTo>
                <a:pt x="111" y="801"/>
              </a:lnTo>
              <a:lnTo>
                <a:pt x="108" y="805"/>
              </a:lnTo>
              <a:lnTo>
                <a:pt x="105" y="808"/>
              </a:lnTo>
              <a:lnTo>
                <a:pt x="102" y="811"/>
              </a:lnTo>
              <a:lnTo>
                <a:pt x="100" y="814"/>
              </a:lnTo>
              <a:lnTo>
                <a:pt x="95" y="817"/>
              </a:lnTo>
              <a:lnTo>
                <a:pt x="86" y="821"/>
              </a:lnTo>
              <a:lnTo>
                <a:pt x="76" y="825"/>
              </a:lnTo>
              <a:lnTo>
                <a:pt x="65" y="828"/>
              </a:lnTo>
              <a:lnTo>
                <a:pt x="51" y="831"/>
              </a:lnTo>
              <a:lnTo>
                <a:pt x="37" y="833"/>
              </a:lnTo>
              <a:lnTo>
                <a:pt x="0" y="834"/>
              </a:lnTo>
              <a:lnTo>
                <a:pt x="0" y="85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284</xdr:col>
      <xdr:colOff>653400</xdr:colOff>
      <xdr:row>138</xdr:row>
      <xdr:rowOff>162720</xdr:rowOff>
    </xdr:from>
    <xdr:to>
      <xdr:col>284</xdr:col>
      <xdr:colOff>795960</xdr:colOff>
      <xdr:row>138</xdr:row>
      <xdr:rowOff>288720</xdr:rowOff>
    </xdr:to>
    <xdr:sp>
      <xdr:nvSpPr>
        <xdr:cNvPr id="385" name="Freeform 1"/>
        <xdr:cNvSpPr/>
      </xdr:nvSpPr>
      <xdr:spPr>
        <a:xfrm>
          <a:off x="227881800" y="84287520"/>
          <a:ext cx="142920" cy="126360"/>
        </a:xfrm>
        <a:custGeom>
          <a:avLst/>
          <a:gdLst/>
          <a:ahLst/>
          <a:rect l="0" t="0" r="r" b="b"/>
          <a:pathLst>
            <a:path w="397" h="351">
              <a:moveTo>
                <a:pt x="0" y="0"/>
              </a:moveTo>
              <a:lnTo>
                <a:pt x="0" y="13"/>
              </a:lnTo>
              <a:lnTo>
                <a:pt x="13" y="13"/>
              </a:lnTo>
              <a:lnTo>
                <a:pt x="27" y="15"/>
              </a:lnTo>
              <a:lnTo>
                <a:pt x="32" y="16"/>
              </a:lnTo>
              <a:lnTo>
                <a:pt x="37" y="16"/>
              </a:lnTo>
              <a:lnTo>
                <a:pt x="41" y="19"/>
              </a:lnTo>
              <a:lnTo>
                <a:pt x="43" y="19"/>
              </a:lnTo>
              <a:lnTo>
                <a:pt x="46" y="21"/>
              </a:lnTo>
              <a:lnTo>
                <a:pt x="47" y="22"/>
              </a:lnTo>
              <a:lnTo>
                <a:pt x="48" y="24"/>
              </a:lnTo>
              <a:lnTo>
                <a:pt x="48" y="25"/>
              </a:lnTo>
              <a:lnTo>
                <a:pt x="50" y="28"/>
              </a:lnTo>
              <a:lnTo>
                <a:pt x="53" y="32"/>
              </a:lnTo>
              <a:lnTo>
                <a:pt x="54" y="38"/>
              </a:lnTo>
              <a:lnTo>
                <a:pt x="56" y="44"/>
              </a:lnTo>
              <a:lnTo>
                <a:pt x="56" y="51"/>
              </a:lnTo>
              <a:lnTo>
                <a:pt x="57" y="70"/>
              </a:lnTo>
              <a:lnTo>
                <a:pt x="59" y="94"/>
              </a:lnTo>
              <a:lnTo>
                <a:pt x="59" y="255"/>
              </a:lnTo>
              <a:lnTo>
                <a:pt x="57" y="280"/>
              </a:lnTo>
              <a:lnTo>
                <a:pt x="56" y="299"/>
              </a:lnTo>
              <a:lnTo>
                <a:pt x="56" y="306"/>
              </a:lnTo>
              <a:lnTo>
                <a:pt x="54" y="312"/>
              </a:lnTo>
              <a:lnTo>
                <a:pt x="53" y="318"/>
              </a:lnTo>
              <a:lnTo>
                <a:pt x="50" y="322"/>
              </a:lnTo>
              <a:lnTo>
                <a:pt x="48" y="324"/>
              </a:lnTo>
              <a:lnTo>
                <a:pt x="48" y="327"/>
              </a:lnTo>
              <a:lnTo>
                <a:pt x="47" y="328"/>
              </a:lnTo>
              <a:lnTo>
                <a:pt x="46" y="330"/>
              </a:lnTo>
              <a:lnTo>
                <a:pt x="43" y="330"/>
              </a:lnTo>
              <a:lnTo>
                <a:pt x="41" y="331"/>
              </a:lnTo>
              <a:lnTo>
                <a:pt x="37" y="333"/>
              </a:lnTo>
              <a:lnTo>
                <a:pt x="32" y="334"/>
              </a:lnTo>
              <a:lnTo>
                <a:pt x="27" y="336"/>
              </a:lnTo>
              <a:lnTo>
                <a:pt x="13" y="337"/>
              </a:lnTo>
              <a:lnTo>
                <a:pt x="0" y="337"/>
              </a:lnTo>
              <a:lnTo>
                <a:pt x="0" y="350"/>
              </a:lnTo>
              <a:lnTo>
                <a:pt x="177" y="350"/>
              </a:lnTo>
              <a:lnTo>
                <a:pt x="177" y="337"/>
              </a:lnTo>
              <a:lnTo>
                <a:pt x="164" y="337"/>
              </a:lnTo>
              <a:lnTo>
                <a:pt x="156" y="337"/>
              </a:lnTo>
              <a:lnTo>
                <a:pt x="151" y="336"/>
              </a:lnTo>
              <a:lnTo>
                <a:pt x="146" y="336"/>
              </a:lnTo>
              <a:lnTo>
                <a:pt x="140" y="334"/>
              </a:lnTo>
              <a:lnTo>
                <a:pt x="139" y="333"/>
              </a:lnTo>
              <a:lnTo>
                <a:pt x="136" y="331"/>
              </a:lnTo>
              <a:lnTo>
                <a:pt x="135" y="330"/>
              </a:lnTo>
              <a:lnTo>
                <a:pt x="133" y="330"/>
              </a:lnTo>
              <a:lnTo>
                <a:pt x="132" y="327"/>
              </a:lnTo>
              <a:lnTo>
                <a:pt x="130" y="325"/>
              </a:lnTo>
              <a:lnTo>
                <a:pt x="129" y="324"/>
              </a:lnTo>
              <a:lnTo>
                <a:pt x="127" y="322"/>
              </a:lnTo>
              <a:lnTo>
                <a:pt x="126" y="317"/>
              </a:lnTo>
              <a:lnTo>
                <a:pt x="123" y="311"/>
              </a:lnTo>
              <a:lnTo>
                <a:pt x="121" y="305"/>
              </a:lnTo>
              <a:lnTo>
                <a:pt x="121" y="298"/>
              </a:lnTo>
              <a:lnTo>
                <a:pt x="120" y="279"/>
              </a:lnTo>
              <a:lnTo>
                <a:pt x="120" y="255"/>
              </a:lnTo>
              <a:lnTo>
                <a:pt x="120" y="31"/>
              </a:lnTo>
              <a:lnTo>
                <a:pt x="277" y="31"/>
              </a:lnTo>
              <a:lnTo>
                <a:pt x="277" y="255"/>
              </a:lnTo>
              <a:lnTo>
                <a:pt x="277" y="280"/>
              </a:lnTo>
              <a:lnTo>
                <a:pt x="276" y="299"/>
              </a:lnTo>
              <a:lnTo>
                <a:pt x="275" y="306"/>
              </a:lnTo>
              <a:lnTo>
                <a:pt x="273" y="312"/>
              </a:lnTo>
              <a:lnTo>
                <a:pt x="272" y="318"/>
              </a:lnTo>
              <a:lnTo>
                <a:pt x="270" y="322"/>
              </a:lnTo>
              <a:lnTo>
                <a:pt x="269" y="324"/>
              </a:lnTo>
              <a:lnTo>
                <a:pt x="267" y="327"/>
              </a:lnTo>
              <a:lnTo>
                <a:pt x="266" y="328"/>
              </a:lnTo>
              <a:lnTo>
                <a:pt x="264" y="330"/>
              </a:lnTo>
              <a:lnTo>
                <a:pt x="263" y="330"/>
              </a:lnTo>
              <a:lnTo>
                <a:pt x="261" y="331"/>
              </a:lnTo>
              <a:lnTo>
                <a:pt x="257" y="333"/>
              </a:lnTo>
              <a:lnTo>
                <a:pt x="253" y="334"/>
              </a:lnTo>
              <a:lnTo>
                <a:pt x="247" y="336"/>
              </a:lnTo>
              <a:lnTo>
                <a:pt x="234" y="337"/>
              </a:lnTo>
              <a:lnTo>
                <a:pt x="221" y="337"/>
              </a:lnTo>
              <a:lnTo>
                <a:pt x="221" y="350"/>
              </a:lnTo>
              <a:lnTo>
                <a:pt x="396" y="350"/>
              </a:lnTo>
              <a:lnTo>
                <a:pt x="396" y="337"/>
              </a:lnTo>
              <a:lnTo>
                <a:pt x="384" y="337"/>
              </a:lnTo>
              <a:lnTo>
                <a:pt x="377" y="337"/>
              </a:lnTo>
              <a:lnTo>
                <a:pt x="371" y="336"/>
              </a:lnTo>
              <a:lnTo>
                <a:pt x="365" y="336"/>
              </a:lnTo>
              <a:lnTo>
                <a:pt x="361" y="334"/>
              </a:lnTo>
              <a:lnTo>
                <a:pt x="358" y="333"/>
              </a:lnTo>
              <a:lnTo>
                <a:pt x="356" y="331"/>
              </a:lnTo>
              <a:lnTo>
                <a:pt x="355" y="330"/>
              </a:lnTo>
              <a:lnTo>
                <a:pt x="353" y="330"/>
              </a:lnTo>
              <a:lnTo>
                <a:pt x="350" y="327"/>
              </a:lnTo>
              <a:lnTo>
                <a:pt x="349" y="325"/>
              </a:lnTo>
              <a:lnTo>
                <a:pt x="349" y="324"/>
              </a:lnTo>
              <a:lnTo>
                <a:pt x="347" y="322"/>
              </a:lnTo>
              <a:lnTo>
                <a:pt x="345" y="317"/>
              </a:lnTo>
              <a:lnTo>
                <a:pt x="343" y="311"/>
              </a:lnTo>
              <a:lnTo>
                <a:pt x="342" y="305"/>
              </a:lnTo>
              <a:lnTo>
                <a:pt x="340" y="298"/>
              </a:lnTo>
              <a:lnTo>
                <a:pt x="340" y="279"/>
              </a:lnTo>
              <a:lnTo>
                <a:pt x="339" y="255"/>
              </a:lnTo>
              <a:lnTo>
                <a:pt x="339" y="94"/>
              </a:lnTo>
              <a:lnTo>
                <a:pt x="340" y="70"/>
              </a:lnTo>
              <a:lnTo>
                <a:pt x="340" y="53"/>
              </a:lnTo>
              <a:lnTo>
                <a:pt x="342" y="45"/>
              </a:lnTo>
              <a:lnTo>
                <a:pt x="343" y="38"/>
              </a:lnTo>
              <a:lnTo>
                <a:pt x="345" y="32"/>
              </a:lnTo>
              <a:lnTo>
                <a:pt x="347" y="28"/>
              </a:lnTo>
              <a:lnTo>
                <a:pt x="349" y="26"/>
              </a:lnTo>
              <a:lnTo>
                <a:pt x="349" y="24"/>
              </a:lnTo>
              <a:lnTo>
                <a:pt x="350" y="22"/>
              </a:lnTo>
              <a:lnTo>
                <a:pt x="353" y="21"/>
              </a:lnTo>
              <a:lnTo>
                <a:pt x="355" y="19"/>
              </a:lnTo>
              <a:lnTo>
                <a:pt x="356" y="19"/>
              </a:lnTo>
              <a:lnTo>
                <a:pt x="358" y="18"/>
              </a:lnTo>
              <a:lnTo>
                <a:pt x="361" y="16"/>
              </a:lnTo>
              <a:lnTo>
                <a:pt x="365" y="15"/>
              </a:lnTo>
              <a:lnTo>
                <a:pt x="371" y="15"/>
              </a:lnTo>
              <a:lnTo>
                <a:pt x="377" y="13"/>
              </a:lnTo>
              <a:lnTo>
                <a:pt x="384" y="13"/>
              </a:lnTo>
              <a:lnTo>
                <a:pt x="396" y="13"/>
              </a:lnTo>
              <a:lnTo>
                <a:pt x="396" y="0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285</xdr:col>
      <xdr:colOff>95040</xdr:colOff>
      <xdr:row>138</xdr:row>
      <xdr:rowOff>41400</xdr:rowOff>
    </xdr:from>
    <xdr:to>
      <xdr:col>285</xdr:col>
      <xdr:colOff>146160</xdr:colOff>
      <xdr:row>138</xdr:row>
      <xdr:rowOff>93600</xdr:rowOff>
    </xdr:to>
    <xdr:sp>
      <xdr:nvSpPr>
        <xdr:cNvPr id="386" name="Freeform 1"/>
        <xdr:cNvSpPr/>
      </xdr:nvSpPr>
      <xdr:spPr>
        <a:xfrm>
          <a:off x="228123360" y="84166200"/>
          <a:ext cx="51480" cy="52560"/>
        </a:xfrm>
        <a:custGeom>
          <a:avLst/>
          <a:gdLst/>
          <a:ahLst/>
          <a:rect l="0" t="0" r="r" b="b"/>
          <a:pathLst>
            <a:path w="143" h="146">
              <a:moveTo>
                <a:pt x="70" y="0"/>
              </a:moveTo>
              <a:lnTo>
                <a:pt x="63" y="0"/>
              </a:lnTo>
              <a:lnTo>
                <a:pt x="56" y="2"/>
              </a:lnTo>
              <a:lnTo>
                <a:pt x="50" y="3"/>
              </a:lnTo>
              <a:lnTo>
                <a:pt x="43" y="6"/>
              </a:lnTo>
              <a:lnTo>
                <a:pt x="37" y="9"/>
              </a:lnTo>
              <a:lnTo>
                <a:pt x="31" y="14"/>
              </a:lnTo>
              <a:lnTo>
                <a:pt x="27" y="16"/>
              </a:lnTo>
              <a:lnTo>
                <a:pt x="21" y="22"/>
              </a:lnTo>
              <a:lnTo>
                <a:pt x="16" y="27"/>
              </a:lnTo>
              <a:lnTo>
                <a:pt x="12" y="33"/>
              </a:lnTo>
              <a:lnTo>
                <a:pt x="9" y="38"/>
              </a:lnTo>
              <a:lnTo>
                <a:pt x="6" y="46"/>
              </a:lnTo>
              <a:lnTo>
                <a:pt x="3" y="51"/>
              </a:lnTo>
              <a:lnTo>
                <a:pt x="2" y="59"/>
              </a:lnTo>
              <a:lnTo>
                <a:pt x="0" y="66"/>
              </a:lnTo>
              <a:lnTo>
                <a:pt x="0" y="75"/>
              </a:lnTo>
              <a:lnTo>
                <a:pt x="0" y="82"/>
              </a:lnTo>
              <a:lnTo>
                <a:pt x="2" y="88"/>
              </a:lnTo>
              <a:lnTo>
                <a:pt x="3" y="95"/>
              </a:lnTo>
              <a:lnTo>
                <a:pt x="6" y="101"/>
              </a:lnTo>
              <a:lnTo>
                <a:pt x="9" y="107"/>
              </a:lnTo>
              <a:lnTo>
                <a:pt x="12" y="113"/>
              </a:lnTo>
              <a:lnTo>
                <a:pt x="16" y="119"/>
              </a:lnTo>
              <a:lnTo>
                <a:pt x="21" y="123"/>
              </a:lnTo>
              <a:lnTo>
                <a:pt x="25" y="129"/>
              </a:lnTo>
              <a:lnTo>
                <a:pt x="31" y="132"/>
              </a:lnTo>
              <a:lnTo>
                <a:pt x="37" y="136"/>
              </a:lnTo>
              <a:lnTo>
                <a:pt x="43" y="139"/>
              </a:lnTo>
              <a:lnTo>
                <a:pt x="48" y="142"/>
              </a:lnTo>
              <a:lnTo>
                <a:pt x="56" y="143"/>
              </a:lnTo>
              <a:lnTo>
                <a:pt x="62" y="145"/>
              </a:lnTo>
              <a:lnTo>
                <a:pt x="69" y="145"/>
              </a:lnTo>
              <a:lnTo>
                <a:pt x="76" y="145"/>
              </a:lnTo>
              <a:lnTo>
                <a:pt x="83" y="143"/>
              </a:lnTo>
              <a:lnTo>
                <a:pt x="91" y="142"/>
              </a:lnTo>
              <a:lnTo>
                <a:pt x="97" y="139"/>
              </a:lnTo>
              <a:lnTo>
                <a:pt x="104" y="136"/>
              </a:lnTo>
              <a:lnTo>
                <a:pt x="110" y="133"/>
              </a:lnTo>
              <a:lnTo>
                <a:pt x="115" y="129"/>
              </a:lnTo>
              <a:lnTo>
                <a:pt x="120" y="124"/>
              </a:lnTo>
              <a:lnTo>
                <a:pt x="124" y="119"/>
              </a:lnTo>
              <a:lnTo>
                <a:pt x="129" y="114"/>
              </a:lnTo>
              <a:lnTo>
                <a:pt x="133" y="108"/>
              </a:lnTo>
              <a:lnTo>
                <a:pt x="136" y="103"/>
              </a:lnTo>
              <a:lnTo>
                <a:pt x="139" y="95"/>
              </a:lnTo>
              <a:lnTo>
                <a:pt x="140" y="88"/>
              </a:lnTo>
              <a:lnTo>
                <a:pt x="142" y="82"/>
              </a:lnTo>
              <a:lnTo>
                <a:pt x="142" y="75"/>
              </a:lnTo>
              <a:lnTo>
                <a:pt x="142" y="68"/>
              </a:lnTo>
              <a:lnTo>
                <a:pt x="140" y="60"/>
              </a:lnTo>
              <a:lnTo>
                <a:pt x="139" y="53"/>
              </a:lnTo>
              <a:lnTo>
                <a:pt x="136" y="46"/>
              </a:lnTo>
              <a:lnTo>
                <a:pt x="133" y="40"/>
              </a:lnTo>
              <a:lnTo>
                <a:pt x="129" y="34"/>
              </a:lnTo>
              <a:lnTo>
                <a:pt x="124" y="28"/>
              </a:lnTo>
              <a:lnTo>
                <a:pt x="120" y="22"/>
              </a:lnTo>
              <a:lnTo>
                <a:pt x="115" y="18"/>
              </a:lnTo>
              <a:lnTo>
                <a:pt x="110" y="14"/>
              </a:lnTo>
              <a:lnTo>
                <a:pt x="104" y="9"/>
              </a:lnTo>
              <a:lnTo>
                <a:pt x="98" y="6"/>
              </a:lnTo>
              <a:lnTo>
                <a:pt x="91" y="3"/>
              </a:lnTo>
              <a:lnTo>
                <a:pt x="85" y="2"/>
              </a:lnTo>
              <a:lnTo>
                <a:pt x="78" y="0"/>
              </a:lnTo>
              <a:lnTo>
                <a:pt x="7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285</xdr:col>
      <xdr:colOff>256680</xdr:colOff>
      <xdr:row>137</xdr:row>
      <xdr:rowOff>487080</xdr:rowOff>
    </xdr:from>
    <xdr:to>
      <xdr:col>285</xdr:col>
      <xdr:colOff>581400</xdr:colOff>
      <xdr:row>138</xdr:row>
      <xdr:rowOff>186480</xdr:rowOff>
    </xdr:to>
    <xdr:sp>
      <xdr:nvSpPr>
        <xdr:cNvPr id="387" name="Freeform 1"/>
        <xdr:cNvSpPr/>
      </xdr:nvSpPr>
      <xdr:spPr>
        <a:xfrm>
          <a:off x="228285000" y="84002040"/>
          <a:ext cx="325080" cy="309600"/>
        </a:xfrm>
        <a:custGeom>
          <a:avLst/>
          <a:gdLst/>
          <a:ahLst/>
          <a:rect l="0" t="0" r="r" b="b"/>
          <a:pathLst>
            <a:path w="903" h="860">
              <a:moveTo>
                <a:pt x="892" y="0"/>
              </a:moveTo>
              <a:lnTo>
                <a:pt x="582" y="0"/>
              </a:lnTo>
              <a:lnTo>
                <a:pt x="582" y="25"/>
              </a:lnTo>
              <a:lnTo>
                <a:pt x="606" y="26"/>
              </a:lnTo>
              <a:lnTo>
                <a:pt x="626" y="28"/>
              </a:lnTo>
              <a:lnTo>
                <a:pt x="633" y="29"/>
              </a:lnTo>
              <a:lnTo>
                <a:pt x="642" y="31"/>
              </a:lnTo>
              <a:lnTo>
                <a:pt x="648" y="34"/>
              </a:lnTo>
              <a:lnTo>
                <a:pt x="654" y="35"/>
              </a:lnTo>
              <a:lnTo>
                <a:pt x="658" y="38"/>
              </a:lnTo>
              <a:lnTo>
                <a:pt x="663" y="41"/>
              </a:lnTo>
              <a:lnTo>
                <a:pt x="664" y="42"/>
              </a:lnTo>
              <a:lnTo>
                <a:pt x="666" y="44"/>
              </a:lnTo>
              <a:lnTo>
                <a:pt x="667" y="45"/>
              </a:lnTo>
              <a:lnTo>
                <a:pt x="669" y="48"/>
              </a:lnTo>
              <a:lnTo>
                <a:pt x="670" y="50"/>
              </a:lnTo>
              <a:lnTo>
                <a:pt x="670" y="51"/>
              </a:lnTo>
              <a:lnTo>
                <a:pt x="671" y="56"/>
              </a:lnTo>
              <a:lnTo>
                <a:pt x="673" y="61"/>
              </a:lnTo>
              <a:lnTo>
                <a:pt x="673" y="66"/>
              </a:lnTo>
              <a:lnTo>
                <a:pt x="673" y="70"/>
              </a:lnTo>
              <a:lnTo>
                <a:pt x="673" y="74"/>
              </a:lnTo>
              <a:lnTo>
                <a:pt x="671" y="77"/>
              </a:lnTo>
              <a:lnTo>
                <a:pt x="670" y="82"/>
              </a:lnTo>
              <a:lnTo>
                <a:pt x="669" y="86"/>
              </a:lnTo>
              <a:lnTo>
                <a:pt x="667" y="91"/>
              </a:lnTo>
              <a:lnTo>
                <a:pt x="661" y="101"/>
              </a:lnTo>
              <a:lnTo>
                <a:pt x="654" y="112"/>
              </a:lnTo>
              <a:lnTo>
                <a:pt x="645" y="126"/>
              </a:lnTo>
              <a:lnTo>
                <a:pt x="620" y="156"/>
              </a:lnTo>
              <a:lnTo>
                <a:pt x="475" y="335"/>
              </a:lnTo>
              <a:lnTo>
                <a:pt x="419" y="258"/>
              </a:lnTo>
              <a:lnTo>
                <a:pt x="369" y="185"/>
              </a:lnTo>
              <a:lnTo>
                <a:pt x="351" y="155"/>
              </a:lnTo>
              <a:lnTo>
                <a:pt x="334" y="130"/>
              </a:lnTo>
              <a:lnTo>
                <a:pt x="323" y="108"/>
              </a:lnTo>
              <a:lnTo>
                <a:pt x="316" y="91"/>
              </a:lnTo>
              <a:lnTo>
                <a:pt x="313" y="83"/>
              </a:lnTo>
              <a:lnTo>
                <a:pt x="311" y="76"/>
              </a:lnTo>
              <a:lnTo>
                <a:pt x="310" y="69"/>
              </a:lnTo>
              <a:lnTo>
                <a:pt x="310" y="64"/>
              </a:lnTo>
              <a:lnTo>
                <a:pt x="310" y="58"/>
              </a:lnTo>
              <a:lnTo>
                <a:pt x="310" y="54"/>
              </a:lnTo>
              <a:lnTo>
                <a:pt x="311" y="51"/>
              </a:lnTo>
              <a:lnTo>
                <a:pt x="313" y="47"/>
              </a:lnTo>
              <a:lnTo>
                <a:pt x="316" y="44"/>
              </a:lnTo>
              <a:lnTo>
                <a:pt x="318" y="41"/>
              </a:lnTo>
              <a:lnTo>
                <a:pt x="321" y="38"/>
              </a:lnTo>
              <a:lnTo>
                <a:pt x="324" y="35"/>
              </a:lnTo>
              <a:lnTo>
                <a:pt x="329" y="34"/>
              </a:lnTo>
              <a:lnTo>
                <a:pt x="333" y="32"/>
              </a:lnTo>
              <a:lnTo>
                <a:pt x="339" y="31"/>
              </a:lnTo>
              <a:lnTo>
                <a:pt x="343" y="29"/>
              </a:lnTo>
              <a:lnTo>
                <a:pt x="356" y="26"/>
              </a:lnTo>
              <a:lnTo>
                <a:pt x="372" y="26"/>
              </a:lnTo>
              <a:lnTo>
                <a:pt x="407" y="25"/>
              </a:lnTo>
              <a:lnTo>
                <a:pt x="407" y="0"/>
              </a:lnTo>
              <a:lnTo>
                <a:pt x="17" y="0"/>
              </a:lnTo>
              <a:lnTo>
                <a:pt x="17" y="25"/>
              </a:lnTo>
              <a:lnTo>
                <a:pt x="46" y="28"/>
              </a:lnTo>
              <a:lnTo>
                <a:pt x="59" y="29"/>
              </a:lnTo>
              <a:lnTo>
                <a:pt x="70" y="32"/>
              </a:lnTo>
              <a:lnTo>
                <a:pt x="82" y="38"/>
              </a:lnTo>
              <a:lnTo>
                <a:pt x="94" y="44"/>
              </a:lnTo>
              <a:lnTo>
                <a:pt x="106" y="51"/>
              </a:lnTo>
              <a:lnTo>
                <a:pt x="117" y="60"/>
              </a:lnTo>
              <a:lnTo>
                <a:pt x="130" y="72"/>
              </a:lnTo>
              <a:lnTo>
                <a:pt x="143" y="86"/>
              </a:lnTo>
              <a:lnTo>
                <a:pt x="173" y="121"/>
              </a:lnTo>
              <a:lnTo>
                <a:pt x="251" y="229"/>
              </a:lnTo>
              <a:lnTo>
                <a:pt x="393" y="436"/>
              </a:lnTo>
              <a:lnTo>
                <a:pt x="189" y="687"/>
              </a:lnTo>
              <a:lnTo>
                <a:pt x="120" y="767"/>
              </a:lnTo>
              <a:lnTo>
                <a:pt x="95" y="792"/>
              </a:lnTo>
              <a:lnTo>
                <a:pt x="85" y="802"/>
              </a:lnTo>
              <a:lnTo>
                <a:pt x="76" y="809"/>
              </a:lnTo>
              <a:lnTo>
                <a:pt x="68" y="817"/>
              </a:lnTo>
              <a:lnTo>
                <a:pt x="59" y="821"/>
              </a:lnTo>
              <a:lnTo>
                <a:pt x="50" y="825"/>
              </a:lnTo>
              <a:lnTo>
                <a:pt x="41" y="828"/>
              </a:lnTo>
              <a:lnTo>
                <a:pt x="33" y="830"/>
              </a:lnTo>
              <a:lnTo>
                <a:pt x="22" y="833"/>
              </a:lnTo>
              <a:lnTo>
                <a:pt x="0" y="834"/>
              </a:lnTo>
              <a:lnTo>
                <a:pt x="0" y="859"/>
              </a:lnTo>
              <a:lnTo>
                <a:pt x="302" y="859"/>
              </a:lnTo>
              <a:lnTo>
                <a:pt x="302" y="834"/>
              </a:lnTo>
              <a:lnTo>
                <a:pt x="276" y="833"/>
              </a:lnTo>
              <a:lnTo>
                <a:pt x="256" y="830"/>
              </a:lnTo>
              <a:lnTo>
                <a:pt x="246" y="827"/>
              </a:lnTo>
              <a:lnTo>
                <a:pt x="238" y="825"/>
              </a:lnTo>
              <a:lnTo>
                <a:pt x="231" y="824"/>
              </a:lnTo>
              <a:lnTo>
                <a:pt x="225" y="821"/>
              </a:lnTo>
              <a:lnTo>
                <a:pt x="219" y="818"/>
              </a:lnTo>
              <a:lnTo>
                <a:pt x="215" y="815"/>
              </a:lnTo>
              <a:lnTo>
                <a:pt x="212" y="812"/>
              </a:lnTo>
              <a:lnTo>
                <a:pt x="211" y="809"/>
              </a:lnTo>
              <a:lnTo>
                <a:pt x="209" y="808"/>
              </a:lnTo>
              <a:lnTo>
                <a:pt x="208" y="806"/>
              </a:lnTo>
              <a:lnTo>
                <a:pt x="206" y="803"/>
              </a:lnTo>
              <a:lnTo>
                <a:pt x="205" y="799"/>
              </a:lnTo>
              <a:lnTo>
                <a:pt x="205" y="795"/>
              </a:lnTo>
              <a:lnTo>
                <a:pt x="205" y="789"/>
              </a:lnTo>
              <a:lnTo>
                <a:pt x="205" y="784"/>
              </a:lnTo>
              <a:lnTo>
                <a:pt x="205" y="782"/>
              </a:lnTo>
              <a:lnTo>
                <a:pt x="206" y="776"/>
              </a:lnTo>
              <a:lnTo>
                <a:pt x="208" y="771"/>
              </a:lnTo>
              <a:lnTo>
                <a:pt x="211" y="767"/>
              </a:lnTo>
              <a:lnTo>
                <a:pt x="213" y="761"/>
              </a:lnTo>
              <a:lnTo>
                <a:pt x="221" y="748"/>
              </a:lnTo>
              <a:lnTo>
                <a:pt x="229" y="733"/>
              </a:lnTo>
              <a:lnTo>
                <a:pt x="241" y="717"/>
              </a:lnTo>
              <a:lnTo>
                <a:pt x="272" y="677"/>
              </a:lnTo>
              <a:lnTo>
                <a:pt x="426" y="486"/>
              </a:lnTo>
              <a:lnTo>
                <a:pt x="549" y="666"/>
              </a:lnTo>
              <a:lnTo>
                <a:pt x="578" y="712"/>
              </a:lnTo>
              <a:lnTo>
                <a:pt x="590" y="731"/>
              </a:lnTo>
              <a:lnTo>
                <a:pt x="600" y="748"/>
              </a:lnTo>
              <a:lnTo>
                <a:pt x="606" y="763"/>
              </a:lnTo>
              <a:lnTo>
                <a:pt x="612" y="776"/>
              </a:lnTo>
              <a:lnTo>
                <a:pt x="613" y="780"/>
              </a:lnTo>
              <a:lnTo>
                <a:pt x="615" y="786"/>
              </a:lnTo>
              <a:lnTo>
                <a:pt x="616" y="790"/>
              </a:lnTo>
              <a:lnTo>
                <a:pt x="616" y="795"/>
              </a:lnTo>
              <a:lnTo>
                <a:pt x="616" y="798"/>
              </a:lnTo>
              <a:lnTo>
                <a:pt x="615" y="802"/>
              </a:lnTo>
              <a:lnTo>
                <a:pt x="613" y="806"/>
              </a:lnTo>
              <a:lnTo>
                <a:pt x="612" y="809"/>
              </a:lnTo>
              <a:lnTo>
                <a:pt x="610" y="812"/>
              </a:lnTo>
              <a:lnTo>
                <a:pt x="607" y="815"/>
              </a:lnTo>
              <a:lnTo>
                <a:pt x="604" y="818"/>
              </a:lnTo>
              <a:lnTo>
                <a:pt x="600" y="821"/>
              </a:lnTo>
              <a:lnTo>
                <a:pt x="596" y="824"/>
              </a:lnTo>
              <a:lnTo>
                <a:pt x="591" y="825"/>
              </a:lnTo>
              <a:lnTo>
                <a:pt x="585" y="827"/>
              </a:lnTo>
              <a:lnTo>
                <a:pt x="580" y="828"/>
              </a:lnTo>
              <a:lnTo>
                <a:pt x="574" y="830"/>
              </a:lnTo>
              <a:lnTo>
                <a:pt x="566" y="831"/>
              </a:lnTo>
              <a:lnTo>
                <a:pt x="550" y="831"/>
              </a:lnTo>
              <a:lnTo>
                <a:pt x="546" y="831"/>
              </a:lnTo>
              <a:lnTo>
                <a:pt x="537" y="833"/>
              </a:lnTo>
              <a:lnTo>
                <a:pt x="515" y="834"/>
              </a:lnTo>
              <a:lnTo>
                <a:pt x="515" y="859"/>
              </a:lnTo>
              <a:lnTo>
                <a:pt x="902" y="859"/>
              </a:lnTo>
              <a:lnTo>
                <a:pt x="902" y="834"/>
              </a:lnTo>
              <a:lnTo>
                <a:pt x="877" y="831"/>
              </a:lnTo>
              <a:lnTo>
                <a:pt x="867" y="828"/>
              </a:lnTo>
              <a:lnTo>
                <a:pt x="858" y="827"/>
              </a:lnTo>
              <a:lnTo>
                <a:pt x="849" y="824"/>
              </a:lnTo>
              <a:lnTo>
                <a:pt x="841" y="821"/>
              </a:lnTo>
              <a:lnTo>
                <a:pt x="832" y="817"/>
              </a:lnTo>
              <a:lnTo>
                <a:pt x="825" y="812"/>
              </a:lnTo>
              <a:lnTo>
                <a:pt x="817" y="806"/>
              </a:lnTo>
              <a:lnTo>
                <a:pt x="810" y="799"/>
              </a:lnTo>
              <a:lnTo>
                <a:pt x="801" y="792"/>
              </a:lnTo>
              <a:lnTo>
                <a:pt x="794" y="784"/>
              </a:lnTo>
              <a:lnTo>
                <a:pt x="776" y="764"/>
              </a:lnTo>
              <a:lnTo>
                <a:pt x="757" y="738"/>
              </a:lnTo>
              <a:lnTo>
                <a:pt x="508" y="382"/>
              </a:lnTo>
              <a:lnTo>
                <a:pt x="698" y="147"/>
              </a:lnTo>
              <a:lnTo>
                <a:pt x="727" y="112"/>
              </a:lnTo>
              <a:lnTo>
                <a:pt x="752" y="86"/>
              </a:lnTo>
              <a:lnTo>
                <a:pt x="774" y="66"/>
              </a:lnTo>
              <a:lnTo>
                <a:pt x="784" y="57"/>
              </a:lnTo>
              <a:lnTo>
                <a:pt x="795" y="50"/>
              </a:lnTo>
              <a:lnTo>
                <a:pt x="806" y="44"/>
              </a:lnTo>
              <a:lnTo>
                <a:pt x="816" y="39"/>
              </a:lnTo>
              <a:lnTo>
                <a:pt x="826" y="35"/>
              </a:lnTo>
              <a:lnTo>
                <a:pt x="838" y="32"/>
              </a:lnTo>
              <a:lnTo>
                <a:pt x="849" y="29"/>
              </a:lnTo>
              <a:lnTo>
                <a:pt x="862" y="28"/>
              </a:lnTo>
              <a:lnTo>
                <a:pt x="892" y="25"/>
              </a:lnTo>
              <a:lnTo>
                <a:pt x="892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285</xdr:col>
      <xdr:colOff>620640</xdr:colOff>
      <xdr:row>138</xdr:row>
      <xdr:rowOff>162720</xdr:rowOff>
    </xdr:from>
    <xdr:to>
      <xdr:col>285</xdr:col>
      <xdr:colOff>763200</xdr:colOff>
      <xdr:row>138</xdr:row>
      <xdr:rowOff>288720</xdr:rowOff>
    </xdr:to>
    <xdr:sp>
      <xdr:nvSpPr>
        <xdr:cNvPr id="388" name="Freeform 1"/>
        <xdr:cNvSpPr/>
      </xdr:nvSpPr>
      <xdr:spPr>
        <a:xfrm>
          <a:off x="228648960" y="84287520"/>
          <a:ext cx="142920" cy="126360"/>
        </a:xfrm>
        <a:custGeom>
          <a:avLst/>
          <a:gdLst/>
          <a:ahLst/>
          <a:rect l="0" t="0" r="r" b="b"/>
          <a:pathLst>
            <a:path w="397" h="351">
              <a:moveTo>
                <a:pt x="0" y="0"/>
              </a:moveTo>
              <a:lnTo>
                <a:pt x="0" y="13"/>
              </a:lnTo>
              <a:lnTo>
                <a:pt x="13" y="13"/>
              </a:lnTo>
              <a:lnTo>
                <a:pt x="27" y="15"/>
              </a:lnTo>
              <a:lnTo>
                <a:pt x="32" y="16"/>
              </a:lnTo>
              <a:lnTo>
                <a:pt x="37" y="16"/>
              </a:lnTo>
              <a:lnTo>
                <a:pt x="41" y="19"/>
              </a:lnTo>
              <a:lnTo>
                <a:pt x="43" y="19"/>
              </a:lnTo>
              <a:lnTo>
                <a:pt x="45" y="21"/>
              </a:lnTo>
              <a:lnTo>
                <a:pt x="47" y="22"/>
              </a:lnTo>
              <a:lnTo>
                <a:pt x="48" y="24"/>
              </a:lnTo>
              <a:lnTo>
                <a:pt x="48" y="25"/>
              </a:lnTo>
              <a:lnTo>
                <a:pt x="50" y="28"/>
              </a:lnTo>
              <a:lnTo>
                <a:pt x="53" y="32"/>
              </a:lnTo>
              <a:lnTo>
                <a:pt x="54" y="38"/>
              </a:lnTo>
              <a:lnTo>
                <a:pt x="56" y="44"/>
              </a:lnTo>
              <a:lnTo>
                <a:pt x="56" y="51"/>
              </a:lnTo>
              <a:lnTo>
                <a:pt x="57" y="70"/>
              </a:lnTo>
              <a:lnTo>
                <a:pt x="59" y="94"/>
              </a:lnTo>
              <a:lnTo>
                <a:pt x="59" y="255"/>
              </a:lnTo>
              <a:lnTo>
                <a:pt x="57" y="280"/>
              </a:lnTo>
              <a:lnTo>
                <a:pt x="56" y="299"/>
              </a:lnTo>
              <a:lnTo>
                <a:pt x="56" y="306"/>
              </a:lnTo>
              <a:lnTo>
                <a:pt x="54" y="312"/>
              </a:lnTo>
              <a:lnTo>
                <a:pt x="53" y="318"/>
              </a:lnTo>
              <a:lnTo>
                <a:pt x="50" y="322"/>
              </a:lnTo>
              <a:lnTo>
                <a:pt x="48" y="324"/>
              </a:lnTo>
              <a:lnTo>
                <a:pt x="48" y="327"/>
              </a:lnTo>
              <a:lnTo>
                <a:pt x="47" y="328"/>
              </a:lnTo>
              <a:lnTo>
                <a:pt x="45" y="330"/>
              </a:lnTo>
              <a:lnTo>
                <a:pt x="43" y="330"/>
              </a:lnTo>
              <a:lnTo>
                <a:pt x="41" y="331"/>
              </a:lnTo>
              <a:lnTo>
                <a:pt x="37" y="333"/>
              </a:lnTo>
              <a:lnTo>
                <a:pt x="32" y="334"/>
              </a:lnTo>
              <a:lnTo>
                <a:pt x="27" y="336"/>
              </a:lnTo>
              <a:lnTo>
                <a:pt x="13" y="337"/>
              </a:lnTo>
              <a:lnTo>
                <a:pt x="0" y="337"/>
              </a:lnTo>
              <a:lnTo>
                <a:pt x="0" y="350"/>
              </a:lnTo>
              <a:lnTo>
                <a:pt x="177" y="350"/>
              </a:lnTo>
              <a:lnTo>
                <a:pt x="177" y="337"/>
              </a:lnTo>
              <a:lnTo>
                <a:pt x="164" y="337"/>
              </a:lnTo>
              <a:lnTo>
                <a:pt x="156" y="337"/>
              </a:lnTo>
              <a:lnTo>
                <a:pt x="150" y="336"/>
              </a:lnTo>
              <a:lnTo>
                <a:pt x="146" y="336"/>
              </a:lnTo>
              <a:lnTo>
                <a:pt x="140" y="334"/>
              </a:lnTo>
              <a:lnTo>
                <a:pt x="139" y="333"/>
              </a:lnTo>
              <a:lnTo>
                <a:pt x="136" y="331"/>
              </a:lnTo>
              <a:lnTo>
                <a:pt x="134" y="330"/>
              </a:lnTo>
              <a:lnTo>
                <a:pt x="133" y="330"/>
              </a:lnTo>
              <a:lnTo>
                <a:pt x="132" y="327"/>
              </a:lnTo>
              <a:lnTo>
                <a:pt x="130" y="325"/>
              </a:lnTo>
              <a:lnTo>
                <a:pt x="129" y="324"/>
              </a:lnTo>
              <a:lnTo>
                <a:pt x="127" y="322"/>
              </a:lnTo>
              <a:lnTo>
                <a:pt x="126" y="317"/>
              </a:lnTo>
              <a:lnTo>
                <a:pt x="123" y="311"/>
              </a:lnTo>
              <a:lnTo>
                <a:pt x="121" y="305"/>
              </a:lnTo>
              <a:lnTo>
                <a:pt x="121" y="298"/>
              </a:lnTo>
              <a:lnTo>
                <a:pt x="120" y="279"/>
              </a:lnTo>
              <a:lnTo>
                <a:pt x="120" y="255"/>
              </a:lnTo>
              <a:lnTo>
                <a:pt x="120" y="31"/>
              </a:lnTo>
              <a:lnTo>
                <a:pt x="277" y="31"/>
              </a:lnTo>
              <a:lnTo>
                <a:pt x="277" y="255"/>
              </a:lnTo>
              <a:lnTo>
                <a:pt x="277" y="280"/>
              </a:lnTo>
              <a:lnTo>
                <a:pt x="276" y="299"/>
              </a:lnTo>
              <a:lnTo>
                <a:pt x="274" y="306"/>
              </a:lnTo>
              <a:lnTo>
                <a:pt x="273" y="312"/>
              </a:lnTo>
              <a:lnTo>
                <a:pt x="272" y="318"/>
              </a:lnTo>
              <a:lnTo>
                <a:pt x="270" y="322"/>
              </a:lnTo>
              <a:lnTo>
                <a:pt x="269" y="324"/>
              </a:lnTo>
              <a:lnTo>
                <a:pt x="267" y="327"/>
              </a:lnTo>
              <a:lnTo>
                <a:pt x="266" y="328"/>
              </a:lnTo>
              <a:lnTo>
                <a:pt x="264" y="330"/>
              </a:lnTo>
              <a:lnTo>
                <a:pt x="263" y="330"/>
              </a:lnTo>
              <a:lnTo>
                <a:pt x="261" y="331"/>
              </a:lnTo>
              <a:lnTo>
                <a:pt x="257" y="333"/>
              </a:lnTo>
              <a:lnTo>
                <a:pt x="253" y="334"/>
              </a:lnTo>
              <a:lnTo>
                <a:pt x="247" y="336"/>
              </a:lnTo>
              <a:lnTo>
                <a:pt x="234" y="337"/>
              </a:lnTo>
              <a:lnTo>
                <a:pt x="221" y="337"/>
              </a:lnTo>
              <a:lnTo>
                <a:pt x="221" y="350"/>
              </a:lnTo>
              <a:lnTo>
                <a:pt x="396" y="350"/>
              </a:lnTo>
              <a:lnTo>
                <a:pt x="396" y="337"/>
              </a:lnTo>
              <a:lnTo>
                <a:pt x="384" y="337"/>
              </a:lnTo>
              <a:lnTo>
                <a:pt x="377" y="337"/>
              </a:lnTo>
              <a:lnTo>
                <a:pt x="371" y="336"/>
              </a:lnTo>
              <a:lnTo>
                <a:pt x="365" y="336"/>
              </a:lnTo>
              <a:lnTo>
                <a:pt x="361" y="334"/>
              </a:lnTo>
              <a:lnTo>
                <a:pt x="358" y="333"/>
              </a:lnTo>
              <a:lnTo>
                <a:pt x="356" y="331"/>
              </a:lnTo>
              <a:lnTo>
                <a:pt x="355" y="330"/>
              </a:lnTo>
              <a:lnTo>
                <a:pt x="353" y="330"/>
              </a:lnTo>
              <a:lnTo>
                <a:pt x="350" y="327"/>
              </a:lnTo>
              <a:lnTo>
                <a:pt x="349" y="325"/>
              </a:lnTo>
              <a:lnTo>
                <a:pt x="349" y="324"/>
              </a:lnTo>
              <a:lnTo>
                <a:pt x="347" y="322"/>
              </a:lnTo>
              <a:lnTo>
                <a:pt x="344" y="317"/>
              </a:lnTo>
              <a:lnTo>
                <a:pt x="343" y="311"/>
              </a:lnTo>
              <a:lnTo>
                <a:pt x="342" y="305"/>
              </a:lnTo>
              <a:lnTo>
                <a:pt x="340" y="298"/>
              </a:lnTo>
              <a:lnTo>
                <a:pt x="340" y="279"/>
              </a:lnTo>
              <a:lnTo>
                <a:pt x="339" y="255"/>
              </a:lnTo>
              <a:lnTo>
                <a:pt x="339" y="94"/>
              </a:lnTo>
              <a:lnTo>
                <a:pt x="340" y="70"/>
              </a:lnTo>
              <a:lnTo>
                <a:pt x="340" y="53"/>
              </a:lnTo>
              <a:lnTo>
                <a:pt x="342" y="45"/>
              </a:lnTo>
              <a:lnTo>
                <a:pt x="343" y="38"/>
              </a:lnTo>
              <a:lnTo>
                <a:pt x="344" y="32"/>
              </a:lnTo>
              <a:lnTo>
                <a:pt x="347" y="28"/>
              </a:lnTo>
              <a:lnTo>
                <a:pt x="349" y="26"/>
              </a:lnTo>
              <a:lnTo>
                <a:pt x="349" y="24"/>
              </a:lnTo>
              <a:lnTo>
                <a:pt x="350" y="22"/>
              </a:lnTo>
              <a:lnTo>
                <a:pt x="353" y="21"/>
              </a:lnTo>
              <a:lnTo>
                <a:pt x="355" y="19"/>
              </a:lnTo>
              <a:lnTo>
                <a:pt x="356" y="19"/>
              </a:lnTo>
              <a:lnTo>
                <a:pt x="358" y="18"/>
              </a:lnTo>
              <a:lnTo>
                <a:pt x="361" y="16"/>
              </a:lnTo>
              <a:lnTo>
                <a:pt x="365" y="15"/>
              </a:lnTo>
              <a:lnTo>
                <a:pt x="371" y="15"/>
              </a:lnTo>
              <a:lnTo>
                <a:pt x="377" y="13"/>
              </a:lnTo>
              <a:lnTo>
                <a:pt x="384" y="13"/>
              </a:lnTo>
              <a:lnTo>
                <a:pt x="396" y="13"/>
              </a:lnTo>
              <a:lnTo>
                <a:pt x="396" y="0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286</xdr:col>
      <xdr:colOff>30960</xdr:colOff>
      <xdr:row>137</xdr:row>
      <xdr:rowOff>551520</xdr:rowOff>
    </xdr:from>
    <xdr:to>
      <xdr:col>286</xdr:col>
      <xdr:colOff>249480</xdr:colOff>
      <xdr:row>138</xdr:row>
      <xdr:rowOff>162720</xdr:rowOff>
    </xdr:to>
    <xdr:sp>
      <xdr:nvSpPr>
        <xdr:cNvPr id="389" name="Freeform 1"/>
        <xdr:cNvSpPr/>
      </xdr:nvSpPr>
      <xdr:spPr>
        <a:xfrm>
          <a:off x="228859560" y="84066480"/>
          <a:ext cx="218880" cy="221400"/>
        </a:xfrm>
        <a:custGeom>
          <a:avLst/>
          <a:gdLst/>
          <a:ahLst/>
          <a:rect l="0" t="0" r="r" b="b"/>
          <a:pathLst>
            <a:path w="608" h="615">
              <a:moveTo>
                <a:pt x="250" y="614"/>
              </a:moveTo>
              <a:lnTo>
                <a:pt x="250" y="361"/>
              </a:lnTo>
              <a:lnTo>
                <a:pt x="0" y="361"/>
              </a:lnTo>
              <a:lnTo>
                <a:pt x="0" y="253"/>
              </a:lnTo>
              <a:lnTo>
                <a:pt x="250" y="253"/>
              </a:lnTo>
              <a:lnTo>
                <a:pt x="250" y="0"/>
              </a:lnTo>
              <a:lnTo>
                <a:pt x="356" y="0"/>
              </a:lnTo>
              <a:lnTo>
                <a:pt x="356" y="253"/>
              </a:lnTo>
              <a:lnTo>
                <a:pt x="607" y="253"/>
              </a:lnTo>
              <a:lnTo>
                <a:pt x="607" y="361"/>
              </a:lnTo>
              <a:lnTo>
                <a:pt x="356" y="361"/>
              </a:lnTo>
              <a:lnTo>
                <a:pt x="356" y="614"/>
              </a:lnTo>
              <a:lnTo>
                <a:pt x="250" y="61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286</xdr:col>
      <xdr:colOff>335520</xdr:colOff>
      <xdr:row>137</xdr:row>
      <xdr:rowOff>331200</xdr:rowOff>
    </xdr:from>
    <xdr:to>
      <xdr:col>286</xdr:col>
      <xdr:colOff>572400</xdr:colOff>
      <xdr:row>138</xdr:row>
      <xdr:rowOff>263520</xdr:rowOff>
    </xdr:to>
    <xdr:sp>
      <xdr:nvSpPr>
        <xdr:cNvPr id="390" name="Freeform 1"/>
        <xdr:cNvSpPr/>
      </xdr:nvSpPr>
      <xdr:spPr>
        <a:xfrm>
          <a:off x="229164120" y="83846160"/>
          <a:ext cx="237240" cy="542520"/>
        </a:xfrm>
        <a:custGeom>
          <a:avLst/>
          <a:gdLst/>
          <a:ahLst/>
          <a:rect l="0" t="0" r="r" b="b"/>
          <a:pathLst>
            <a:path w="659" h="1507">
              <a:moveTo>
                <a:pt x="317" y="1506"/>
              </a:moveTo>
              <a:lnTo>
                <a:pt x="105" y="895"/>
              </a:lnTo>
              <a:lnTo>
                <a:pt x="15" y="974"/>
              </a:lnTo>
              <a:lnTo>
                <a:pt x="0" y="936"/>
              </a:lnTo>
              <a:lnTo>
                <a:pt x="149" y="808"/>
              </a:lnTo>
              <a:lnTo>
                <a:pt x="341" y="1373"/>
              </a:lnTo>
              <a:lnTo>
                <a:pt x="627" y="0"/>
              </a:lnTo>
              <a:lnTo>
                <a:pt x="658" y="0"/>
              </a:lnTo>
              <a:lnTo>
                <a:pt x="346" y="1506"/>
              </a:lnTo>
              <a:lnTo>
                <a:pt x="317" y="1506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286</xdr:col>
      <xdr:colOff>571680</xdr:colOff>
      <xdr:row>137</xdr:row>
      <xdr:rowOff>321120</xdr:rowOff>
    </xdr:from>
    <xdr:to>
      <xdr:col>295</xdr:col>
      <xdr:colOff>601560</xdr:colOff>
      <xdr:row>137</xdr:row>
      <xdr:rowOff>338040</xdr:rowOff>
    </xdr:to>
    <xdr:sp>
      <xdr:nvSpPr>
        <xdr:cNvPr id="391" name="Freeform 1"/>
        <xdr:cNvSpPr/>
      </xdr:nvSpPr>
      <xdr:spPr>
        <a:xfrm>
          <a:off x="229400280" y="83836080"/>
          <a:ext cx="7230960" cy="17280"/>
        </a:xfrm>
        <a:custGeom>
          <a:avLst/>
          <a:gdLst/>
          <a:ahLst/>
          <a:rect l="0" t="0" r="r" b="b"/>
          <a:pathLst>
            <a:path w="20086" h="48">
              <a:moveTo>
                <a:pt x="0" y="0"/>
              </a:moveTo>
              <a:lnTo>
                <a:pt x="20085" y="0"/>
              </a:lnTo>
              <a:lnTo>
                <a:pt x="20085" y="47"/>
              </a:lnTo>
              <a:lnTo>
                <a:pt x="0" y="47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286</xdr:col>
      <xdr:colOff>617400</xdr:colOff>
      <xdr:row>137</xdr:row>
      <xdr:rowOff>487080</xdr:rowOff>
    </xdr:from>
    <xdr:to>
      <xdr:col>286</xdr:col>
      <xdr:colOff>756000</xdr:colOff>
      <xdr:row>138</xdr:row>
      <xdr:rowOff>186480</xdr:rowOff>
    </xdr:to>
    <xdr:sp>
      <xdr:nvSpPr>
        <xdr:cNvPr id="392" name="Freeform 1"/>
        <xdr:cNvSpPr/>
      </xdr:nvSpPr>
      <xdr:spPr>
        <a:xfrm>
          <a:off x="229446000" y="84002040"/>
          <a:ext cx="138960" cy="309600"/>
        </a:xfrm>
        <a:custGeom>
          <a:avLst/>
          <a:gdLst/>
          <a:ahLst/>
          <a:rect l="0" t="0" r="r" b="b"/>
          <a:pathLst>
            <a:path w="386" h="860">
              <a:moveTo>
                <a:pt x="0" y="859"/>
              </a:moveTo>
              <a:lnTo>
                <a:pt x="385" y="859"/>
              </a:lnTo>
              <a:lnTo>
                <a:pt x="385" y="834"/>
              </a:lnTo>
              <a:lnTo>
                <a:pt x="350" y="833"/>
              </a:lnTo>
              <a:lnTo>
                <a:pt x="334" y="831"/>
              </a:lnTo>
              <a:lnTo>
                <a:pt x="321" y="828"/>
              </a:lnTo>
              <a:lnTo>
                <a:pt x="310" y="825"/>
              </a:lnTo>
              <a:lnTo>
                <a:pt x="299" y="821"/>
              </a:lnTo>
              <a:lnTo>
                <a:pt x="291" y="817"/>
              </a:lnTo>
              <a:lnTo>
                <a:pt x="286" y="814"/>
              </a:lnTo>
              <a:lnTo>
                <a:pt x="283" y="811"/>
              </a:lnTo>
              <a:lnTo>
                <a:pt x="280" y="808"/>
              </a:lnTo>
              <a:lnTo>
                <a:pt x="277" y="803"/>
              </a:lnTo>
              <a:lnTo>
                <a:pt x="275" y="801"/>
              </a:lnTo>
              <a:lnTo>
                <a:pt x="272" y="796"/>
              </a:lnTo>
              <a:lnTo>
                <a:pt x="267" y="786"/>
              </a:lnTo>
              <a:lnTo>
                <a:pt x="264" y="776"/>
              </a:lnTo>
              <a:lnTo>
                <a:pt x="263" y="764"/>
              </a:lnTo>
              <a:lnTo>
                <a:pt x="260" y="749"/>
              </a:lnTo>
              <a:lnTo>
                <a:pt x="259" y="717"/>
              </a:lnTo>
              <a:lnTo>
                <a:pt x="259" y="142"/>
              </a:lnTo>
              <a:lnTo>
                <a:pt x="260" y="109"/>
              </a:lnTo>
              <a:lnTo>
                <a:pt x="261" y="95"/>
              </a:lnTo>
              <a:lnTo>
                <a:pt x="264" y="83"/>
              </a:lnTo>
              <a:lnTo>
                <a:pt x="267" y="72"/>
              </a:lnTo>
              <a:lnTo>
                <a:pt x="272" y="63"/>
              </a:lnTo>
              <a:lnTo>
                <a:pt x="275" y="58"/>
              </a:lnTo>
              <a:lnTo>
                <a:pt x="276" y="56"/>
              </a:lnTo>
              <a:lnTo>
                <a:pt x="279" y="51"/>
              </a:lnTo>
              <a:lnTo>
                <a:pt x="283" y="48"/>
              </a:lnTo>
              <a:lnTo>
                <a:pt x="286" y="45"/>
              </a:lnTo>
              <a:lnTo>
                <a:pt x="291" y="42"/>
              </a:lnTo>
              <a:lnTo>
                <a:pt x="299" y="38"/>
              </a:lnTo>
              <a:lnTo>
                <a:pt x="310" y="34"/>
              </a:lnTo>
              <a:lnTo>
                <a:pt x="321" y="31"/>
              </a:lnTo>
              <a:lnTo>
                <a:pt x="334" y="29"/>
              </a:lnTo>
              <a:lnTo>
                <a:pt x="349" y="26"/>
              </a:lnTo>
              <a:lnTo>
                <a:pt x="385" y="25"/>
              </a:lnTo>
              <a:lnTo>
                <a:pt x="385" y="0"/>
              </a:lnTo>
              <a:lnTo>
                <a:pt x="0" y="0"/>
              </a:lnTo>
              <a:lnTo>
                <a:pt x="0" y="25"/>
              </a:lnTo>
              <a:lnTo>
                <a:pt x="37" y="28"/>
              </a:lnTo>
              <a:lnTo>
                <a:pt x="53" y="29"/>
              </a:lnTo>
              <a:lnTo>
                <a:pt x="66" y="32"/>
              </a:lnTo>
              <a:lnTo>
                <a:pt x="78" y="35"/>
              </a:lnTo>
              <a:lnTo>
                <a:pt x="88" y="39"/>
              </a:lnTo>
              <a:lnTo>
                <a:pt x="97" y="44"/>
              </a:lnTo>
              <a:lnTo>
                <a:pt x="101" y="47"/>
              </a:lnTo>
              <a:lnTo>
                <a:pt x="104" y="50"/>
              </a:lnTo>
              <a:lnTo>
                <a:pt x="107" y="53"/>
              </a:lnTo>
              <a:lnTo>
                <a:pt x="110" y="56"/>
              </a:lnTo>
              <a:lnTo>
                <a:pt x="113" y="60"/>
              </a:lnTo>
              <a:lnTo>
                <a:pt x="116" y="64"/>
              </a:lnTo>
              <a:lnTo>
                <a:pt x="118" y="73"/>
              </a:lnTo>
              <a:lnTo>
                <a:pt x="121" y="83"/>
              </a:lnTo>
              <a:lnTo>
                <a:pt x="124" y="95"/>
              </a:lnTo>
              <a:lnTo>
                <a:pt x="124" y="109"/>
              </a:lnTo>
              <a:lnTo>
                <a:pt x="126" y="142"/>
              </a:lnTo>
              <a:lnTo>
                <a:pt x="126" y="717"/>
              </a:lnTo>
              <a:lnTo>
                <a:pt x="124" y="751"/>
              </a:lnTo>
              <a:lnTo>
                <a:pt x="123" y="764"/>
              </a:lnTo>
              <a:lnTo>
                <a:pt x="121" y="777"/>
              </a:lnTo>
              <a:lnTo>
                <a:pt x="118" y="787"/>
              </a:lnTo>
              <a:lnTo>
                <a:pt x="114" y="796"/>
              </a:lnTo>
              <a:lnTo>
                <a:pt x="113" y="801"/>
              </a:lnTo>
              <a:lnTo>
                <a:pt x="110" y="805"/>
              </a:lnTo>
              <a:lnTo>
                <a:pt x="107" y="808"/>
              </a:lnTo>
              <a:lnTo>
                <a:pt x="104" y="811"/>
              </a:lnTo>
              <a:lnTo>
                <a:pt x="100" y="814"/>
              </a:lnTo>
              <a:lnTo>
                <a:pt x="97" y="817"/>
              </a:lnTo>
              <a:lnTo>
                <a:pt x="88" y="821"/>
              </a:lnTo>
              <a:lnTo>
                <a:pt x="78" y="825"/>
              </a:lnTo>
              <a:lnTo>
                <a:pt x="66" y="828"/>
              </a:lnTo>
              <a:lnTo>
                <a:pt x="53" y="831"/>
              </a:lnTo>
              <a:lnTo>
                <a:pt x="37" y="833"/>
              </a:lnTo>
              <a:lnTo>
                <a:pt x="0" y="834"/>
              </a:lnTo>
              <a:lnTo>
                <a:pt x="0" y="85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286</xdr:col>
      <xdr:colOff>770400</xdr:colOff>
      <xdr:row>137</xdr:row>
      <xdr:rowOff>487080</xdr:rowOff>
    </xdr:from>
    <xdr:to>
      <xdr:col>287</xdr:col>
      <xdr:colOff>219960</xdr:colOff>
      <xdr:row>138</xdr:row>
      <xdr:rowOff>186480</xdr:rowOff>
    </xdr:to>
    <xdr:sp>
      <xdr:nvSpPr>
        <xdr:cNvPr id="393" name="Freeform 1"/>
        <xdr:cNvSpPr/>
      </xdr:nvSpPr>
      <xdr:spPr>
        <a:xfrm>
          <a:off x="229599000" y="84002040"/>
          <a:ext cx="249840" cy="309600"/>
        </a:xfrm>
        <a:custGeom>
          <a:avLst/>
          <a:gdLst/>
          <a:ahLst/>
          <a:rect l="0" t="0" r="r" b="b"/>
          <a:pathLst>
            <a:path w="694" h="860">
              <a:moveTo>
                <a:pt x="607" y="559"/>
              </a:moveTo>
              <a:lnTo>
                <a:pt x="607" y="258"/>
              </a:lnTo>
              <a:lnTo>
                <a:pt x="576" y="258"/>
              </a:lnTo>
              <a:lnTo>
                <a:pt x="570" y="293"/>
              </a:lnTo>
              <a:lnTo>
                <a:pt x="567" y="308"/>
              </a:lnTo>
              <a:lnTo>
                <a:pt x="563" y="321"/>
              </a:lnTo>
              <a:lnTo>
                <a:pt x="558" y="331"/>
              </a:lnTo>
              <a:lnTo>
                <a:pt x="553" y="341"/>
              </a:lnTo>
              <a:lnTo>
                <a:pt x="547" y="350"/>
              </a:lnTo>
              <a:lnTo>
                <a:pt x="539" y="357"/>
              </a:lnTo>
              <a:lnTo>
                <a:pt x="531" y="363"/>
              </a:lnTo>
              <a:lnTo>
                <a:pt x="522" y="369"/>
              </a:lnTo>
              <a:lnTo>
                <a:pt x="510" y="372"/>
              </a:lnTo>
              <a:lnTo>
                <a:pt x="499" y="375"/>
              </a:lnTo>
              <a:lnTo>
                <a:pt x="485" y="378"/>
              </a:lnTo>
              <a:lnTo>
                <a:pt x="469" y="379"/>
              </a:lnTo>
              <a:lnTo>
                <a:pt x="433" y="382"/>
              </a:lnTo>
              <a:lnTo>
                <a:pt x="245" y="382"/>
              </a:lnTo>
              <a:lnTo>
                <a:pt x="245" y="93"/>
              </a:lnTo>
              <a:lnTo>
                <a:pt x="246" y="80"/>
              </a:lnTo>
              <a:lnTo>
                <a:pt x="246" y="74"/>
              </a:lnTo>
              <a:lnTo>
                <a:pt x="248" y="70"/>
              </a:lnTo>
              <a:lnTo>
                <a:pt x="248" y="66"/>
              </a:lnTo>
              <a:lnTo>
                <a:pt x="249" y="63"/>
              </a:lnTo>
              <a:lnTo>
                <a:pt x="251" y="61"/>
              </a:lnTo>
              <a:lnTo>
                <a:pt x="251" y="60"/>
              </a:lnTo>
              <a:lnTo>
                <a:pt x="252" y="58"/>
              </a:lnTo>
              <a:lnTo>
                <a:pt x="252" y="57"/>
              </a:lnTo>
              <a:lnTo>
                <a:pt x="254" y="57"/>
              </a:lnTo>
              <a:lnTo>
                <a:pt x="255" y="56"/>
              </a:lnTo>
              <a:lnTo>
                <a:pt x="256" y="54"/>
              </a:lnTo>
              <a:lnTo>
                <a:pt x="258" y="54"/>
              </a:lnTo>
              <a:lnTo>
                <a:pt x="261" y="53"/>
              </a:lnTo>
              <a:lnTo>
                <a:pt x="265" y="51"/>
              </a:lnTo>
              <a:lnTo>
                <a:pt x="270" y="51"/>
              </a:lnTo>
              <a:lnTo>
                <a:pt x="274" y="50"/>
              </a:lnTo>
              <a:lnTo>
                <a:pt x="287" y="50"/>
              </a:lnTo>
              <a:lnTo>
                <a:pt x="464" y="50"/>
              </a:lnTo>
              <a:lnTo>
                <a:pt x="515" y="51"/>
              </a:lnTo>
              <a:lnTo>
                <a:pt x="554" y="56"/>
              </a:lnTo>
              <a:lnTo>
                <a:pt x="572" y="58"/>
              </a:lnTo>
              <a:lnTo>
                <a:pt x="586" y="63"/>
              </a:lnTo>
              <a:lnTo>
                <a:pt x="599" y="69"/>
              </a:lnTo>
              <a:lnTo>
                <a:pt x="611" y="76"/>
              </a:lnTo>
              <a:lnTo>
                <a:pt x="620" y="83"/>
              </a:lnTo>
              <a:lnTo>
                <a:pt x="628" y="92"/>
              </a:lnTo>
              <a:lnTo>
                <a:pt x="636" y="104"/>
              </a:lnTo>
              <a:lnTo>
                <a:pt x="642" y="115"/>
              </a:lnTo>
              <a:lnTo>
                <a:pt x="647" y="130"/>
              </a:lnTo>
              <a:lnTo>
                <a:pt x="652" y="147"/>
              </a:lnTo>
              <a:lnTo>
                <a:pt x="661" y="185"/>
              </a:lnTo>
              <a:lnTo>
                <a:pt x="693" y="185"/>
              </a:lnTo>
              <a:lnTo>
                <a:pt x="690" y="0"/>
              </a:lnTo>
              <a:lnTo>
                <a:pt x="0" y="0"/>
              </a:lnTo>
              <a:lnTo>
                <a:pt x="0" y="25"/>
              </a:lnTo>
              <a:lnTo>
                <a:pt x="32" y="28"/>
              </a:lnTo>
              <a:lnTo>
                <a:pt x="45" y="29"/>
              </a:lnTo>
              <a:lnTo>
                <a:pt x="57" y="32"/>
              </a:lnTo>
              <a:lnTo>
                <a:pt x="67" y="37"/>
              </a:lnTo>
              <a:lnTo>
                <a:pt x="77" y="39"/>
              </a:lnTo>
              <a:lnTo>
                <a:pt x="84" y="45"/>
              </a:lnTo>
              <a:lnTo>
                <a:pt x="87" y="48"/>
              </a:lnTo>
              <a:lnTo>
                <a:pt x="90" y="51"/>
              </a:lnTo>
              <a:lnTo>
                <a:pt x="93" y="54"/>
              </a:lnTo>
              <a:lnTo>
                <a:pt x="96" y="57"/>
              </a:lnTo>
              <a:lnTo>
                <a:pt x="100" y="66"/>
              </a:lnTo>
              <a:lnTo>
                <a:pt x="105" y="74"/>
              </a:lnTo>
              <a:lnTo>
                <a:pt x="108" y="85"/>
              </a:lnTo>
              <a:lnTo>
                <a:pt x="109" y="96"/>
              </a:lnTo>
              <a:lnTo>
                <a:pt x="111" y="109"/>
              </a:lnTo>
              <a:lnTo>
                <a:pt x="112" y="142"/>
              </a:lnTo>
              <a:lnTo>
                <a:pt x="112" y="703"/>
              </a:lnTo>
              <a:lnTo>
                <a:pt x="112" y="741"/>
              </a:lnTo>
              <a:lnTo>
                <a:pt x="111" y="755"/>
              </a:lnTo>
              <a:lnTo>
                <a:pt x="108" y="770"/>
              </a:lnTo>
              <a:lnTo>
                <a:pt x="106" y="782"/>
              </a:lnTo>
              <a:lnTo>
                <a:pt x="102" y="792"/>
              </a:lnTo>
              <a:lnTo>
                <a:pt x="98" y="801"/>
              </a:lnTo>
              <a:lnTo>
                <a:pt x="96" y="803"/>
              </a:lnTo>
              <a:lnTo>
                <a:pt x="93" y="808"/>
              </a:lnTo>
              <a:lnTo>
                <a:pt x="90" y="811"/>
              </a:lnTo>
              <a:lnTo>
                <a:pt x="86" y="814"/>
              </a:lnTo>
              <a:lnTo>
                <a:pt x="83" y="817"/>
              </a:lnTo>
              <a:lnTo>
                <a:pt x="79" y="819"/>
              </a:lnTo>
              <a:lnTo>
                <a:pt x="70" y="824"/>
              </a:lnTo>
              <a:lnTo>
                <a:pt x="60" y="827"/>
              </a:lnTo>
              <a:lnTo>
                <a:pt x="46" y="830"/>
              </a:lnTo>
              <a:lnTo>
                <a:pt x="33" y="831"/>
              </a:lnTo>
              <a:lnTo>
                <a:pt x="0" y="834"/>
              </a:lnTo>
              <a:lnTo>
                <a:pt x="0" y="859"/>
              </a:lnTo>
              <a:lnTo>
                <a:pt x="363" y="859"/>
              </a:lnTo>
              <a:lnTo>
                <a:pt x="363" y="834"/>
              </a:lnTo>
              <a:lnTo>
                <a:pt x="329" y="833"/>
              </a:lnTo>
              <a:lnTo>
                <a:pt x="316" y="830"/>
              </a:lnTo>
              <a:lnTo>
                <a:pt x="303" y="828"/>
              </a:lnTo>
              <a:lnTo>
                <a:pt x="293" y="824"/>
              </a:lnTo>
              <a:lnTo>
                <a:pt x="283" y="821"/>
              </a:lnTo>
              <a:lnTo>
                <a:pt x="274" y="815"/>
              </a:lnTo>
              <a:lnTo>
                <a:pt x="271" y="812"/>
              </a:lnTo>
              <a:lnTo>
                <a:pt x="268" y="809"/>
              </a:lnTo>
              <a:lnTo>
                <a:pt x="265" y="806"/>
              </a:lnTo>
              <a:lnTo>
                <a:pt x="262" y="803"/>
              </a:lnTo>
              <a:lnTo>
                <a:pt x="256" y="795"/>
              </a:lnTo>
              <a:lnTo>
                <a:pt x="254" y="786"/>
              </a:lnTo>
              <a:lnTo>
                <a:pt x="251" y="776"/>
              </a:lnTo>
              <a:lnTo>
                <a:pt x="248" y="763"/>
              </a:lnTo>
              <a:lnTo>
                <a:pt x="246" y="749"/>
              </a:lnTo>
              <a:lnTo>
                <a:pt x="245" y="717"/>
              </a:lnTo>
              <a:lnTo>
                <a:pt x="245" y="435"/>
              </a:lnTo>
              <a:lnTo>
                <a:pt x="433" y="435"/>
              </a:lnTo>
              <a:lnTo>
                <a:pt x="469" y="436"/>
              </a:lnTo>
              <a:lnTo>
                <a:pt x="484" y="438"/>
              </a:lnTo>
              <a:lnTo>
                <a:pt x="499" y="440"/>
              </a:lnTo>
              <a:lnTo>
                <a:pt x="510" y="443"/>
              </a:lnTo>
              <a:lnTo>
                <a:pt x="520" y="446"/>
              </a:lnTo>
              <a:lnTo>
                <a:pt x="531" y="452"/>
              </a:lnTo>
              <a:lnTo>
                <a:pt x="539" y="458"/>
              </a:lnTo>
              <a:lnTo>
                <a:pt x="545" y="465"/>
              </a:lnTo>
              <a:lnTo>
                <a:pt x="553" y="474"/>
              </a:lnTo>
              <a:lnTo>
                <a:pt x="557" y="484"/>
              </a:lnTo>
              <a:lnTo>
                <a:pt x="563" y="496"/>
              </a:lnTo>
              <a:lnTo>
                <a:pt x="566" y="509"/>
              </a:lnTo>
              <a:lnTo>
                <a:pt x="570" y="524"/>
              </a:lnTo>
              <a:lnTo>
                <a:pt x="576" y="559"/>
              </a:lnTo>
              <a:lnTo>
                <a:pt x="607" y="55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287</xdr:col>
      <xdr:colOff>326880</xdr:colOff>
      <xdr:row>137</xdr:row>
      <xdr:rowOff>395280</xdr:rowOff>
    </xdr:from>
    <xdr:to>
      <xdr:col>287</xdr:col>
      <xdr:colOff>418320</xdr:colOff>
      <xdr:row>138</xdr:row>
      <xdr:rowOff>298800</xdr:rowOff>
    </xdr:to>
    <xdr:sp>
      <xdr:nvSpPr>
        <xdr:cNvPr id="394" name="Freeform 1"/>
        <xdr:cNvSpPr/>
      </xdr:nvSpPr>
      <xdr:spPr>
        <a:xfrm>
          <a:off x="229955400" y="83910240"/>
          <a:ext cx="91800" cy="513720"/>
        </a:xfrm>
        <a:custGeom>
          <a:avLst/>
          <a:gdLst/>
          <a:ahLst/>
          <a:rect l="0" t="0" r="r" b="b"/>
          <a:pathLst>
            <a:path w="255" h="1427">
              <a:moveTo>
                <a:pt x="254" y="1395"/>
              </a:moveTo>
              <a:lnTo>
                <a:pt x="254" y="1426"/>
              </a:lnTo>
              <a:lnTo>
                <a:pt x="223" y="1398"/>
              </a:lnTo>
              <a:lnTo>
                <a:pt x="194" y="1368"/>
              </a:lnTo>
              <a:lnTo>
                <a:pt x="168" y="1335"/>
              </a:lnTo>
              <a:lnTo>
                <a:pt x="143" y="1300"/>
              </a:lnTo>
              <a:lnTo>
                <a:pt x="120" y="1264"/>
              </a:lnTo>
              <a:lnTo>
                <a:pt x="99" y="1226"/>
              </a:lnTo>
              <a:lnTo>
                <a:pt x="80" y="1184"/>
              </a:lnTo>
              <a:lnTo>
                <a:pt x="64" y="1142"/>
              </a:lnTo>
              <a:lnTo>
                <a:pt x="48" y="1095"/>
              </a:lnTo>
              <a:lnTo>
                <a:pt x="37" y="1048"/>
              </a:lnTo>
              <a:lnTo>
                <a:pt x="16" y="945"/>
              </a:lnTo>
              <a:lnTo>
                <a:pt x="5" y="834"/>
              </a:lnTo>
              <a:lnTo>
                <a:pt x="0" y="713"/>
              </a:lnTo>
              <a:lnTo>
                <a:pt x="5" y="592"/>
              </a:lnTo>
              <a:lnTo>
                <a:pt x="16" y="480"/>
              </a:lnTo>
              <a:lnTo>
                <a:pt x="37" y="376"/>
              </a:lnTo>
              <a:lnTo>
                <a:pt x="48" y="328"/>
              </a:lnTo>
              <a:lnTo>
                <a:pt x="64" y="283"/>
              </a:lnTo>
              <a:lnTo>
                <a:pt x="80" y="239"/>
              </a:lnTo>
              <a:lnTo>
                <a:pt x="99" y="198"/>
              </a:lnTo>
              <a:lnTo>
                <a:pt x="120" y="159"/>
              </a:lnTo>
              <a:lnTo>
                <a:pt x="143" y="122"/>
              </a:lnTo>
              <a:lnTo>
                <a:pt x="168" y="89"/>
              </a:lnTo>
              <a:lnTo>
                <a:pt x="194" y="57"/>
              </a:lnTo>
              <a:lnTo>
                <a:pt x="223" y="28"/>
              </a:lnTo>
              <a:lnTo>
                <a:pt x="254" y="0"/>
              </a:lnTo>
              <a:lnTo>
                <a:pt x="254" y="32"/>
              </a:lnTo>
              <a:lnTo>
                <a:pt x="232" y="57"/>
              </a:lnTo>
              <a:lnTo>
                <a:pt x="212" y="83"/>
              </a:lnTo>
              <a:lnTo>
                <a:pt x="191" y="112"/>
              </a:lnTo>
              <a:lnTo>
                <a:pt x="174" y="143"/>
              </a:lnTo>
              <a:lnTo>
                <a:pt x="156" y="178"/>
              </a:lnTo>
              <a:lnTo>
                <a:pt x="142" y="214"/>
              </a:lnTo>
              <a:lnTo>
                <a:pt x="128" y="252"/>
              </a:lnTo>
              <a:lnTo>
                <a:pt x="115" y="294"/>
              </a:lnTo>
              <a:lnTo>
                <a:pt x="95" y="383"/>
              </a:lnTo>
              <a:lnTo>
                <a:pt x="80" y="484"/>
              </a:lnTo>
              <a:lnTo>
                <a:pt x="72" y="593"/>
              </a:lnTo>
              <a:lnTo>
                <a:pt x="69" y="713"/>
              </a:lnTo>
              <a:lnTo>
                <a:pt x="72" y="834"/>
              </a:lnTo>
              <a:lnTo>
                <a:pt x="80" y="945"/>
              </a:lnTo>
              <a:lnTo>
                <a:pt x="95" y="1045"/>
              </a:lnTo>
              <a:lnTo>
                <a:pt x="115" y="1136"/>
              </a:lnTo>
              <a:lnTo>
                <a:pt x="128" y="1177"/>
              </a:lnTo>
              <a:lnTo>
                <a:pt x="142" y="1216"/>
              </a:lnTo>
              <a:lnTo>
                <a:pt x="156" y="1252"/>
              </a:lnTo>
              <a:lnTo>
                <a:pt x="174" y="1286"/>
              </a:lnTo>
              <a:lnTo>
                <a:pt x="191" y="1316"/>
              </a:lnTo>
              <a:lnTo>
                <a:pt x="212" y="1346"/>
              </a:lnTo>
              <a:lnTo>
                <a:pt x="232" y="1370"/>
              </a:lnTo>
              <a:lnTo>
                <a:pt x="254" y="1395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287</xdr:col>
      <xdr:colOff>482760</xdr:colOff>
      <xdr:row>137</xdr:row>
      <xdr:rowOff>487080</xdr:rowOff>
    </xdr:from>
    <xdr:to>
      <xdr:col>288</xdr:col>
      <xdr:colOff>5400</xdr:colOff>
      <xdr:row>138</xdr:row>
      <xdr:rowOff>192600</xdr:rowOff>
    </xdr:to>
    <xdr:sp>
      <xdr:nvSpPr>
        <xdr:cNvPr id="395" name="Freeform 1"/>
        <xdr:cNvSpPr/>
      </xdr:nvSpPr>
      <xdr:spPr>
        <a:xfrm>
          <a:off x="230111280" y="84002040"/>
          <a:ext cx="323280" cy="315720"/>
        </a:xfrm>
        <a:custGeom>
          <a:avLst/>
          <a:gdLst/>
          <a:ahLst/>
          <a:rect l="0" t="0" r="r" b="b"/>
          <a:pathLst>
            <a:path w="898" h="877">
              <a:moveTo>
                <a:pt x="897" y="0"/>
              </a:moveTo>
              <a:lnTo>
                <a:pt x="597" y="0"/>
              </a:lnTo>
              <a:lnTo>
                <a:pt x="597" y="25"/>
              </a:lnTo>
              <a:lnTo>
                <a:pt x="630" y="28"/>
              </a:lnTo>
              <a:lnTo>
                <a:pt x="645" y="31"/>
              </a:lnTo>
              <a:lnTo>
                <a:pt x="657" y="35"/>
              </a:lnTo>
              <a:lnTo>
                <a:pt x="668" y="39"/>
              </a:lnTo>
              <a:lnTo>
                <a:pt x="679" y="45"/>
              </a:lnTo>
              <a:lnTo>
                <a:pt x="683" y="48"/>
              </a:lnTo>
              <a:lnTo>
                <a:pt x="686" y="51"/>
              </a:lnTo>
              <a:lnTo>
                <a:pt x="690" y="56"/>
              </a:lnTo>
              <a:lnTo>
                <a:pt x="693" y="60"/>
              </a:lnTo>
              <a:lnTo>
                <a:pt x="700" y="70"/>
              </a:lnTo>
              <a:lnTo>
                <a:pt x="705" y="82"/>
              </a:lnTo>
              <a:lnTo>
                <a:pt x="709" y="95"/>
              </a:lnTo>
              <a:lnTo>
                <a:pt x="712" y="109"/>
              </a:lnTo>
              <a:lnTo>
                <a:pt x="715" y="127"/>
              </a:lnTo>
              <a:lnTo>
                <a:pt x="716" y="146"/>
              </a:lnTo>
              <a:lnTo>
                <a:pt x="718" y="191"/>
              </a:lnTo>
              <a:lnTo>
                <a:pt x="718" y="541"/>
              </a:lnTo>
              <a:lnTo>
                <a:pt x="716" y="599"/>
              </a:lnTo>
              <a:lnTo>
                <a:pt x="715" y="626"/>
              </a:lnTo>
              <a:lnTo>
                <a:pt x="712" y="647"/>
              </a:lnTo>
              <a:lnTo>
                <a:pt x="708" y="668"/>
              </a:lnTo>
              <a:lnTo>
                <a:pt x="702" y="685"/>
              </a:lnTo>
              <a:lnTo>
                <a:pt x="696" y="701"/>
              </a:lnTo>
              <a:lnTo>
                <a:pt x="689" y="717"/>
              </a:lnTo>
              <a:lnTo>
                <a:pt x="681" y="728"/>
              </a:lnTo>
              <a:lnTo>
                <a:pt x="673" y="739"/>
              </a:lnTo>
              <a:lnTo>
                <a:pt x="664" y="749"/>
              </a:lnTo>
              <a:lnTo>
                <a:pt x="654" y="760"/>
              </a:lnTo>
              <a:lnTo>
                <a:pt x="642" y="768"/>
              </a:lnTo>
              <a:lnTo>
                <a:pt x="630" y="777"/>
              </a:lnTo>
              <a:lnTo>
                <a:pt x="617" y="784"/>
              </a:lnTo>
              <a:lnTo>
                <a:pt x="604" y="792"/>
              </a:lnTo>
              <a:lnTo>
                <a:pt x="590" y="798"/>
              </a:lnTo>
              <a:lnTo>
                <a:pt x="575" y="803"/>
              </a:lnTo>
              <a:lnTo>
                <a:pt x="559" y="808"/>
              </a:lnTo>
              <a:lnTo>
                <a:pt x="543" y="812"/>
              </a:lnTo>
              <a:lnTo>
                <a:pt x="525" y="815"/>
              </a:lnTo>
              <a:lnTo>
                <a:pt x="508" y="818"/>
              </a:lnTo>
              <a:lnTo>
                <a:pt x="490" y="819"/>
              </a:lnTo>
              <a:lnTo>
                <a:pt x="473" y="819"/>
              </a:lnTo>
              <a:lnTo>
                <a:pt x="439" y="818"/>
              </a:lnTo>
              <a:lnTo>
                <a:pt x="423" y="817"/>
              </a:lnTo>
              <a:lnTo>
                <a:pt x="409" y="814"/>
              </a:lnTo>
              <a:lnTo>
                <a:pt x="394" y="811"/>
              </a:lnTo>
              <a:lnTo>
                <a:pt x="381" y="806"/>
              </a:lnTo>
              <a:lnTo>
                <a:pt x="368" y="802"/>
              </a:lnTo>
              <a:lnTo>
                <a:pt x="356" y="796"/>
              </a:lnTo>
              <a:lnTo>
                <a:pt x="345" y="790"/>
              </a:lnTo>
              <a:lnTo>
                <a:pt x="333" y="783"/>
              </a:lnTo>
              <a:lnTo>
                <a:pt x="323" y="776"/>
              </a:lnTo>
              <a:lnTo>
                <a:pt x="314" y="767"/>
              </a:lnTo>
              <a:lnTo>
                <a:pt x="305" y="758"/>
              </a:lnTo>
              <a:lnTo>
                <a:pt x="296" y="748"/>
              </a:lnTo>
              <a:lnTo>
                <a:pt x="289" y="738"/>
              </a:lnTo>
              <a:lnTo>
                <a:pt x="282" y="728"/>
              </a:lnTo>
              <a:lnTo>
                <a:pt x="275" y="712"/>
              </a:lnTo>
              <a:lnTo>
                <a:pt x="267" y="694"/>
              </a:lnTo>
              <a:lnTo>
                <a:pt x="261" y="677"/>
              </a:lnTo>
              <a:lnTo>
                <a:pt x="257" y="656"/>
              </a:lnTo>
              <a:lnTo>
                <a:pt x="254" y="636"/>
              </a:lnTo>
              <a:lnTo>
                <a:pt x="251" y="611"/>
              </a:lnTo>
              <a:lnTo>
                <a:pt x="250" y="585"/>
              </a:lnTo>
              <a:lnTo>
                <a:pt x="250" y="556"/>
              </a:lnTo>
              <a:lnTo>
                <a:pt x="250" y="142"/>
              </a:lnTo>
              <a:lnTo>
                <a:pt x="251" y="109"/>
              </a:lnTo>
              <a:lnTo>
                <a:pt x="253" y="96"/>
              </a:lnTo>
              <a:lnTo>
                <a:pt x="254" y="85"/>
              </a:lnTo>
              <a:lnTo>
                <a:pt x="257" y="74"/>
              </a:lnTo>
              <a:lnTo>
                <a:pt x="260" y="66"/>
              </a:lnTo>
              <a:lnTo>
                <a:pt x="263" y="61"/>
              </a:lnTo>
              <a:lnTo>
                <a:pt x="264" y="57"/>
              </a:lnTo>
              <a:lnTo>
                <a:pt x="267" y="54"/>
              </a:lnTo>
              <a:lnTo>
                <a:pt x="270" y="51"/>
              </a:lnTo>
              <a:lnTo>
                <a:pt x="273" y="48"/>
              </a:lnTo>
              <a:lnTo>
                <a:pt x="277" y="45"/>
              </a:lnTo>
              <a:lnTo>
                <a:pt x="285" y="41"/>
              </a:lnTo>
              <a:lnTo>
                <a:pt x="295" y="37"/>
              </a:lnTo>
              <a:lnTo>
                <a:pt x="305" y="34"/>
              </a:lnTo>
              <a:lnTo>
                <a:pt x="318" y="31"/>
              </a:lnTo>
              <a:lnTo>
                <a:pt x="333" y="28"/>
              </a:lnTo>
              <a:lnTo>
                <a:pt x="368" y="25"/>
              </a:lnTo>
              <a:lnTo>
                <a:pt x="368" y="0"/>
              </a:lnTo>
              <a:lnTo>
                <a:pt x="0" y="0"/>
              </a:lnTo>
              <a:lnTo>
                <a:pt x="0" y="25"/>
              </a:lnTo>
              <a:lnTo>
                <a:pt x="35" y="28"/>
              </a:lnTo>
              <a:lnTo>
                <a:pt x="48" y="31"/>
              </a:lnTo>
              <a:lnTo>
                <a:pt x="62" y="32"/>
              </a:lnTo>
              <a:lnTo>
                <a:pt x="73" y="37"/>
              </a:lnTo>
              <a:lnTo>
                <a:pt x="82" y="39"/>
              </a:lnTo>
              <a:lnTo>
                <a:pt x="89" y="44"/>
              </a:lnTo>
              <a:lnTo>
                <a:pt x="94" y="47"/>
              </a:lnTo>
              <a:lnTo>
                <a:pt x="97" y="50"/>
              </a:lnTo>
              <a:lnTo>
                <a:pt x="100" y="53"/>
              </a:lnTo>
              <a:lnTo>
                <a:pt x="102" y="57"/>
              </a:lnTo>
              <a:lnTo>
                <a:pt x="104" y="60"/>
              </a:lnTo>
              <a:lnTo>
                <a:pt x="107" y="64"/>
              </a:lnTo>
              <a:lnTo>
                <a:pt x="110" y="73"/>
              </a:lnTo>
              <a:lnTo>
                <a:pt x="113" y="83"/>
              </a:lnTo>
              <a:lnTo>
                <a:pt x="114" y="96"/>
              </a:lnTo>
              <a:lnTo>
                <a:pt x="116" y="109"/>
              </a:lnTo>
              <a:lnTo>
                <a:pt x="117" y="142"/>
              </a:lnTo>
              <a:lnTo>
                <a:pt x="117" y="545"/>
              </a:lnTo>
              <a:lnTo>
                <a:pt x="118" y="586"/>
              </a:lnTo>
              <a:lnTo>
                <a:pt x="121" y="624"/>
              </a:lnTo>
              <a:lnTo>
                <a:pt x="129" y="659"/>
              </a:lnTo>
              <a:lnTo>
                <a:pt x="137" y="693"/>
              </a:lnTo>
              <a:lnTo>
                <a:pt x="148" y="722"/>
              </a:lnTo>
              <a:lnTo>
                <a:pt x="162" y="749"/>
              </a:lnTo>
              <a:lnTo>
                <a:pt x="178" y="773"/>
              </a:lnTo>
              <a:lnTo>
                <a:pt x="197" y="795"/>
              </a:lnTo>
              <a:lnTo>
                <a:pt x="219" y="814"/>
              </a:lnTo>
              <a:lnTo>
                <a:pt x="242" y="831"/>
              </a:lnTo>
              <a:lnTo>
                <a:pt x="270" y="844"/>
              </a:lnTo>
              <a:lnTo>
                <a:pt x="299" y="856"/>
              </a:lnTo>
              <a:lnTo>
                <a:pt x="331" y="865"/>
              </a:lnTo>
              <a:lnTo>
                <a:pt x="365" y="872"/>
              </a:lnTo>
              <a:lnTo>
                <a:pt x="403" y="875"/>
              </a:lnTo>
              <a:lnTo>
                <a:pt x="442" y="876"/>
              </a:lnTo>
              <a:lnTo>
                <a:pt x="493" y="875"/>
              </a:lnTo>
              <a:lnTo>
                <a:pt x="541" y="868"/>
              </a:lnTo>
              <a:lnTo>
                <a:pt x="563" y="863"/>
              </a:lnTo>
              <a:lnTo>
                <a:pt x="584" y="857"/>
              </a:lnTo>
              <a:lnTo>
                <a:pt x="603" y="850"/>
              </a:lnTo>
              <a:lnTo>
                <a:pt x="622" y="843"/>
              </a:lnTo>
              <a:lnTo>
                <a:pt x="639" y="834"/>
              </a:lnTo>
              <a:lnTo>
                <a:pt x="655" y="824"/>
              </a:lnTo>
              <a:lnTo>
                <a:pt x="671" y="812"/>
              </a:lnTo>
              <a:lnTo>
                <a:pt x="686" y="801"/>
              </a:lnTo>
              <a:lnTo>
                <a:pt x="699" y="787"/>
              </a:lnTo>
              <a:lnTo>
                <a:pt x="711" y="774"/>
              </a:lnTo>
              <a:lnTo>
                <a:pt x="722" y="758"/>
              </a:lnTo>
              <a:lnTo>
                <a:pt x="733" y="742"/>
              </a:lnTo>
              <a:lnTo>
                <a:pt x="743" y="722"/>
              </a:lnTo>
              <a:lnTo>
                <a:pt x="753" y="700"/>
              </a:lnTo>
              <a:lnTo>
                <a:pt x="760" y="678"/>
              </a:lnTo>
              <a:lnTo>
                <a:pt x="766" y="653"/>
              </a:lnTo>
              <a:lnTo>
                <a:pt x="770" y="626"/>
              </a:lnTo>
              <a:lnTo>
                <a:pt x="773" y="596"/>
              </a:lnTo>
              <a:lnTo>
                <a:pt x="775" y="564"/>
              </a:lnTo>
              <a:lnTo>
                <a:pt x="775" y="529"/>
              </a:lnTo>
              <a:lnTo>
                <a:pt x="775" y="191"/>
              </a:lnTo>
              <a:lnTo>
                <a:pt x="776" y="144"/>
              </a:lnTo>
              <a:lnTo>
                <a:pt x="781" y="109"/>
              </a:lnTo>
              <a:lnTo>
                <a:pt x="784" y="95"/>
              </a:lnTo>
              <a:lnTo>
                <a:pt x="788" y="82"/>
              </a:lnTo>
              <a:lnTo>
                <a:pt x="792" y="70"/>
              </a:lnTo>
              <a:lnTo>
                <a:pt x="795" y="66"/>
              </a:lnTo>
              <a:lnTo>
                <a:pt x="798" y="61"/>
              </a:lnTo>
              <a:lnTo>
                <a:pt x="801" y="57"/>
              </a:lnTo>
              <a:lnTo>
                <a:pt x="805" y="53"/>
              </a:lnTo>
              <a:lnTo>
                <a:pt x="808" y="50"/>
              </a:lnTo>
              <a:lnTo>
                <a:pt x="813" y="47"/>
              </a:lnTo>
              <a:lnTo>
                <a:pt x="823" y="41"/>
              </a:lnTo>
              <a:lnTo>
                <a:pt x="835" y="37"/>
              </a:lnTo>
              <a:lnTo>
                <a:pt x="848" y="32"/>
              </a:lnTo>
              <a:lnTo>
                <a:pt x="862" y="29"/>
              </a:lnTo>
              <a:lnTo>
                <a:pt x="897" y="25"/>
              </a:lnTo>
              <a:lnTo>
                <a:pt x="897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288</xdr:col>
      <xdr:colOff>36360</xdr:colOff>
      <xdr:row>138</xdr:row>
      <xdr:rowOff>101520</xdr:rowOff>
    </xdr:from>
    <xdr:to>
      <xdr:col>288</xdr:col>
      <xdr:colOff>200160</xdr:colOff>
      <xdr:row>138</xdr:row>
      <xdr:rowOff>334080</xdr:rowOff>
    </xdr:to>
    <xdr:sp>
      <xdr:nvSpPr>
        <xdr:cNvPr id="396" name="Freeform 1"/>
        <xdr:cNvSpPr/>
      </xdr:nvSpPr>
      <xdr:spPr>
        <a:xfrm>
          <a:off x="230465160" y="84226320"/>
          <a:ext cx="164160" cy="232920"/>
        </a:xfrm>
        <a:custGeom>
          <a:avLst/>
          <a:gdLst/>
          <a:ahLst/>
          <a:rect l="0" t="0" r="r" b="b"/>
          <a:pathLst>
            <a:path w="456" h="647">
              <a:moveTo>
                <a:pt x="314" y="646"/>
              </a:moveTo>
              <a:lnTo>
                <a:pt x="314" y="632"/>
              </a:lnTo>
              <a:lnTo>
                <a:pt x="304" y="632"/>
              </a:lnTo>
              <a:lnTo>
                <a:pt x="296" y="631"/>
              </a:lnTo>
              <a:lnTo>
                <a:pt x="291" y="631"/>
              </a:lnTo>
              <a:lnTo>
                <a:pt x="286" y="629"/>
              </a:lnTo>
              <a:lnTo>
                <a:pt x="280" y="628"/>
              </a:lnTo>
              <a:lnTo>
                <a:pt x="276" y="627"/>
              </a:lnTo>
              <a:lnTo>
                <a:pt x="275" y="625"/>
              </a:lnTo>
              <a:lnTo>
                <a:pt x="273" y="624"/>
              </a:lnTo>
              <a:lnTo>
                <a:pt x="272" y="622"/>
              </a:lnTo>
              <a:lnTo>
                <a:pt x="270" y="621"/>
              </a:lnTo>
              <a:lnTo>
                <a:pt x="269" y="619"/>
              </a:lnTo>
              <a:lnTo>
                <a:pt x="267" y="616"/>
              </a:lnTo>
              <a:lnTo>
                <a:pt x="264" y="612"/>
              </a:lnTo>
              <a:lnTo>
                <a:pt x="263" y="606"/>
              </a:lnTo>
              <a:lnTo>
                <a:pt x="261" y="599"/>
              </a:lnTo>
              <a:lnTo>
                <a:pt x="260" y="592"/>
              </a:lnTo>
              <a:lnTo>
                <a:pt x="259" y="574"/>
              </a:lnTo>
              <a:lnTo>
                <a:pt x="259" y="551"/>
              </a:lnTo>
              <a:lnTo>
                <a:pt x="259" y="516"/>
              </a:lnTo>
              <a:lnTo>
                <a:pt x="276" y="520"/>
              </a:lnTo>
              <a:lnTo>
                <a:pt x="291" y="523"/>
              </a:lnTo>
              <a:lnTo>
                <a:pt x="296" y="525"/>
              </a:lnTo>
              <a:lnTo>
                <a:pt x="302" y="526"/>
              </a:lnTo>
              <a:lnTo>
                <a:pt x="308" y="526"/>
              </a:lnTo>
              <a:lnTo>
                <a:pt x="314" y="526"/>
              </a:lnTo>
              <a:lnTo>
                <a:pt x="329" y="525"/>
              </a:lnTo>
              <a:lnTo>
                <a:pt x="342" y="522"/>
              </a:lnTo>
              <a:lnTo>
                <a:pt x="355" y="517"/>
              </a:lnTo>
              <a:lnTo>
                <a:pt x="368" y="511"/>
              </a:lnTo>
              <a:lnTo>
                <a:pt x="381" y="503"/>
              </a:lnTo>
              <a:lnTo>
                <a:pt x="393" y="494"/>
              </a:lnTo>
              <a:lnTo>
                <a:pt x="403" y="482"/>
              </a:lnTo>
              <a:lnTo>
                <a:pt x="413" y="471"/>
              </a:lnTo>
              <a:lnTo>
                <a:pt x="422" y="457"/>
              </a:lnTo>
              <a:lnTo>
                <a:pt x="431" y="443"/>
              </a:lnTo>
              <a:lnTo>
                <a:pt x="438" y="427"/>
              </a:lnTo>
              <a:lnTo>
                <a:pt x="444" y="411"/>
              </a:lnTo>
              <a:lnTo>
                <a:pt x="450" y="395"/>
              </a:lnTo>
              <a:lnTo>
                <a:pt x="453" y="377"/>
              </a:lnTo>
              <a:lnTo>
                <a:pt x="455" y="358"/>
              </a:lnTo>
              <a:lnTo>
                <a:pt x="455" y="339"/>
              </a:lnTo>
              <a:lnTo>
                <a:pt x="455" y="322"/>
              </a:lnTo>
              <a:lnTo>
                <a:pt x="453" y="303"/>
              </a:lnTo>
              <a:lnTo>
                <a:pt x="450" y="287"/>
              </a:lnTo>
              <a:lnTo>
                <a:pt x="445" y="271"/>
              </a:lnTo>
              <a:lnTo>
                <a:pt x="439" y="255"/>
              </a:lnTo>
              <a:lnTo>
                <a:pt x="434" y="240"/>
              </a:lnTo>
              <a:lnTo>
                <a:pt x="426" y="227"/>
              </a:lnTo>
              <a:lnTo>
                <a:pt x="418" y="215"/>
              </a:lnTo>
              <a:lnTo>
                <a:pt x="407" y="204"/>
              </a:lnTo>
              <a:lnTo>
                <a:pt x="397" y="195"/>
              </a:lnTo>
              <a:lnTo>
                <a:pt x="387" y="186"/>
              </a:lnTo>
              <a:lnTo>
                <a:pt x="375" y="179"/>
              </a:lnTo>
              <a:lnTo>
                <a:pt x="362" y="173"/>
              </a:lnTo>
              <a:lnTo>
                <a:pt x="349" y="169"/>
              </a:lnTo>
              <a:lnTo>
                <a:pt x="334" y="167"/>
              </a:lnTo>
              <a:lnTo>
                <a:pt x="321" y="166"/>
              </a:lnTo>
              <a:lnTo>
                <a:pt x="315" y="166"/>
              </a:lnTo>
              <a:lnTo>
                <a:pt x="310" y="166"/>
              </a:lnTo>
              <a:lnTo>
                <a:pt x="296" y="167"/>
              </a:lnTo>
              <a:lnTo>
                <a:pt x="280" y="170"/>
              </a:lnTo>
              <a:lnTo>
                <a:pt x="259" y="173"/>
              </a:lnTo>
              <a:lnTo>
                <a:pt x="259" y="0"/>
              </a:lnTo>
              <a:lnTo>
                <a:pt x="226" y="16"/>
              </a:lnTo>
              <a:lnTo>
                <a:pt x="202" y="27"/>
              </a:lnTo>
              <a:lnTo>
                <a:pt x="175" y="39"/>
              </a:lnTo>
              <a:lnTo>
                <a:pt x="142" y="52"/>
              </a:lnTo>
              <a:lnTo>
                <a:pt x="146" y="64"/>
              </a:lnTo>
              <a:lnTo>
                <a:pt x="151" y="62"/>
              </a:lnTo>
              <a:lnTo>
                <a:pt x="154" y="61"/>
              </a:lnTo>
              <a:lnTo>
                <a:pt x="156" y="61"/>
              </a:lnTo>
              <a:lnTo>
                <a:pt x="159" y="59"/>
              </a:lnTo>
              <a:lnTo>
                <a:pt x="162" y="59"/>
              </a:lnTo>
              <a:lnTo>
                <a:pt x="165" y="59"/>
              </a:lnTo>
              <a:lnTo>
                <a:pt x="168" y="59"/>
              </a:lnTo>
              <a:lnTo>
                <a:pt x="171" y="59"/>
              </a:lnTo>
              <a:lnTo>
                <a:pt x="172" y="59"/>
              </a:lnTo>
              <a:lnTo>
                <a:pt x="174" y="59"/>
              </a:lnTo>
              <a:lnTo>
                <a:pt x="177" y="59"/>
              </a:lnTo>
              <a:lnTo>
                <a:pt x="180" y="61"/>
              </a:lnTo>
              <a:lnTo>
                <a:pt x="183" y="61"/>
              </a:lnTo>
              <a:lnTo>
                <a:pt x="186" y="62"/>
              </a:lnTo>
              <a:lnTo>
                <a:pt x="187" y="64"/>
              </a:lnTo>
              <a:lnTo>
                <a:pt x="189" y="65"/>
              </a:lnTo>
              <a:lnTo>
                <a:pt x="190" y="65"/>
              </a:lnTo>
              <a:lnTo>
                <a:pt x="190" y="67"/>
              </a:lnTo>
              <a:lnTo>
                <a:pt x="191" y="68"/>
              </a:lnTo>
              <a:lnTo>
                <a:pt x="193" y="71"/>
              </a:lnTo>
              <a:lnTo>
                <a:pt x="194" y="73"/>
              </a:lnTo>
              <a:lnTo>
                <a:pt x="194" y="74"/>
              </a:lnTo>
              <a:lnTo>
                <a:pt x="196" y="75"/>
              </a:lnTo>
              <a:lnTo>
                <a:pt x="196" y="77"/>
              </a:lnTo>
              <a:lnTo>
                <a:pt x="197" y="80"/>
              </a:lnTo>
              <a:lnTo>
                <a:pt x="197" y="81"/>
              </a:lnTo>
              <a:lnTo>
                <a:pt x="197" y="87"/>
              </a:lnTo>
              <a:lnTo>
                <a:pt x="199" y="93"/>
              </a:lnTo>
              <a:lnTo>
                <a:pt x="199" y="112"/>
              </a:lnTo>
              <a:lnTo>
                <a:pt x="199" y="178"/>
              </a:lnTo>
              <a:lnTo>
                <a:pt x="174" y="172"/>
              </a:lnTo>
              <a:lnTo>
                <a:pt x="158" y="169"/>
              </a:lnTo>
              <a:lnTo>
                <a:pt x="152" y="169"/>
              </a:lnTo>
              <a:lnTo>
                <a:pt x="146" y="167"/>
              </a:lnTo>
              <a:lnTo>
                <a:pt x="140" y="167"/>
              </a:lnTo>
              <a:lnTo>
                <a:pt x="135" y="167"/>
              </a:lnTo>
              <a:lnTo>
                <a:pt x="121" y="169"/>
              </a:lnTo>
              <a:lnTo>
                <a:pt x="108" y="172"/>
              </a:lnTo>
              <a:lnTo>
                <a:pt x="97" y="176"/>
              </a:lnTo>
              <a:lnTo>
                <a:pt x="84" y="182"/>
              </a:lnTo>
              <a:lnTo>
                <a:pt x="72" y="191"/>
              </a:lnTo>
              <a:lnTo>
                <a:pt x="62" y="199"/>
              </a:lnTo>
              <a:lnTo>
                <a:pt x="51" y="211"/>
              </a:lnTo>
              <a:lnTo>
                <a:pt x="41" y="223"/>
              </a:lnTo>
              <a:lnTo>
                <a:pt x="32" y="236"/>
              </a:lnTo>
              <a:lnTo>
                <a:pt x="24" y="250"/>
              </a:lnTo>
              <a:lnTo>
                <a:pt x="18" y="265"/>
              </a:lnTo>
              <a:lnTo>
                <a:pt x="12" y="281"/>
              </a:lnTo>
              <a:lnTo>
                <a:pt x="6" y="297"/>
              </a:lnTo>
              <a:lnTo>
                <a:pt x="3" y="315"/>
              </a:lnTo>
              <a:lnTo>
                <a:pt x="2" y="332"/>
              </a:lnTo>
              <a:lnTo>
                <a:pt x="0" y="350"/>
              </a:lnTo>
              <a:lnTo>
                <a:pt x="0" y="367"/>
              </a:lnTo>
              <a:lnTo>
                <a:pt x="3" y="386"/>
              </a:lnTo>
              <a:lnTo>
                <a:pt x="6" y="402"/>
              </a:lnTo>
              <a:lnTo>
                <a:pt x="11" y="418"/>
              </a:lnTo>
              <a:lnTo>
                <a:pt x="16" y="434"/>
              </a:lnTo>
              <a:lnTo>
                <a:pt x="24" y="449"/>
              </a:lnTo>
              <a:lnTo>
                <a:pt x="31" y="462"/>
              </a:lnTo>
              <a:lnTo>
                <a:pt x="41" y="475"/>
              </a:lnTo>
              <a:lnTo>
                <a:pt x="50" y="487"/>
              </a:lnTo>
              <a:lnTo>
                <a:pt x="62" y="497"/>
              </a:lnTo>
              <a:lnTo>
                <a:pt x="72" y="506"/>
              </a:lnTo>
              <a:lnTo>
                <a:pt x="85" y="513"/>
              </a:lnTo>
              <a:lnTo>
                <a:pt x="97" y="519"/>
              </a:lnTo>
              <a:lnTo>
                <a:pt x="111" y="523"/>
              </a:lnTo>
              <a:lnTo>
                <a:pt x="124" y="525"/>
              </a:lnTo>
              <a:lnTo>
                <a:pt x="139" y="526"/>
              </a:lnTo>
              <a:lnTo>
                <a:pt x="145" y="526"/>
              </a:lnTo>
              <a:lnTo>
                <a:pt x="151" y="526"/>
              </a:lnTo>
              <a:lnTo>
                <a:pt x="158" y="525"/>
              </a:lnTo>
              <a:lnTo>
                <a:pt x="165" y="523"/>
              </a:lnTo>
              <a:lnTo>
                <a:pt x="181" y="520"/>
              </a:lnTo>
              <a:lnTo>
                <a:pt x="199" y="517"/>
              </a:lnTo>
              <a:lnTo>
                <a:pt x="199" y="551"/>
              </a:lnTo>
              <a:lnTo>
                <a:pt x="197" y="580"/>
              </a:lnTo>
              <a:lnTo>
                <a:pt x="196" y="593"/>
              </a:lnTo>
              <a:lnTo>
                <a:pt x="196" y="600"/>
              </a:lnTo>
              <a:lnTo>
                <a:pt x="194" y="603"/>
              </a:lnTo>
              <a:lnTo>
                <a:pt x="194" y="605"/>
              </a:lnTo>
              <a:lnTo>
                <a:pt x="194" y="606"/>
              </a:lnTo>
              <a:lnTo>
                <a:pt x="193" y="608"/>
              </a:lnTo>
              <a:lnTo>
                <a:pt x="191" y="611"/>
              </a:lnTo>
              <a:lnTo>
                <a:pt x="190" y="613"/>
              </a:lnTo>
              <a:lnTo>
                <a:pt x="189" y="616"/>
              </a:lnTo>
              <a:lnTo>
                <a:pt x="187" y="619"/>
              </a:lnTo>
              <a:lnTo>
                <a:pt x="186" y="621"/>
              </a:lnTo>
              <a:lnTo>
                <a:pt x="184" y="624"/>
              </a:lnTo>
              <a:lnTo>
                <a:pt x="181" y="625"/>
              </a:lnTo>
              <a:lnTo>
                <a:pt x="180" y="627"/>
              </a:lnTo>
              <a:lnTo>
                <a:pt x="177" y="628"/>
              </a:lnTo>
              <a:lnTo>
                <a:pt x="174" y="629"/>
              </a:lnTo>
              <a:lnTo>
                <a:pt x="171" y="629"/>
              </a:lnTo>
              <a:lnTo>
                <a:pt x="168" y="631"/>
              </a:lnTo>
              <a:lnTo>
                <a:pt x="165" y="631"/>
              </a:lnTo>
              <a:lnTo>
                <a:pt x="161" y="631"/>
              </a:lnTo>
              <a:lnTo>
                <a:pt x="154" y="632"/>
              </a:lnTo>
              <a:lnTo>
                <a:pt x="139" y="632"/>
              </a:lnTo>
              <a:lnTo>
                <a:pt x="139" y="646"/>
              </a:lnTo>
              <a:lnTo>
                <a:pt x="314" y="646"/>
              </a:lnTo>
              <a:moveTo>
                <a:pt x="259" y="207"/>
              </a:moveTo>
              <a:lnTo>
                <a:pt x="264" y="202"/>
              </a:lnTo>
              <a:lnTo>
                <a:pt x="270" y="199"/>
              </a:lnTo>
              <a:lnTo>
                <a:pt x="275" y="196"/>
              </a:lnTo>
              <a:lnTo>
                <a:pt x="280" y="195"/>
              </a:lnTo>
              <a:lnTo>
                <a:pt x="285" y="194"/>
              </a:lnTo>
              <a:lnTo>
                <a:pt x="289" y="192"/>
              </a:lnTo>
              <a:lnTo>
                <a:pt x="295" y="192"/>
              </a:lnTo>
              <a:lnTo>
                <a:pt x="299" y="192"/>
              </a:lnTo>
              <a:lnTo>
                <a:pt x="310" y="192"/>
              </a:lnTo>
              <a:lnTo>
                <a:pt x="314" y="194"/>
              </a:lnTo>
              <a:lnTo>
                <a:pt x="320" y="195"/>
              </a:lnTo>
              <a:lnTo>
                <a:pt x="329" y="198"/>
              </a:lnTo>
              <a:lnTo>
                <a:pt x="336" y="204"/>
              </a:lnTo>
              <a:lnTo>
                <a:pt x="345" y="210"/>
              </a:lnTo>
              <a:lnTo>
                <a:pt x="352" y="218"/>
              </a:lnTo>
              <a:lnTo>
                <a:pt x="358" y="227"/>
              </a:lnTo>
              <a:lnTo>
                <a:pt x="364" y="237"/>
              </a:lnTo>
              <a:lnTo>
                <a:pt x="369" y="249"/>
              </a:lnTo>
              <a:lnTo>
                <a:pt x="374" y="262"/>
              </a:lnTo>
              <a:lnTo>
                <a:pt x="378" y="277"/>
              </a:lnTo>
              <a:lnTo>
                <a:pt x="381" y="291"/>
              </a:lnTo>
              <a:lnTo>
                <a:pt x="384" y="309"/>
              </a:lnTo>
              <a:lnTo>
                <a:pt x="385" y="325"/>
              </a:lnTo>
              <a:lnTo>
                <a:pt x="387" y="363"/>
              </a:lnTo>
              <a:lnTo>
                <a:pt x="385" y="393"/>
              </a:lnTo>
              <a:lnTo>
                <a:pt x="384" y="408"/>
              </a:lnTo>
              <a:lnTo>
                <a:pt x="383" y="420"/>
              </a:lnTo>
              <a:lnTo>
                <a:pt x="380" y="433"/>
              </a:lnTo>
              <a:lnTo>
                <a:pt x="375" y="443"/>
              </a:lnTo>
              <a:lnTo>
                <a:pt x="372" y="453"/>
              </a:lnTo>
              <a:lnTo>
                <a:pt x="368" y="463"/>
              </a:lnTo>
              <a:lnTo>
                <a:pt x="362" y="471"/>
              </a:lnTo>
              <a:lnTo>
                <a:pt x="356" y="478"/>
              </a:lnTo>
              <a:lnTo>
                <a:pt x="350" y="484"/>
              </a:lnTo>
              <a:lnTo>
                <a:pt x="345" y="490"/>
              </a:lnTo>
              <a:lnTo>
                <a:pt x="337" y="494"/>
              </a:lnTo>
              <a:lnTo>
                <a:pt x="330" y="497"/>
              </a:lnTo>
              <a:lnTo>
                <a:pt x="323" y="498"/>
              </a:lnTo>
              <a:lnTo>
                <a:pt x="314" y="498"/>
              </a:lnTo>
              <a:lnTo>
                <a:pt x="307" y="498"/>
              </a:lnTo>
              <a:lnTo>
                <a:pt x="304" y="498"/>
              </a:lnTo>
              <a:lnTo>
                <a:pt x="301" y="498"/>
              </a:lnTo>
              <a:lnTo>
                <a:pt x="298" y="497"/>
              </a:lnTo>
              <a:lnTo>
                <a:pt x="295" y="495"/>
              </a:lnTo>
              <a:lnTo>
                <a:pt x="291" y="495"/>
              </a:lnTo>
              <a:lnTo>
                <a:pt x="288" y="494"/>
              </a:lnTo>
              <a:lnTo>
                <a:pt x="282" y="491"/>
              </a:lnTo>
              <a:lnTo>
                <a:pt x="275" y="487"/>
              </a:lnTo>
              <a:lnTo>
                <a:pt x="267" y="482"/>
              </a:lnTo>
              <a:lnTo>
                <a:pt x="259" y="475"/>
              </a:lnTo>
              <a:lnTo>
                <a:pt x="259" y="207"/>
              </a:lnTo>
              <a:moveTo>
                <a:pt x="199" y="485"/>
              </a:moveTo>
              <a:lnTo>
                <a:pt x="193" y="488"/>
              </a:lnTo>
              <a:lnTo>
                <a:pt x="187" y="491"/>
              </a:lnTo>
              <a:lnTo>
                <a:pt x="181" y="494"/>
              </a:lnTo>
              <a:lnTo>
                <a:pt x="177" y="495"/>
              </a:lnTo>
              <a:lnTo>
                <a:pt x="171" y="497"/>
              </a:lnTo>
              <a:lnTo>
                <a:pt x="167" y="498"/>
              </a:lnTo>
              <a:lnTo>
                <a:pt x="161" y="498"/>
              </a:lnTo>
              <a:lnTo>
                <a:pt x="155" y="498"/>
              </a:lnTo>
              <a:lnTo>
                <a:pt x="146" y="498"/>
              </a:lnTo>
              <a:lnTo>
                <a:pt x="136" y="495"/>
              </a:lnTo>
              <a:lnTo>
                <a:pt x="127" y="492"/>
              </a:lnTo>
              <a:lnTo>
                <a:pt x="120" y="488"/>
              </a:lnTo>
              <a:lnTo>
                <a:pt x="113" y="481"/>
              </a:lnTo>
              <a:lnTo>
                <a:pt x="105" y="473"/>
              </a:lnTo>
              <a:lnTo>
                <a:pt x="98" y="465"/>
              </a:lnTo>
              <a:lnTo>
                <a:pt x="92" y="456"/>
              </a:lnTo>
              <a:lnTo>
                <a:pt x="86" y="444"/>
              </a:lnTo>
              <a:lnTo>
                <a:pt x="82" y="433"/>
              </a:lnTo>
              <a:lnTo>
                <a:pt x="78" y="420"/>
              </a:lnTo>
              <a:lnTo>
                <a:pt x="75" y="405"/>
              </a:lnTo>
              <a:lnTo>
                <a:pt x="72" y="390"/>
              </a:lnTo>
              <a:lnTo>
                <a:pt x="70" y="374"/>
              </a:lnTo>
              <a:lnTo>
                <a:pt x="69" y="339"/>
              </a:lnTo>
              <a:lnTo>
                <a:pt x="70" y="306"/>
              </a:lnTo>
              <a:lnTo>
                <a:pt x="73" y="277"/>
              </a:lnTo>
              <a:lnTo>
                <a:pt x="76" y="264"/>
              </a:lnTo>
              <a:lnTo>
                <a:pt x="79" y="252"/>
              </a:lnTo>
              <a:lnTo>
                <a:pt x="84" y="240"/>
              </a:lnTo>
              <a:lnTo>
                <a:pt x="88" y="230"/>
              </a:lnTo>
              <a:lnTo>
                <a:pt x="92" y="221"/>
              </a:lnTo>
              <a:lnTo>
                <a:pt x="98" y="214"/>
              </a:lnTo>
              <a:lnTo>
                <a:pt x="104" y="207"/>
              </a:lnTo>
              <a:lnTo>
                <a:pt x="111" y="202"/>
              </a:lnTo>
              <a:lnTo>
                <a:pt x="119" y="198"/>
              </a:lnTo>
              <a:lnTo>
                <a:pt x="126" y="195"/>
              </a:lnTo>
              <a:lnTo>
                <a:pt x="135" y="194"/>
              </a:lnTo>
              <a:lnTo>
                <a:pt x="143" y="192"/>
              </a:lnTo>
              <a:lnTo>
                <a:pt x="149" y="192"/>
              </a:lnTo>
              <a:lnTo>
                <a:pt x="154" y="194"/>
              </a:lnTo>
              <a:lnTo>
                <a:pt x="156" y="194"/>
              </a:lnTo>
              <a:lnTo>
                <a:pt x="159" y="195"/>
              </a:lnTo>
              <a:lnTo>
                <a:pt x="162" y="195"/>
              </a:lnTo>
              <a:lnTo>
                <a:pt x="167" y="196"/>
              </a:lnTo>
              <a:lnTo>
                <a:pt x="170" y="198"/>
              </a:lnTo>
              <a:lnTo>
                <a:pt x="175" y="201"/>
              </a:lnTo>
              <a:lnTo>
                <a:pt x="183" y="207"/>
              </a:lnTo>
              <a:lnTo>
                <a:pt x="190" y="211"/>
              </a:lnTo>
              <a:lnTo>
                <a:pt x="199" y="218"/>
              </a:lnTo>
              <a:lnTo>
                <a:pt x="199" y="485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288</xdr:col>
      <xdr:colOff>37080</xdr:colOff>
      <xdr:row>137</xdr:row>
      <xdr:rowOff>382680</xdr:rowOff>
    </xdr:from>
    <xdr:to>
      <xdr:col>288</xdr:col>
      <xdr:colOff>160560</xdr:colOff>
      <xdr:row>137</xdr:row>
      <xdr:rowOff>572040</xdr:rowOff>
    </xdr:to>
    <xdr:sp>
      <xdr:nvSpPr>
        <xdr:cNvPr id="397" name="Freeform 1"/>
        <xdr:cNvSpPr/>
      </xdr:nvSpPr>
      <xdr:spPr>
        <a:xfrm>
          <a:off x="230465880" y="83897640"/>
          <a:ext cx="123840" cy="189720"/>
        </a:xfrm>
        <a:custGeom>
          <a:avLst/>
          <a:gdLst/>
          <a:ahLst/>
          <a:rect l="0" t="0" r="r" b="b"/>
          <a:pathLst>
            <a:path w="344" h="527">
              <a:moveTo>
                <a:pt x="343" y="420"/>
              </a:moveTo>
              <a:lnTo>
                <a:pt x="332" y="416"/>
              </a:lnTo>
              <a:lnTo>
                <a:pt x="322" y="432"/>
              </a:lnTo>
              <a:lnTo>
                <a:pt x="315" y="443"/>
              </a:lnTo>
              <a:lnTo>
                <a:pt x="311" y="448"/>
              </a:lnTo>
              <a:lnTo>
                <a:pt x="306" y="452"/>
              </a:lnTo>
              <a:lnTo>
                <a:pt x="303" y="455"/>
              </a:lnTo>
              <a:lnTo>
                <a:pt x="299" y="458"/>
              </a:lnTo>
              <a:lnTo>
                <a:pt x="294" y="461"/>
              </a:lnTo>
              <a:lnTo>
                <a:pt x="292" y="462"/>
              </a:lnTo>
              <a:lnTo>
                <a:pt x="287" y="464"/>
              </a:lnTo>
              <a:lnTo>
                <a:pt x="281" y="465"/>
              </a:lnTo>
              <a:lnTo>
                <a:pt x="277" y="467"/>
              </a:lnTo>
              <a:lnTo>
                <a:pt x="271" y="467"/>
              </a:lnTo>
              <a:lnTo>
                <a:pt x="259" y="467"/>
              </a:lnTo>
              <a:lnTo>
                <a:pt x="76" y="467"/>
              </a:lnTo>
              <a:lnTo>
                <a:pt x="204" y="329"/>
              </a:lnTo>
              <a:lnTo>
                <a:pt x="229" y="303"/>
              </a:lnTo>
              <a:lnTo>
                <a:pt x="249" y="278"/>
              </a:lnTo>
              <a:lnTo>
                <a:pt x="265" y="254"/>
              </a:lnTo>
              <a:lnTo>
                <a:pt x="280" y="229"/>
              </a:lnTo>
              <a:lnTo>
                <a:pt x="286" y="217"/>
              </a:lnTo>
              <a:lnTo>
                <a:pt x="290" y="206"/>
              </a:lnTo>
              <a:lnTo>
                <a:pt x="294" y="195"/>
              </a:lnTo>
              <a:lnTo>
                <a:pt x="297" y="184"/>
              </a:lnTo>
              <a:lnTo>
                <a:pt x="300" y="172"/>
              </a:lnTo>
              <a:lnTo>
                <a:pt x="302" y="160"/>
              </a:lnTo>
              <a:lnTo>
                <a:pt x="303" y="149"/>
              </a:lnTo>
              <a:lnTo>
                <a:pt x="303" y="139"/>
              </a:lnTo>
              <a:lnTo>
                <a:pt x="303" y="124"/>
              </a:lnTo>
              <a:lnTo>
                <a:pt x="300" y="109"/>
              </a:lnTo>
              <a:lnTo>
                <a:pt x="297" y="96"/>
              </a:lnTo>
              <a:lnTo>
                <a:pt x="292" y="83"/>
              </a:lnTo>
              <a:lnTo>
                <a:pt x="286" y="71"/>
              </a:lnTo>
              <a:lnTo>
                <a:pt x="280" y="60"/>
              </a:lnTo>
              <a:lnTo>
                <a:pt x="271" y="50"/>
              </a:lnTo>
              <a:lnTo>
                <a:pt x="262" y="39"/>
              </a:lnTo>
              <a:lnTo>
                <a:pt x="252" y="31"/>
              </a:lnTo>
              <a:lnTo>
                <a:pt x="241" y="23"/>
              </a:lnTo>
              <a:lnTo>
                <a:pt x="229" y="16"/>
              </a:lnTo>
              <a:lnTo>
                <a:pt x="217" y="10"/>
              </a:lnTo>
              <a:lnTo>
                <a:pt x="204" y="6"/>
              </a:lnTo>
              <a:lnTo>
                <a:pt x="189" y="3"/>
              </a:lnTo>
              <a:lnTo>
                <a:pt x="176" y="0"/>
              </a:lnTo>
              <a:lnTo>
                <a:pt x="160" y="0"/>
              </a:lnTo>
              <a:lnTo>
                <a:pt x="153" y="0"/>
              </a:lnTo>
              <a:lnTo>
                <a:pt x="146" y="1"/>
              </a:lnTo>
              <a:lnTo>
                <a:pt x="137" y="1"/>
              </a:lnTo>
              <a:lnTo>
                <a:pt x="130" y="3"/>
              </a:lnTo>
              <a:lnTo>
                <a:pt x="122" y="4"/>
              </a:lnTo>
              <a:lnTo>
                <a:pt x="115" y="7"/>
              </a:lnTo>
              <a:lnTo>
                <a:pt x="108" y="10"/>
              </a:lnTo>
              <a:lnTo>
                <a:pt x="100" y="13"/>
              </a:lnTo>
              <a:lnTo>
                <a:pt x="93" y="16"/>
              </a:lnTo>
              <a:lnTo>
                <a:pt x="86" y="19"/>
              </a:lnTo>
              <a:lnTo>
                <a:pt x="80" y="23"/>
              </a:lnTo>
              <a:lnTo>
                <a:pt x="73" y="28"/>
              </a:lnTo>
              <a:lnTo>
                <a:pt x="67" y="32"/>
              </a:lnTo>
              <a:lnTo>
                <a:pt x="61" y="38"/>
              </a:lnTo>
              <a:lnTo>
                <a:pt x="55" y="42"/>
              </a:lnTo>
              <a:lnTo>
                <a:pt x="49" y="48"/>
              </a:lnTo>
              <a:lnTo>
                <a:pt x="41" y="58"/>
              </a:lnTo>
              <a:lnTo>
                <a:pt x="33" y="69"/>
              </a:lnTo>
              <a:lnTo>
                <a:pt x="28" y="79"/>
              </a:lnTo>
              <a:lnTo>
                <a:pt x="20" y="90"/>
              </a:lnTo>
              <a:lnTo>
                <a:pt x="16" y="104"/>
              </a:lnTo>
              <a:lnTo>
                <a:pt x="10" y="118"/>
              </a:lnTo>
              <a:lnTo>
                <a:pt x="6" y="136"/>
              </a:lnTo>
              <a:lnTo>
                <a:pt x="1" y="155"/>
              </a:lnTo>
              <a:lnTo>
                <a:pt x="17" y="159"/>
              </a:lnTo>
              <a:lnTo>
                <a:pt x="28" y="133"/>
              </a:lnTo>
              <a:lnTo>
                <a:pt x="39" y="111"/>
              </a:lnTo>
              <a:lnTo>
                <a:pt x="45" y="102"/>
              </a:lnTo>
              <a:lnTo>
                <a:pt x="51" y="93"/>
              </a:lnTo>
              <a:lnTo>
                <a:pt x="58" y="86"/>
              </a:lnTo>
              <a:lnTo>
                <a:pt x="64" y="80"/>
              </a:lnTo>
              <a:lnTo>
                <a:pt x="71" y="74"/>
              </a:lnTo>
              <a:lnTo>
                <a:pt x="77" y="70"/>
              </a:lnTo>
              <a:lnTo>
                <a:pt x="84" y="66"/>
              </a:lnTo>
              <a:lnTo>
                <a:pt x="93" y="63"/>
              </a:lnTo>
              <a:lnTo>
                <a:pt x="100" y="60"/>
              </a:lnTo>
              <a:lnTo>
                <a:pt x="109" y="58"/>
              </a:lnTo>
              <a:lnTo>
                <a:pt x="118" y="58"/>
              </a:lnTo>
              <a:lnTo>
                <a:pt x="128" y="58"/>
              </a:lnTo>
              <a:lnTo>
                <a:pt x="140" y="58"/>
              </a:lnTo>
              <a:lnTo>
                <a:pt x="152" y="60"/>
              </a:lnTo>
              <a:lnTo>
                <a:pt x="163" y="63"/>
              </a:lnTo>
              <a:lnTo>
                <a:pt x="173" y="66"/>
              </a:lnTo>
              <a:lnTo>
                <a:pt x="182" y="70"/>
              </a:lnTo>
              <a:lnTo>
                <a:pt x="191" y="76"/>
              </a:lnTo>
              <a:lnTo>
                <a:pt x="200" y="82"/>
              </a:lnTo>
              <a:lnTo>
                <a:pt x="207" y="87"/>
              </a:lnTo>
              <a:lnTo>
                <a:pt x="214" y="96"/>
              </a:lnTo>
              <a:lnTo>
                <a:pt x="220" y="104"/>
              </a:lnTo>
              <a:lnTo>
                <a:pt x="224" y="112"/>
              </a:lnTo>
              <a:lnTo>
                <a:pt x="229" y="122"/>
              </a:lnTo>
              <a:lnTo>
                <a:pt x="233" y="133"/>
              </a:lnTo>
              <a:lnTo>
                <a:pt x="235" y="144"/>
              </a:lnTo>
              <a:lnTo>
                <a:pt x="236" y="156"/>
              </a:lnTo>
              <a:lnTo>
                <a:pt x="238" y="168"/>
              </a:lnTo>
              <a:lnTo>
                <a:pt x="236" y="179"/>
              </a:lnTo>
              <a:lnTo>
                <a:pt x="235" y="191"/>
              </a:lnTo>
              <a:lnTo>
                <a:pt x="233" y="203"/>
              </a:lnTo>
              <a:lnTo>
                <a:pt x="230" y="216"/>
              </a:lnTo>
              <a:lnTo>
                <a:pt x="227" y="227"/>
              </a:lnTo>
              <a:lnTo>
                <a:pt x="223" y="241"/>
              </a:lnTo>
              <a:lnTo>
                <a:pt x="211" y="265"/>
              </a:lnTo>
              <a:lnTo>
                <a:pt x="197" y="292"/>
              </a:lnTo>
              <a:lnTo>
                <a:pt x="179" y="318"/>
              </a:lnTo>
              <a:lnTo>
                <a:pt x="160" y="344"/>
              </a:lnTo>
              <a:lnTo>
                <a:pt x="137" y="370"/>
              </a:lnTo>
              <a:lnTo>
                <a:pt x="0" y="518"/>
              </a:lnTo>
              <a:lnTo>
                <a:pt x="0" y="526"/>
              </a:lnTo>
              <a:lnTo>
                <a:pt x="300" y="526"/>
              </a:lnTo>
              <a:lnTo>
                <a:pt x="343" y="42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288</xdr:col>
      <xdr:colOff>292320</xdr:colOff>
      <xdr:row>138</xdr:row>
      <xdr:rowOff>42120</xdr:rowOff>
    </xdr:from>
    <xdr:to>
      <xdr:col>288</xdr:col>
      <xdr:colOff>562680</xdr:colOff>
      <xdr:row>138</xdr:row>
      <xdr:rowOff>64800</xdr:rowOff>
    </xdr:to>
    <xdr:sp>
      <xdr:nvSpPr>
        <xdr:cNvPr id="398" name="Freeform 1"/>
        <xdr:cNvSpPr/>
      </xdr:nvSpPr>
      <xdr:spPr>
        <a:xfrm>
          <a:off x="230721120" y="84166920"/>
          <a:ext cx="270720" cy="23040"/>
        </a:xfrm>
        <a:custGeom>
          <a:avLst/>
          <a:gdLst/>
          <a:ahLst/>
          <a:rect l="0" t="0" r="r" b="b"/>
          <a:pathLst>
            <a:path w="752" h="64">
              <a:moveTo>
                <a:pt x="0" y="63"/>
              </a:moveTo>
              <a:lnTo>
                <a:pt x="0" y="0"/>
              </a:lnTo>
              <a:lnTo>
                <a:pt x="751" y="0"/>
              </a:lnTo>
              <a:lnTo>
                <a:pt x="751" y="63"/>
              </a:lnTo>
              <a:lnTo>
                <a:pt x="0" y="63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288</xdr:col>
      <xdr:colOff>659160</xdr:colOff>
      <xdr:row>137</xdr:row>
      <xdr:rowOff>395280</xdr:rowOff>
    </xdr:from>
    <xdr:to>
      <xdr:col>288</xdr:col>
      <xdr:colOff>750600</xdr:colOff>
      <xdr:row>138</xdr:row>
      <xdr:rowOff>298800</xdr:rowOff>
    </xdr:to>
    <xdr:sp>
      <xdr:nvSpPr>
        <xdr:cNvPr id="399" name="Freeform 1"/>
        <xdr:cNvSpPr/>
      </xdr:nvSpPr>
      <xdr:spPr>
        <a:xfrm>
          <a:off x="231087960" y="83910240"/>
          <a:ext cx="91800" cy="513720"/>
        </a:xfrm>
        <a:custGeom>
          <a:avLst/>
          <a:gdLst/>
          <a:ahLst/>
          <a:rect l="0" t="0" r="r" b="b"/>
          <a:pathLst>
            <a:path w="255" h="1427">
              <a:moveTo>
                <a:pt x="254" y="1395"/>
              </a:moveTo>
              <a:lnTo>
                <a:pt x="254" y="1426"/>
              </a:lnTo>
              <a:lnTo>
                <a:pt x="223" y="1398"/>
              </a:lnTo>
              <a:lnTo>
                <a:pt x="194" y="1368"/>
              </a:lnTo>
              <a:lnTo>
                <a:pt x="168" y="1335"/>
              </a:lnTo>
              <a:lnTo>
                <a:pt x="143" y="1300"/>
              </a:lnTo>
              <a:lnTo>
                <a:pt x="120" y="1264"/>
              </a:lnTo>
              <a:lnTo>
                <a:pt x="99" y="1226"/>
              </a:lnTo>
              <a:lnTo>
                <a:pt x="80" y="1184"/>
              </a:lnTo>
              <a:lnTo>
                <a:pt x="64" y="1142"/>
              </a:lnTo>
              <a:lnTo>
                <a:pt x="48" y="1095"/>
              </a:lnTo>
              <a:lnTo>
                <a:pt x="37" y="1048"/>
              </a:lnTo>
              <a:lnTo>
                <a:pt x="16" y="945"/>
              </a:lnTo>
              <a:lnTo>
                <a:pt x="5" y="834"/>
              </a:lnTo>
              <a:lnTo>
                <a:pt x="0" y="713"/>
              </a:lnTo>
              <a:lnTo>
                <a:pt x="5" y="592"/>
              </a:lnTo>
              <a:lnTo>
                <a:pt x="16" y="480"/>
              </a:lnTo>
              <a:lnTo>
                <a:pt x="37" y="376"/>
              </a:lnTo>
              <a:lnTo>
                <a:pt x="48" y="328"/>
              </a:lnTo>
              <a:lnTo>
                <a:pt x="64" y="283"/>
              </a:lnTo>
              <a:lnTo>
                <a:pt x="80" y="239"/>
              </a:lnTo>
              <a:lnTo>
                <a:pt x="99" y="198"/>
              </a:lnTo>
              <a:lnTo>
                <a:pt x="120" y="159"/>
              </a:lnTo>
              <a:lnTo>
                <a:pt x="143" y="122"/>
              </a:lnTo>
              <a:lnTo>
                <a:pt x="168" y="89"/>
              </a:lnTo>
              <a:lnTo>
                <a:pt x="194" y="57"/>
              </a:lnTo>
              <a:lnTo>
                <a:pt x="223" y="28"/>
              </a:lnTo>
              <a:lnTo>
                <a:pt x="254" y="0"/>
              </a:lnTo>
              <a:lnTo>
                <a:pt x="254" y="32"/>
              </a:lnTo>
              <a:lnTo>
                <a:pt x="232" y="57"/>
              </a:lnTo>
              <a:lnTo>
                <a:pt x="212" y="83"/>
              </a:lnTo>
              <a:lnTo>
                <a:pt x="191" y="112"/>
              </a:lnTo>
              <a:lnTo>
                <a:pt x="174" y="143"/>
              </a:lnTo>
              <a:lnTo>
                <a:pt x="156" y="178"/>
              </a:lnTo>
              <a:lnTo>
                <a:pt x="142" y="214"/>
              </a:lnTo>
              <a:lnTo>
                <a:pt x="129" y="252"/>
              </a:lnTo>
              <a:lnTo>
                <a:pt x="115" y="294"/>
              </a:lnTo>
              <a:lnTo>
                <a:pt x="95" y="383"/>
              </a:lnTo>
              <a:lnTo>
                <a:pt x="80" y="484"/>
              </a:lnTo>
              <a:lnTo>
                <a:pt x="72" y="593"/>
              </a:lnTo>
              <a:lnTo>
                <a:pt x="69" y="713"/>
              </a:lnTo>
              <a:lnTo>
                <a:pt x="72" y="834"/>
              </a:lnTo>
              <a:lnTo>
                <a:pt x="80" y="945"/>
              </a:lnTo>
              <a:lnTo>
                <a:pt x="95" y="1045"/>
              </a:lnTo>
              <a:lnTo>
                <a:pt x="115" y="1136"/>
              </a:lnTo>
              <a:lnTo>
                <a:pt x="129" y="1177"/>
              </a:lnTo>
              <a:lnTo>
                <a:pt x="142" y="1216"/>
              </a:lnTo>
              <a:lnTo>
                <a:pt x="156" y="1252"/>
              </a:lnTo>
              <a:lnTo>
                <a:pt x="174" y="1286"/>
              </a:lnTo>
              <a:lnTo>
                <a:pt x="191" y="1316"/>
              </a:lnTo>
              <a:lnTo>
                <a:pt x="212" y="1346"/>
              </a:lnTo>
              <a:lnTo>
                <a:pt x="232" y="1370"/>
              </a:lnTo>
              <a:lnTo>
                <a:pt x="254" y="1395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289</xdr:col>
      <xdr:colOff>4680</xdr:colOff>
      <xdr:row>137</xdr:row>
      <xdr:rowOff>487080</xdr:rowOff>
    </xdr:from>
    <xdr:to>
      <xdr:col>289</xdr:col>
      <xdr:colOff>142200</xdr:colOff>
      <xdr:row>138</xdr:row>
      <xdr:rowOff>186480</xdr:rowOff>
    </xdr:to>
    <xdr:sp>
      <xdr:nvSpPr>
        <xdr:cNvPr id="400" name="Freeform 1"/>
        <xdr:cNvSpPr/>
      </xdr:nvSpPr>
      <xdr:spPr>
        <a:xfrm>
          <a:off x="231233400" y="84002040"/>
          <a:ext cx="137880" cy="309600"/>
        </a:xfrm>
        <a:custGeom>
          <a:avLst/>
          <a:gdLst/>
          <a:ahLst/>
          <a:rect l="0" t="0" r="r" b="b"/>
          <a:pathLst>
            <a:path w="383" h="860">
              <a:moveTo>
                <a:pt x="0" y="859"/>
              </a:moveTo>
              <a:lnTo>
                <a:pt x="382" y="859"/>
              </a:lnTo>
              <a:lnTo>
                <a:pt x="382" y="834"/>
              </a:lnTo>
              <a:lnTo>
                <a:pt x="346" y="833"/>
              </a:lnTo>
              <a:lnTo>
                <a:pt x="331" y="831"/>
              </a:lnTo>
              <a:lnTo>
                <a:pt x="318" y="828"/>
              </a:lnTo>
              <a:lnTo>
                <a:pt x="307" y="825"/>
              </a:lnTo>
              <a:lnTo>
                <a:pt x="296" y="821"/>
              </a:lnTo>
              <a:lnTo>
                <a:pt x="288" y="817"/>
              </a:lnTo>
              <a:lnTo>
                <a:pt x="283" y="814"/>
              </a:lnTo>
              <a:lnTo>
                <a:pt x="280" y="811"/>
              </a:lnTo>
              <a:lnTo>
                <a:pt x="277" y="808"/>
              </a:lnTo>
              <a:lnTo>
                <a:pt x="274" y="803"/>
              </a:lnTo>
              <a:lnTo>
                <a:pt x="272" y="801"/>
              </a:lnTo>
              <a:lnTo>
                <a:pt x="269" y="796"/>
              </a:lnTo>
              <a:lnTo>
                <a:pt x="266" y="786"/>
              </a:lnTo>
              <a:lnTo>
                <a:pt x="261" y="776"/>
              </a:lnTo>
              <a:lnTo>
                <a:pt x="260" y="764"/>
              </a:lnTo>
              <a:lnTo>
                <a:pt x="258" y="749"/>
              </a:lnTo>
              <a:lnTo>
                <a:pt x="255" y="717"/>
              </a:lnTo>
              <a:lnTo>
                <a:pt x="255" y="142"/>
              </a:lnTo>
              <a:lnTo>
                <a:pt x="258" y="109"/>
              </a:lnTo>
              <a:lnTo>
                <a:pt x="260" y="95"/>
              </a:lnTo>
              <a:lnTo>
                <a:pt x="261" y="83"/>
              </a:lnTo>
              <a:lnTo>
                <a:pt x="264" y="72"/>
              </a:lnTo>
              <a:lnTo>
                <a:pt x="269" y="63"/>
              </a:lnTo>
              <a:lnTo>
                <a:pt x="272" y="58"/>
              </a:lnTo>
              <a:lnTo>
                <a:pt x="274" y="56"/>
              </a:lnTo>
              <a:lnTo>
                <a:pt x="277" y="51"/>
              </a:lnTo>
              <a:lnTo>
                <a:pt x="280" y="48"/>
              </a:lnTo>
              <a:lnTo>
                <a:pt x="283" y="45"/>
              </a:lnTo>
              <a:lnTo>
                <a:pt x="288" y="42"/>
              </a:lnTo>
              <a:lnTo>
                <a:pt x="296" y="38"/>
              </a:lnTo>
              <a:lnTo>
                <a:pt x="307" y="34"/>
              </a:lnTo>
              <a:lnTo>
                <a:pt x="318" y="31"/>
              </a:lnTo>
              <a:lnTo>
                <a:pt x="331" y="29"/>
              </a:lnTo>
              <a:lnTo>
                <a:pt x="346" y="26"/>
              </a:lnTo>
              <a:lnTo>
                <a:pt x="382" y="25"/>
              </a:lnTo>
              <a:lnTo>
                <a:pt x="382" y="0"/>
              </a:lnTo>
              <a:lnTo>
                <a:pt x="0" y="0"/>
              </a:lnTo>
              <a:lnTo>
                <a:pt x="0" y="25"/>
              </a:lnTo>
              <a:lnTo>
                <a:pt x="37" y="28"/>
              </a:lnTo>
              <a:lnTo>
                <a:pt x="53" y="29"/>
              </a:lnTo>
              <a:lnTo>
                <a:pt x="66" y="32"/>
              </a:lnTo>
              <a:lnTo>
                <a:pt x="78" y="35"/>
              </a:lnTo>
              <a:lnTo>
                <a:pt x="88" y="39"/>
              </a:lnTo>
              <a:lnTo>
                <a:pt x="97" y="44"/>
              </a:lnTo>
              <a:lnTo>
                <a:pt x="99" y="47"/>
              </a:lnTo>
              <a:lnTo>
                <a:pt x="102" y="50"/>
              </a:lnTo>
              <a:lnTo>
                <a:pt x="107" y="53"/>
              </a:lnTo>
              <a:lnTo>
                <a:pt x="110" y="56"/>
              </a:lnTo>
              <a:lnTo>
                <a:pt x="111" y="60"/>
              </a:lnTo>
              <a:lnTo>
                <a:pt x="114" y="64"/>
              </a:lnTo>
              <a:lnTo>
                <a:pt x="117" y="73"/>
              </a:lnTo>
              <a:lnTo>
                <a:pt x="120" y="83"/>
              </a:lnTo>
              <a:lnTo>
                <a:pt x="123" y="95"/>
              </a:lnTo>
              <a:lnTo>
                <a:pt x="124" y="109"/>
              </a:lnTo>
              <a:lnTo>
                <a:pt x="124" y="142"/>
              </a:lnTo>
              <a:lnTo>
                <a:pt x="124" y="717"/>
              </a:lnTo>
              <a:lnTo>
                <a:pt x="124" y="751"/>
              </a:lnTo>
              <a:lnTo>
                <a:pt x="123" y="764"/>
              </a:lnTo>
              <a:lnTo>
                <a:pt x="120" y="777"/>
              </a:lnTo>
              <a:lnTo>
                <a:pt x="117" y="787"/>
              </a:lnTo>
              <a:lnTo>
                <a:pt x="114" y="796"/>
              </a:lnTo>
              <a:lnTo>
                <a:pt x="111" y="801"/>
              </a:lnTo>
              <a:lnTo>
                <a:pt x="108" y="805"/>
              </a:lnTo>
              <a:lnTo>
                <a:pt x="105" y="808"/>
              </a:lnTo>
              <a:lnTo>
                <a:pt x="102" y="811"/>
              </a:lnTo>
              <a:lnTo>
                <a:pt x="99" y="814"/>
              </a:lnTo>
              <a:lnTo>
                <a:pt x="95" y="817"/>
              </a:lnTo>
              <a:lnTo>
                <a:pt x="86" y="821"/>
              </a:lnTo>
              <a:lnTo>
                <a:pt x="76" y="825"/>
              </a:lnTo>
              <a:lnTo>
                <a:pt x="64" y="828"/>
              </a:lnTo>
              <a:lnTo>
                <a:pt x="51" y="831"/>
              </a:lnTo>
              <a:lnTo>
                <a:pt x="37" y="833"/>
              </a:lnTo>
              <a:lnTo>
                <a:pt x="0" y="834"/>
              </a:lnTo>
              <a:lnTo>
                <a:pt x="0" y="85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289</xdr:col>
      <xdr:colOff>187920</xdr:colOff>
      <xdr:row>138</xdr:row>
      <xdr:rowOff>162720</xdr:rowOff>
    </xdr:from>
    <xdr:to>
      <xdr:col>289</xdr:col>
      <xdr:colOff>330480</xdr:colOff>
      <xdr:row>138</xdr:row>
      <xdr:rowOff>288720</xdr:rowOff>
    </xdr:to>
    <xdr:sp>
      <xdr:nvSpPr>
        <xdr:cNvPr id="401" name="Freeform 1"/>
        <xdr:cNvSpPr/>
      </xdr:nvSpPr>
      <xdr:spPr>
        <a:xfrm>
          <a:off x="231416640" y="84287520"/>
          <a:ext cx="142920" cy="126360"/>
        </a:xfrm>
        <a:custGeom>
          <a:avLst/>
          <a:gdLst/>
          <a:ahLst/>
          <a:rect l="0" t="0" r="r" b="b"/>
          <a:pathLst>
            <a:path w="397" h="351">
              <a:moveTo>
                <a:pt x="0" y="0"/>
              </a:moveTo>
              <a:lnTo>
                <a:pt x="0" y="13"/>
              </a:lnTo>
              <a:lnTo>
                <a:pt x="13" y="13"/>
              </a:lnTo>
              <a:lnTo>
                <a:pt x="27" y="15"/>
              </a:lnTo>
              <a:lnTo>
                <a:pt x="32" y="16"/>
              </a:lnTo>
              <a:lnTo>
                <a:pt x="37" y="16"/>
              </a:lnTo>
              <a:lnTo>
                <a:pt x="41" y="19"/>
              </a:lnTo>
              <a:lnTo>
                <a:pt x="43" y="19"/>
              </a:lnTo>
              <a:lnTo>
                <a:pt x="45" y="21"/>
              </a:lnTo>
              <a:lnTo>
                <a:pt x="47" y="22"/>
              </a:lnTo>
              <a:lnTo>
                <a:pt x="48" y="24"/>
              </a:lnTo>
              <a:lnTo>
                <a:pt x="48" y="25"/>
              </a:lnTo>
              <a:lnTo>
                <a:pt x="50" y="28"/>
              </a:lnTo>
              <a:lnTo>
                <a:pt x="53" y="32"/>
              </a:lnTo>
              <a:lnTo>
                <a:pt x="54" y="38"/>
              </a:lnTo>
              <a:lnTo>
                <a:pt x="56" y="44"/>
              </a:lnTo>
              <a:lnTo>
                <a:pt x="56" y="51"/>
              </a:lnTo>
              <a:lnTo>
                <a:pt x="57" y="70"/>
              </a:lnTo>
              <a:lnTo>
                <a:pt x="59" y="94"/>
              </a:lnTo>
              <a:lnTo>
                <a:pt x="59" y="255"/>
              </a:lnTo>
              <a:lnTo>
                <a:pt x="57" y="280"/>
              </a:lnTo>
              <a:lnTo>
                <a:pt x="56" y="299"/>
              </a:lnTo>
              <a:lnTo>
                <a:pt x="56" y="306"/>
              </a:lnTo>
              <a:lnTo>
                <a:pt x="54" y="312"/>
              </a:lnTo>
              <a:lnTo>
                <a:pt x="53" y="318"/>
              </a:lnTo>
              <a:lnTo>
                <a:pt x="50" y="322"/>
              </a:lnTo>
              <a:lnTo>
                <a:pt x="48" y="324"/>
              </a:lnTo>
              <a:lnTo>
                <a:pt x="48" y="327"/>
              </a:lnTo>
              <a:lnTo>
                <a:pt x="47" y="328"/>
              </a:lnTo>
              <a:lnTo>
                <a:pt x="45" y="330"/>
              </a:lnTo>
              <a:lnTo>
                <a:pt x="43" y="330"/>
              </a:lnTo>
              <a:lnTo>
                <a:pt x="41" y="331"/>
              </a:lnTo>
              <a:lnTo>
                <a:pt x="37" y="333"/>
              </a:lnTo>
              <a:lnTo>
                <a:pt x="32" y="334"/>
              </a:lnTo>
              <a:lnTo>
                <a:pt x="27" y="336"/>
              </a:lnTo>
              <a:lnTo>
                <a:pt x="13" y="337"/>
              </a:lnTo>
              <a:lnTo>
                <a:pt x="0" y="337"/>
              </a:lnTo>
              <a:lnTo>
                <a:pt x="0" y="350"/>
              </a:lnTo>
              <a:lnTo>
                <a:pt x="177" y="350"/>
              </a:lnTo>
              <a:lnTo>
                <a:pt x="177" y="337"/>
              </a:lnTo>
              <a:lnTo>
                <a:pt x="164" y="337"/>
              </a:lnTo>
              <a:lnTo>
                <a:pt x="156" y="337"/>
              </a:lnTo>
              <a:lnTo>
                <a:pt x="151" y="336"/>
              </a:lnTo>
              <a:lnTo>
                <a:pt x="146" y="336"/>
              </a:lnTo>
              <a:lnTo>
                <a:pt x="140" y="334"/>
              </a:lnTo>
              <a:lnTo>
                <a:pt x="139" y="333"/>
              </a:lnTo>
              <a:lnTo>
                <a:pt x="136" y="331"/>
              </a:lnTo>
              <a:lnTo>
                <a:pt x="134" y="330"/>
              </a:lnTo>
              <a:lnTo>
                <a:pt x="133" y="330"/>
              </a:lnTo>
              <a:lnTo>
                <a:pt x="132" y="327"/>
              </a:lnTo>
              <a:lnTo>
                <a:pt x="130" y="325"/>
              </a:lnTo>
              <a:lnTo>
                <a:pt x="129" y="324"/>
              </a:lnTo>
              <a:lnTo>
                <a:pt x="127" y="322"/>
              </a:lnTo>
              <a:lnTo>
                <a:pt x="126" y="317"/>
              </a:lnTo>
              <a:lnTo>
                <a:pt x="123" y="311"/>
              </a:lnTo>
              <a:lnTo>
                <a:pt x="121" y="305"/>
              </a:lnTo>
              <a:lnTo>
                <a:pt x="121" y="298"/>
              </a:lnTo>
              <a:lnTo>
                <a:pt x="120" y="279"/>
              </a:lnTo>
              <a:lnTo>
                <a:pt x="120" y="255"/>
              </a:lnTo>
              <a:lnTo>
                <a:pt x="120" y="31"/>
              </a:lnTo>
              <a:lnTo>
                <a:pt x="277" y="31"/>
              </a:lnTo>
              <a:lnTo>
                <a:pt x="277" y="255"/>
              </a:lnTo>
              <a:lnTo>
                <a:pt x="277" y="280"/>
              </a:lnTo>
              <a:lnTo>
                <a:pt x="276" y="299"/>
              </a:lnTo>
              <a:lnTo>
                <a:pt x="274" y="306"/>
              </a:lnTo>
              <a:lnTo>
                <a:pt x="273" y="312"/>
              </a:lnTo>
              <a:lnTo>
                <a:pt x="272" y="318"/>
              </a:lnTo>
              <a:lnTo>
                <a:pt x="270" y="322"/>
              </a:lnTo>
              <a:lnTo>
                <a:pt x="269" y="324"/>
              </a:lnTo>
              <a:lnTo>
                <a:pt x="267" y="327"/>
              </a:lnTo>
              <a:lnTo>
                <a:pt x="266" y="328"/>
              </a:lnTo>
              <a:lnTo>
                <a:pt x="264" y="330"/>
              </a:lnTo>
              <a:lnTo>
                <a:pt x="263" y="330"/>
              </a:lnTo>
              <a:lnTo>
                <a:pt x="261" y="331"/>
              </a:lnTo>
              <a:lnTo>
                <a:pt x="257" y="333"/>
              </a:lnTo>
              <a:lnTo>
                <a:pt x="253" y="334"/>
              </a:lnTo>
              <a:lnTo>
                <a:pt x="247" y="336"/>
              </a:lnTo>
              <a:lnTo>
                <a:pt x="234" y="337"/>
              </a:lnTo>
              <a:lnTo>
                <a:pt x="221" y="337"/>
              </a:lnTo>
              <a:lnTo>
                <a:pt x="221" y="350"/>
              </a:lnTo>
              <a:lnTo>
                <a:pt x="396" y="350"/>
              </a:lnTo>
              <a:lnTo>
                <a:pt x="396" y="337"/>
              </a:lnTo>
              <a:lnTo>
                <a:pt x="384" y="337"/>
              </a:lnTo>
              <a:lnTo>
                <a:pt x="377" y="337"/>
              </a:lnTo>
              <a:lnTo>
                <a:pt x="371" y="336"/>
              </a:lnTo>
              <a:lnTo>
                <a:pt x="365" y="336"/>
              </a:lnTo>
              <a:lnTo>
                <a:pt x="361" y="334"/>
              </a:lnTo>
              <a:lnTo>
                <a:pt x="358" y="333"/>
              </a:lnTo>
              <a:lnTo>
                <a:pt x="356" y="331"/>
              </a:lnTo>
              <a:lnTo>
                <a:pt x="355" y="330"/>
              </a:lnTo>
              <a:lnTo>
                <a:pt x="353" y="330"/>
              </a:lnTo>
              <a:lnTo>
                <a:pt x="350" y="327"/>
              </a:lnTo>
              <a:lnTo>
                <a:pt x="349" y="325"/>
              </a:lnTo>
              <a:lnTo>
                <a:pt x="349" y="324"/>
              </a:lnTo>
              <a:lnTo>
                <a:pt x="347" y="322"/>
              </a:lnTo>
              <a:lnTo>
                <a:pt x="344" y="317"/>
              </a:lnTo>
              <a:lnTo>
                <a:pt x="343" y="311"/>
              </a:lnTo>
              <a:lnTo>
                <a:pt x="342" y="305"/>
              </a:lnTo>
              <a:lnTo>
                <a:pt x="340" y="298"/>
              </a:lnTo>
              <a:lnTo>
                <a:pt x="340" y="279"/>
              </a:lnTo>
              <a:lnTo>
                <a:pt x="339" y="255"/>
              </a:lnTo>
              <a:lnTo>
                <a:pt x="339" y="94"/>
              </a:lnTo>
              <a:lnTo>
                <a:pt x="340" y="70"/>
              </a:lnTo>
              <a:lnTo>
                <a:pt x="340" y="53"/>
              </a:lnTo>
              <a:lnTo>
                <a:pt x="342" y="45"/>
              </a:lnTo>
              <a:lnTo>
                <a:pt x="343" y="38"/>
              </a:lnTo>
              <a:lnTo>
                <a:pt x="344" y="32"/>
              </a:lnTo>
              <a:lnTo>
                <a:pt x="347" y="28"/>
              </a:lnTo>
              <a:lnTo>
                <a:pt x="349" y="26"/>
              </a:lnTo>
              <a:lnTo>
                <a:pt x="349" y="24"/>
              </a:lnTo>
              <a:lnTo>
                <a:pt x="350" y="22"/>
              </a:lnTo>
              <a:lnTo>
                <a:pt x="353" y="21"/>
              </a:lnTo>
              <a:lnTo>
                <a:pt x="355" y="19"/>
              </a:lnTo>
              <a:lnTo>
                <a:pt x="356" y="19"/>
              </a:lnTo>
              <a:lnTo>
                <a:pt x="358" y="18"/>
              </a:lnTo>
              <a:lnTo>
                <a:pt x="361" y="16"/>
              </a:lnTo>
              <a:lnTo>
                <a:pt x="365" y="15"/>
              </a:lnTo>
              <a:lnTo>
                <a:pt x="371" y="15"/>
              </a:lnTo>
              <a:lnTo>
                <a:pt x="377" y="13"/>
              </a:lnTo>
              <a:lnTo>
                <a:pt x="384" y="13"/>
              </a:lnTo>
              <a:lnTo>
                <a:pt x="396" y="13"/>
              </a:lnTo>
              <a:lnTo>
                <a:pt x="396" y="0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289</xdr:col>
      <xdr:colOff>430560</xdr:colOff>
      <xdr:row>138</xdr:row>
      <xdr:rowOff>41400</xdr:rowOff>
    </xdr:from>
    <xdr:to>
      <xdr:col>289</xdr:col>
      <xdr:colOff>481680</xdr:colOff>
      <xdr:row>138</xdr:row>
      <xdr:rowOff>93600</xdr:rowOff>
    </xdr:to>
    <xdr:sp>
      <xdr:nvSpPr>
        <xdr:cNvPr id="402" name="Freeform 1"/>
        <xdr:cNvSpPr/>
      </xdr:nvSpPr>
      <xdr:spPr>
        <a:xfrm>
          <a:off x="231659280" y="84166200"/>
          <a:ext cx="51480" cy="52560"/>
        </a:xfrm>
        <a:custGeom>
          <a:avLst/>
          <a:gdLst/>
          <a:ahLst/>
          <a:rect l="0" t="0" r="r" b="b"/>
          <a:pathLst>
            <a:path w="143" h="146">
              <a:moveTo>
                <a:pt x="70" y="0"/>
              </a:moveTo>
              <a:lnTo>
                <a:pt x="63" y="0"/>
              </a:lnTo>
              <a:lnTo>
                <a:pt x="56" y="2"/>
              </a:lnTo>
              <a:lnTo>
                <a:pt x="50" y="3"/>
              </a:lnTo>
              <a:lnTo>
                <a:pt x="42" y="6"/>
              </a:lnTo>
              <a:lnTo>
                <a:pt x="37" y="9"/>
              </a:lnTo>
              <a:lnTo>
                <a:pt x="31" y="14"/>
              </a:lnTo>
              <a:lnTo>
                <a:pt x="26" y="16"/>
              </a:lnTo>
              <a:lnTo>
                <a:pt x="21" y="22"/>
              </a:lnTo>
              <a:lnTo>
                <a:pt x="16" y="27"/>
              </a:lnTo>
              <a:lnTo>
                <a:pt x="12" y="33"/>
              </a:lnTo>
              <a:lnTo>
                <a:pt x="9" y="38"/>
              </a:lnTo>
              <a:lnTo>
                <a:pt x="6" y="46"/>
              </a:lnTo>
              <a:lnTo>
                <a:pt x="3" y="51"/>
              </a:lnTo>
              <a:lnTo>
                <a:pt x="2" y="59"/>
              </a:lnTo>
              <a:lnTo>
                <a:pt x="0" y="66"/>
              </a:lnTo>
              <a:lnTo>
                <a:pt x="0" y="75"/>
              </a:lnTo>
              <a:lnTo>
                <a:pt x="0" y="82"/>
              </a:lnTo>
              <a:lnTo>
                <a:pt x="2" y="88"/>
              </a:lnTo>
              <a:lnTo>
                <a:pt x="3" y="95"/>
              </a:lnTo>
              <a:lnTo>
                <a:pt x="6" y="101"/>
              </a:lnTo>
              <a:lnTo>
                <a:pt x="9" y="107"/>
              </a:lnTo>
              <a:lnTo>
                <a:pt x="12" y="113"/>
              </a:lnTo>
              <a:lnTo>
                <a:pt x="16" y="119"/>
              </a:lnTo>
              <a:lnTo>
                <a:pt x="21" y="123"/>
              </a:lnTo>
              <a:lnTo>
                <a:pt x="25" y="129"/>
              </a:lnTo>
              <a:lnTo>
                <a:pt x="31" y="132"/>
              </a:lnTo>
              <a:lnTo>
                <a:pt x="37" y="136"/>
              </a:lnTo>
              <a:lnTo>
                <a:pt x="42" y="139"/>
              </a:lnTo>
              <a:lnTo>
                <a:pt x="48" y="142"/>
              </a:lnTo>
              <a:lnTo>
                <a:pt x="56" y="143"/>
              </a:lnTo>
              <a:lnTo>
                <a:pt x="61" y="145"/>
              </a:lnTo>
              <a:lnTo>
                <a:pt x="69" y="145"/>
              </a:lnTo>
              <a:lnTo>
                <a:pt x="76" y="145"/>
              </a:lnTo>
              <a:lnTo>
                <a:pt x="83" y="143"/>
              </a:lnTo>
              <a:lnTo>
                <a:pt x="91" y="142"/>
              </a:lnTo>
              <a:lnTo>
                <a:pt x="96" y="139"/>
              </a:lnTo>
              <a:lnTo>
                <a:pt x="104" y="136"/>
              </a:lnTo>
              <a:lnTo>
                <a:pt x="110" y="133"/>
              </a:lnTo>
              <a:lnTo>
                <a:pt x="115" y="129"/>
              </a:lnTo>
              <a:lnTo>
                <a:pt x="120" y="124"/>
              </a:lnTo>
              <a:lnTo>
                <a:pt x="124" y="119"/>
              </a:lnTo>
              <a:lnTo>
                <a:pt x="128" y="114"/>
              </a:lnTo>
              <a:lnTo>
                <a:pt x="133" y="108"/>
              </a:lnTo>
              <a:lnTo>
                <a:pt x="136" y="103"/>
              </a:lnTo>
              <a:lnTo>
                <a:pt x="139" y="95"/>
              </a:lnTo>
              <a:lnTo>
                <a:pt x="140" y="88"/>
              </a:lnTo>
              <a:lnTo>
                <a:pt x="142" y="82"/>
              </a:lnTo>
              <a:lnTo>
                <a:pt x="142" y="75"/>
              </a:lnTo>
              <a:lnTo>
                <a:pt x="142" y="68"/>
              </a:lnTo>
              <a:lnTo>
                <a:pt x="140" y="60"/>
              </a:lnTo>
              <a:lnTo>
                <a:pt x="139" y="53"/>
              </a:lnTo>
              <a:lnTo>
                <a:pt x="136" y="46"/>
              </a:lnTo>
              <a:lnTo>
                <a:pt x="133" y="40"/>
              </a:lnTo>
              <a:lnTo>
                <a:pt x="128" y="34"/>
              </a:lnTo>
              <a:lnTo>
                <a:pt x="124" y="28"/>
              </a:lnTo>
              <a:lnTo>
                <a:pt x="120" y="22"/>
              </a:lnTo>
              <a:lnTo>
                <a:pt x="115" y="18"/>
              </a:lnTo>
              <a:lnTo>
                <a:pt x="110" y="14"/>
              </a:lnTo>
              <a:lnTo>
                <a:pt x="104" y="9"/>
              </a:lnTo>
              <a:lnTo>
                <a:pt x="98" y="6"/>
              </a:lnTo>
              <a:lnTo>
                <a:pt x="91" y="3"/>
              </a:lnTo>
              <a:lnTo>
                <a:pt x="85" y="2"/>
              </a:lnTo>
              <a:lnTo>
                <a:pt x="77" y="0"/>
              </a:lnTo>
              <a:lnTo>
                <a:pt x="7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289</xdr:col>
      <xdr:colOff>594360</xdr:colOff>
      <xdr:row>137</xdr:row>
      <xdr:rowOff>487080</xdr:rowOff>
    </xdr:from>
    <xdr:to>
      <xdr:col>290</xdr:col>
      <xdr:colOff>93960</xdr:colOff>
      <xdr:row>138</xdr:row>
      <xdr:rowOff>186480</xdr:rowOff>
    </xdr:to>
    <xdr:sp>
      <xdr:nvSpPr>
        <xdr:cNvPr id="403" name="Freeform 1"/>
        <xdr:cNvSpPr/>
      </xdr:nvSpPr>
      <xdr:spPr>
        <a:xfrm>
          <a:off x="231823080" y="84002040"/>
          <a:ext cx="300240" cy="309600"/>
        </a:xfrm>
        <a:custGeom>
          <a:avLst/>
          <a:gdLst/>
          <a:ahLst/>
          <a:rect l="0" t="0" r="r" b="b"/>
          <a:pathLst>
            <a:path w="834" h="860">
              <a:moveTo>
                <a:pt x="833" y="834"/>
              </a:moveTo>
              <a:lnTo>
                <a:pt x="816" y="833"/>
              </a:lnTo>
              <a:lnTo>
                <a:pt x="801" y="830"/>
              </a:lnTo>
              <a:lnTo>
                <a:pt x="794" y="827"/>
              </a:lnTo>
              <a:lnTo>
                <a:pt x="786" y="825"/>
              </a:lnTo>
              <a:lnTo>
                <a:pt x="779" y="822"/>
              </a:lnTo>
              <a:lnTo>
                <a:pt x="773" y="819"/>
              </a:lnTo>
              <a:lnTo>
                <a:pt x="766" y="815"/>
              </a:lnTo>
              <a:lnTo>
                <a:pt x="760" y="811"/>
              </a:lnTo>
              <a:lnTo>
                <a:pt x="754" y="806"/>
              </a:lnTo>
              <a:lnTo>
                <a:pt x="747" y="801"/>
              </a:lnTo>
              <a:lnTo>
                <a:pt x="734" y="789"/>
              </a:lnTo>
              <a:lnTo>
                <a:pt x="721" y="773"/>
              </a:lnTo>
              <a:lnTo>
                <a:pt x="454" y="445"/>
              </a:lnTo>
              <a:lnTo>
                <a:pt x="511" y="432"/>
              </a:lnTo>
              <a:lnTo>
                <a:pt x="535" y="423"/>
              </a:lnTo>
              <a:lnTo>
                <a:pt x="559" y="414"/>
              </a:lnTo>
              <a:lnTo>
                <a:pt x="581" y="404"/>
              </a:lnTo>
              <a:lnTo>
                <a:pt x="600" y="394"/>
              </a:lnTo>
              <a:lnTo>
                <a:pt x="617" y="382"/>
              </a:lnTo>
              <a:lnTo>
                <a:pt x="633" y="369"/>
              </a:lnTo>
              <a:lnTo>
                <a:pt x="646" y="356"/>
              </a:lnTo>
              <a:lnTo>
                <a:pt x="658" y="341"/>
              </a:lnTo>
              <a:lnTo>
                <a:pt x="667" y="325"/>
              </a:lnTo>
              <a:lnTo>
                <a:pt x="674" y="308"/>
              </a:lnTo>
              <a:lnTo>
                <a:pt x="681" y="290"/>
              </a:lnTo>
              <a:lnTo>
                <a:pt x="684" y="271"/>
              </a:lnTo>
              <a:lnTo>
                <a:pt x="687" y="251"/>
              </a:lnTo>
              <a:lnTo>
                <a:pt x="689" y="229"/>
              </a:lnTo>
              <a:lnTo>
                <a:pt x="687" y="209"/>
              </a:lnTo>
              <a:lnTo>
                <a:pt x="686" y="188"/>
              </a:lnTo>
              <a:lnTo>
                <a:pt x="681" y="169"/>
              </a:lnTo>
              <a:lnTo>
                <a:pt x="676" y="150"/>
              </a:lnTo>
              <a:lnTo>
                <a:pt x="668" y="134"/>
              </a:lnTo>
              <a:lnTo>
                <a:pt x="659" y="117"/>
              </a:lnTo>
              <a:lnTo>
                <a:pt x="649" y="102"/>
              </a:lnTo>
              <a:lnTo>
                <a:pt x="638" y="88"/>
              </a:lnTo>
              <a:lnTo>
                <a:pt x="627" y="77"/>
              </a:lnTo>
              <a:lnTo>
                <a:pt x="616" y="69"/>
              </a:lnTo>
              <a:lnTo>
                <a:pt x="604" y="60"/>
              </a:lnTo>
              <a:lnTo>
                <a:pt x="589" y="51"/>
              </a:lnTo>
              <a:lnTo>
                <a:pt x="575" y="44"/>
              </a:lnTo>
              <a:lnTo>
                <a:pt x="559" y="37"/>
              </a:lnTo>
              <a:lnTo>
                <a:pt x="525" y="23"/>
              </a:lnTo>
              <a:lnTo>
                <a:pt x="487" y="13"/>
              </a:lnTo>
              <a:lnTo>
                <a:pt x="447" y="6"/>
              </a:lnTo>
              <a:lnTo>
                <a:pt x="403" y="2"/>
              </a:lnTo>
              <a:lnTo>
                <a:pt x="359" y="0"/>
              </a:lnTo>
              <a:lnTo>
                <a:pt x="0" y="0"/>
              </a:lnTo>
              <a:lnTo>
                <a:pt x="0" y="25"/>
              </a:lnTo>
              <a:lnTo>
                <a:pt x="32" y="29"/>
              </a:lnTo>
              <a:lnTo>
                <a:pt x="45" y="31"/>
              </a:lnTo>
              <a:lnTo>
                <a:pt x="57" y="34"/>
              </a:lnTo>
              <a:lnTo>
                <a:pt x="69" y="38"/>
              </a:lnTo>
              <a:lnTo>
                <a:pt x="78" y="41"/>
              </a:lnTo>
              <a:lnTo>
                <a:pt x="85" y="45"/>
              </a:lnTo>
              <a:lnTo>
                <a:pt x="88" y="48"/>
              </a:lnTo>
              <a:lnTo>
                <a:pt x="91" y="51"/>
              </a:lnTo>
              <a:lnTo>
                <a:pt x="94" y="54"/>
              </a:lnTo>
              <a:lnTo>
                <a:pt x="96" y="58"/>
              </a:lnTo>
              <a:lnTo>
                <a:pt x="101" y="66"/>
              </a:lnTo>
              <a:lnTo>
                <a:pt x="104" y="74"/>
              </a:lnTo>
              <a:lnTo>
                <a:pt x="107" y="85"/>
              </a:lnTo>
              <a:lnTo>
                <a:pt x="108" y="96"/>
              </a:lnTo>
              <a:lnTo>
                <a:pt x="110" y="109"/>
              </a:lnTo>
              <a:lnTo>
                <a:pt x="111" y="142"/>
              </a:lnTo>
              <a:lnTo>
                <a:pt x="111" y="703"/>
              </a:lnTo>
              <a:lnTo>
                <a:pt x="110" y="741"/>
              </a:lnTo>
              <a:lnTo>
                <a:pt x="108" y="755"/>
              </a:lnTo>
              <a:lnTo>
                <a:pt x="107" y="768"/>
              </a:lnTo>
              <a:lnTo>
                <a:pt x="104" y="782"/>
              </a:lnTo>
              <a:lnTo>
                <a:pt x="101" y="790"/>
              </a:lnTo>
              <a:lnTo>
                <a:pt x="96" y="799"/>
              </a:lnTo>
              <a:lnTo>
                <a:pt x="94" y="803"/>
              </a:lnTo>
              <a:lnTo>
                <a:pt x="92" y="808"/>
              </a:lnTo>
              <a:lnTo>
                <a:pt x="88" y="811"/>
              </a:lnTo>
              <a:lnTo>
                <a:pt x="85" y="814"/>
              </a:lnTo>
              <a:lnTo>
                <a:pt x="82" y="817"/>
              </a:lnTo>
              <a:lnTo>
                <a:pt x="78" y="818"/>
              </a:lnTo>
              <a:lnTo>
                <a:pt x="69" y="822"/>
              </a:lnTo>
              <a:lnTo>
                <a:pt x="59" y="825"/>
              </a:lnTo>
              <a:lnTo>
                <a:pt x="47" y="828"/>
              </a:lnTo>
              <a:lnTo>
                <a:pt x="32" y="831"/>
              </a:lnTo>
              <a:lnTo>
                <a:pt x="0" y="834"/>
              </a:lnTo>
              <a:lnTo>
                <a:pt x="0" y="859"/>
              </a:lnTo>
              <a:lnTo>
                <a:pt x="360" y="859"/>
              </a:lnTo>
              <a:lnTo>
                <a:pt x="360" y="834"/>
              </a:lnTo>
              <a:lnTo>
                <a:pt x="325" y="831"/>
              </a:lnTo>
              <a:lnTo>
                <a:pt x="312" y="830"/>
              </a:lnTo>
              <a:lnTo>
                <a:pt x="299" y="827"/>
              </a:lnTo>
              <a:lnTo>
                <a:pt x="289" y="824"/>
              </a:lnTo>
              <a:lnTo>
                <a:pt x="279" y="819"/>
              </a:lnTo>
              <a:lnTo>
                <a:pt x="271" y="815"/>
              </a:lnTo>
              <a:lnTo>
                <a:pt x="267" y="812"/>
              </a:lnTo>
              <a:lnTo>
                <a:pt x="264" y="809"/>
              </a:lnTo>
              <a:lnTo>
                <a:pt x="261" y="806"/>
              </a:lnTo>
              <a:lnTo>
                <a:pt x="258" y="802"/>
              </a:lnTo>
              <a:lnTo>
                <a:pt x="254" y="795"/>
              </a:lnTo>
              <a:lnTo>
                <a:pt x="251" y="784"/>
              </a:lnTo>
              <a:lnTo>
                <a:pt x="248" y="774"/>
              </a:lnTo>
              <a:lnTo>
                <a:pt x="245" y="763"/>
              </a:lnTo>
              <a:lnTo>
                <a:pt x="244" y="749"/>
              </a:lnTo>
              <a:lnTo>
                <a:pt x="242" y="717"/>
              </a:lnTo>
              <a:lnTo>
                <a:pt x="242" y="462"/>
              </a:lnTo>
              <a:lnTo>
                <a:pt x="315" y="459"/>
              </a:lnTo>
              <a:lnTo>
                <a:pt x="624" y="859"/>
              </a:lnTo>
              <a:lnTo>
                <a:pt x="833" y="859"/>
              </a:lnTo>
              <a:lnTo>
                <a:pt x="833" y="834"/>
              </a:lnTo>
              <a:moveTo>
                <a:pt x="242" y="95"/>
              </a:moveTo>
              <a:lnTo>
                <a:pt x="244" y="89"/>
              </a:lnTo>
              <a:lnTo>
                <a:pt x="244" y="82"/>
              </a:lnTo>
              <a:lnTo>
                <a:pt x="245" y="77"/>
              </a:lnTo>
              <a:lnTo>
                <a:pt x="247" y="72"/>
              </a:lnTo>
              <a:lnTo>
                <a:pt x="248" y="67"/>
              </a:lnTo>
              <a:lnTo>
                <a:pt x="250" y="64"/>
              </a:lnTo>
              <a:lnTo>
                <a:pt x="251" y="63"/>
              </a:lnTo>
              <a:lnTo>
                <a:pt x="253" y="61"/>
              </a:lnTo>
              <a:lnTo>
                <a:pt x="257" y="58"/>
              </a:lnTo>
              <a:lnTo>
                <a:pt x="261" y="56"/>
              </a:lnTo>
              <a:lnTo>
                <a:pt x="266" y="54"/>
              </a:lnTo>
              <a:lnTo>
                <a:pt x="271" y="51"/>
              </a:lnTo>
              <a:lnTo>
                <a:pt x="277" y="50"/>
              </a:lnTo>
              <a:lnTo>
                <a:pt x="283" y="50"/>
              </a:lnTo>
              <a:lnTo>
                <a:pt x="292" y="48"/>
              </a:lnTo>
              <a:lnTo>
                <a:pt x="309" y="48"/>
              </a:lnTo>
              <a:lnTo>
                <a:pt x="366" y="51"/>
              </a:lnTo>
              <a:lnTo>
                <a:pt x="391" y="54"/>
              </a:lnTo>
              <a:lnTo>
                <a:pt x="414" y="58"/>
              </a:lnTo>
              <a:lnTo>
                <a:pt x="436" y="64"/>
              </a:lnTo>
              <a:lnTo>
                <a:pt x="455" y="72"/>
              </a:lnTo>
              <a:lnTo>
                <a:pt x="473" y="80"/>
              </a:lnTo>
              <a:lnTo>
                <a:pt x="489" y="92"/>
              </a:lnTo>
              <a:lnTo>
                <a:pt x="502" y="104"/>
              </a:lnTo>
              <a:lnTo>
                <a:pt x="514" y="117"/>
              </a:lnTo>
              <a:lnTo>
                <a:pt x="524" y="130"/>
              </a:lnTo>
              <a:lnTo>
                <a:pt x="533" y="146"/>
              </a:lnTo>
              <a:lnTo>
                <a:pt x="538" y="165"/>
              </a:lnTo>
              <a:lnTo>
                <a:pt x="543" y="184"/>
              </a:lnTo>
              <a:lnTo>
                <a:pt x="546" y="204"/>
              </a:lnTo>
              <a:lnTo>
                <a:pt x="547" y="226"/>
              </a:lnTo>
              <a:lnTo>
                <a:pt x="546" y="238"/>
              </a:lnTo>
              <a:lnTo>
                <a:pt x="546" y="249"/>
              </a:lnTo>
              <a:lnTo>
                <a:pt x="544" y="261"/>
              </a:lnTo>
              <a:lnTo>
                <a:pt x="541" y="273"/>
              </a:lnTo>
              <a:lnTo>
                <a:pt x="538" y="283"/>
              </a:lnTo>
              <a:lnTo>
                <a:pt x="535" y="293"/>
              </a:lnTo>
              <a:lnTo>
                <a:pt x="531" y="303"/>
              </a:lnTo>
              <a:lnTo>
                <a:pt x="527" y="314"/>
              </a:lnTo>
              <a:lnTo>
                <a:pt x="522" y="322"/>
              </a:lnTo>
              <a:lnTo>
                <a:pt x="517" y="331"/>
              </a:lnTo>
              <a:lnTo>
                <a:pt x="511" y="338"/>
              </a:lnTo>
              <a:lnTo>
                <a:pt x="503" y="346"/>
              </a:lnTo>
              <a:lnTo>
                <a:pt x="498" y="353"/>
              </a:lnTo>
              <a:lnTo>
                <a:pt x="489" y="359"/>
              </a:lnTo>
              <a:lnTo>
                <a:pt x="482" y="365"/>
              </a:lnTo>
              <a:lnTo>
                <a:pt x="473" y="370"/>
              </a:lnTo>
              <a:lnTo>
                <a:pt x="451" y="381"/>
              </a:lnTo>
              <a:lnTo>
                <a:pt x="429" y="391"/>
              </a:lnTo>
              <a:lnTo>
                <a:pt x="407" y="398"/>
              </a:lnTo>
              <a:lnTo>
                <a:pt x="382" y="404"/>
              </a:lnTo>
              <a:lnTo>
                <a:pt x="355" y="408"/>
              </a:lnTo>
              <a:lnTo>
                <a:pt x="323" y="411"/>
              </a:lnTo>
              <a:lnTo>
                <a:pt x="242" y="414"/>
              </a:lnTo>
              <a:lnTo>
                <a:pt x="242" y="95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290</xdr:col>
      <xdr:colOff>127440</xdr:colOff>
      <xdr:row>138</xdr:row>
      <xdr:rowOff>159480</xdr:rowOff>
    </xdr:from>
    <xdr:to>
      <xdr:col>290</xdr:col>
      <xdr:colOff>256680</xdr:colOff>
      <xdr:row>138</xdr:row>
      <xdr:rowOff>349560</xdr:rowOff>
    </xdr:to>
    <xdr:sp>
      <xdr:nvSpPr>
        <xdr:cNvPr id="404" name="Freeform 1"/>
        <xdr:cNvSpPr/>
      </xdr:nvSpPr>
      <xdr:spPr>
        <a:xfrm>
          <a:off x="232156440" y="84284280"/>
          <a:ext cx="129600" cy="190440"/>
        </a:xfrm>
        <a:custGeom>
          <a:avLst/>
          <a:gdLst/>
          <a:ahLst/>
          <a:rect l="0" t="0" r="r" b="b"/>
          <a:pathLst>
            <a:path w="360" h="529">
              <a:moveTo>
                <a:pt x="0" y="528"/>
              </a:moveTo>
              <a:lnTo>
                <a:pt x="187" y="528"/>
              </a:lnTo>
              <a:lnTo>
                <a:pt x="187" y="514"/>
              </a:lnTo>
              <a:lnTo>
                <a:pt x="167" y="514"/>
              </a:lnTo>
              <a:lnTo>
                <a:pt x="159" y="512"/>
              </a:lnTo>
              <a:lnTo>
                <a:pt x="152" y="512"/>
              </a:lnTo>
              <a:lnTo>
                <a:pt x="146" y="511"/>
              </a:lnTo>
              <a:lnTo>
                <a:pt x="140" y="508"/>
              </a:lnTo>
              <a:lnTo>
                <a:pt x="136" y="506"/>
              </a:lnTo>
              <a:lnTo>
                <a:pt x="133" y="505"/>
              </a:lnTo>
              <a:lnTo>
                <a:pt x="132" y="503"/>
              </a:lnTo>
              <a:lnTo>
                <a:pt x="130" y="502"/>
              </a:lnTo>
              <a:lnTo>
                <a:pt x="129" y="501"/>
              </a:lnTo>
              <a:lnTo>
                <a:pt x="127" y="498"/>
              </a:lnTo>
              <a:lnTo>
                <a:pt x="126" y="496"/>
              </a:lnTo>
              <a:lnTo>
                <a:pt x="123" y="492"/>
              </a:lnTo>
              <a:lnTo>
                <a:pt x="121" y="486"/>
              </a:lnTo>
              <a:lnTo>
                <a:pt x="120" y="480"/>
              </a:lnTo>
              <a:lnTo>
                <a:pt x="120" y="473"/>
              </a:lnTo>
              <a:lnTo>
                <a:pt x="119" y="455"/>
              </a:lnTo>
              <a:lnTo>
                <a:pt x="119" y="333"/>
              </a:lnTo>
              <a:lnTo>
                <a:pt x="129" y="342"/>
              </a:lnTo>
              <a:lnTo>
                <a:pt x="139" y="349"/>
              </a:lnTo>
              <a:lnTo>
                <a:pt x="148" y="355"/>
              </a:lnTo>
              <a:lnTo>
                <a:pt x="152" y="358"/>
              </a:lnTo>
              <a:lnTo>
                <a:pt x="156" y="359"/>
              </a:lnTo>
              <a:lnTo>
                <a:pt x="161" y="361"/>
              </a:lnTo>
              <a:lnTo>
                <a:pt x="165" y="362"/>
              </a:lnTo>
              <a:lnTo>
                <a:pt x="170" y="364"/>
              </a:lnTo>
              <a:lnTo>
                <a:pt x="175" y="365"/>
              </a:lnTo>
              <a:lnTo>
                <a:pt x="186" y="366"/>
              </a:lnTo>
              <a:lnTo>
                <a:pt x="197" y="366"/>
              </a:lnTo>
              <a:lnTo>
                <a:pt x="213" y="365"/>
              </a:lnTo>
              <a:lnTo>
                <a:pt x="229" y="362"/>
              </a:lnTo>
              <a:lnTo>
                <a:pt x="245" y="358"/>
              </a:lnTo>
              <a:lnTo>
                <a:pt x="260" y="350"/>
              </a:lnTo>
              <a:lnTo>
                <a:pt x="275" y="343"/>
              </a:lnTo>
              <a:lnTo>
                <a:pt x="288" y="333"/>
              </a:lnTo>
              <a:lnTo>
                <a:pt x="301" y="321"/>
              </a:lnTo>
              <a:lnTo>
                <a:pt x="313" y="308"/>
              </a:lnTo>
              <a:lnTo>
                <a:pt x="323" y="295"/>
              </a:lnTo>
              <a:lnTo>
                <a:pt x="331" y="279"/>
              </a:lnTo>
              <a:lnTo>
                <a:pt x="339" y="263"/>
              </a:lnTo>
              <a:lnTo>
                <a:pt x="346" y="245"/>
              </a:lnTo>
              <a:lnTo>
                <a:pt x="352" y="226"/>
              </a:lnTo>
              <a:lnTo>
                <a:pt x="355" y="208"/>
              </a:lnTo>
              <a:lnTo>
                <a:pt x="358" y="187"/>
              </a:lnTo>
              <a:lnTo>
                <a:pt x="359" y="167"/>
              </a:lnTo>
              <a:lnTo>
                <a:pt x="358" y="149"/>
              </a:lnTo>
              <a:lnTo>
                <a:pt x="356" y="132"/>
              </a:lnTo>
              <a:lnTo>
                <a:pt x="353" y="116"/>
              </a:lnTo>
              <a:lnTo>
                <a:pt x="349" y="100"/>
              </a:lnTo>
              <a:lnTo>
                <a:pt x="343" y="85"/>
              </a:lnTo>
              <a:lnTo>
                <a:pt x="337" y="72"/>
              </a:lnTo>
              <a:lnTo>
                <a:pt x="330" y="59"/>
              </a:lnTo>
              <a:lnTo>
                <a:pt x="323" y="47"/>
              </a:lnTo>
              <a:lnTo>
                <a:pt x="313" y="37"/>
              </a:lnTo>
              <a:lnTo>
                <a:pt x="304" y="28"/>
              </a:lnTo>
              <a:lnTo>
                <a:pt x="292" y="19"/>
              </a:lnTo>
              <a:lnTo>
                <a:pt x="282" y="12"/>
              </a:lnTo>
              <a:lnTo>
                <a:pt x="270" y="8"/>
              </a:lnTo>
              <a:lnTo>
                <a:pt x="257" y="3"/>
              </a:lnTo>
              <a:lnTo>
                <a:pt x="244" y="2"/>
              </a:lnTo>
              <a:lnTo>
                <a:pt x="229" y="0"/>
              </a:lnTo>
              <a:lnTo>
                <a:pt x="222" y="0"/>
              </a:lnTo>
              <a:lnTo>
                <a:pt x="215" y="2"/>
              </a:lnTo>
              <a:lnTo>
                <a:pt x="206" y="2"/>
              </a:lnTo>
              <a:lnTo>
                <a:pt x="199" y="3"/>
              </a:lnTo>
              <a:lnTo>
                <a:pt x="191" y="6"/>
              </a:lnTo>
              <a:lnTo>
                <a:pt x="184" y="9"/>
              </a:lnTo>
              <a:lnTo>
                <a:pt x="178" y="12"/>
              </a:lnTo>
              <a:lnTo>
                <a:pt x="171" y="15"/>
              </a:lnTo>
              <a:lnTo>
                <a:pt x="164" y="19"/>
              </a:lnTo>
              <a:lnTo>
                <a:pt x="158" y="24"/>
              </a:lnTo>
              <a:lnTo>
                <a:pt x="151" y="28"/>
              </a:lnTo>
              <a:lnTo>
                <a:pt x="145" y="34"/>
              </a:lnTo>
              <a:lnTo>
                <a:pt x="132" y="47"/>
              </a:lnTo>
              <a:lnTo>
                <a:pt x="119" y="62"/>
              </a:lnTo>
              <a:lnTo>
                <a:pt x="119" y="2"/>
              </a:lnTo>
              <a:lnTo>
                <a:pt x="114" y="0"/>
              </a:lnTo>
              <a:lnTo>
                <a:pt x="59" y="21"/>
              </a:lnTo>
              <a:lnTo>
                <a:pt x="32" y="31"/>
              </a:lnTo>
              <a:lnTo>
                <a:pt x="3" y="40"/>
              </a:lnTo>
              <a:lnTo>
                <a:pt x="3" y="53"/>
              </a:lnTo>
              <a:lnTo>
                <a:pt x="8" y="52"/>
              </a:lnTo>
              <a:lnTo>
                <a:pt x="14" y="52"/>
              </a:lnTo>
              <a:lnTo>
                <a:pt x="22" y="52"/>
              </a:lnTo>
              <a:lnTo>
                <a:pt x="28" y="52"/>
              </a:lnTo>
              <a:lnTo>
                <a:pt x="31" y="53"/>
              </a:lnTo>
              <a:lnTo>
                <a:pt x="35" y="53"/>
              </a:lnTo>
              <a:lnTo>
                <a:pt x="38" y="53"/>
              </a:lnTo>
              <a:lnTo>
                <a:pt x="41" y="54"/>
              </a:lnTo>
              <a:lnTo>
                <a:pt x="43" y="56"/>
              </a:lnTo>
              <a:lnTo>
                <a:pt x="44" y="56"/>
              </a:lnTo>
              <a:lnTo>
                <a:pt x="46" y="57"/>
              </a:lnTo>
              <a:lnTo>
                <a:pt x="47" y="59"/>
              </a:lnTo>
              <a:lnTo>
                <a:pt x="49" y="60"/>
              </a:lnTo>
              <a:lnTo>
                <a:pt x="50" y="63"/>
              </a:lnTo>
              <a:lnTo>
                <a:pt x="51" y="66"/>
              </a:lnTo>
              <a:lnTo>
                <a:pt x="53" y="70"/>
              </a:lnTo>
              <a:lnTo>
                <a:pt x="53" y="73"/>
              </a:lnTo>
              <a:lnTo>
                <a:pt x="54" y="79"/>
              </a:lnTo>
              <a:lnTo>
                <a:pt x="54" y="84"/>
              </a:lnTo>
              <a:lnTo>
                <a:pt x="54" y="97"/>
              </a:lnTo>
              <a:lnTo>
                <a:pt x="54" y="461"/>
              </a:lnTo>
              <a:lnTo>
                <a:pt x="54" y="474"/>
              </a:lnTo>
              <a:lnTo>
                <a:pt x="53" y="480"/>
              </a:lnTo>
              <a:lnTo>
                <a:pt x="53" y="486"/>
              </a:lnTo>
              <a:lnTo>
                <a:pt x="51" y="490"/>
              </a:lnTo>
              <a:lnTo>
                <a:pt x="49" y="495"/>
              </a:lnTo>
              <a:lnTo>
                <a:pt x="47" y="498"/>
              </a:lnTo>
              <a:lnTo>
                <a:pt x="46" y="499"/>
              </a:lnTo>
              <a:lnTo>
                <a:pt x="44" y="501"/>
              </a:lnTo>
              <a:lnTo>
                <a:pt x="41" y="503"/>
              </a:lnTo>
              <a:lnTo>
                <a:pt x="37" y="506"/>
              </a:lnTo>
              <a:lnTo>
                <a:pt x="32" y="508"/>
              </a:lnTo>
              <a:lnTo>
                <a:pt x="28" y="509"/>
              </a:lnTo>
              <a:lnTo>
                <a:pt x="22" y="511"/>
              </a:lnTo>
              <a:lnTo>
                <a:pt x="16" y="512"/>
              </a:lnTo>
              <a:lnTo>
                <a:pt x="0" y="514"/>
              </a:lnTo>
              <a:lnTo>
                <a:pt x="0" y="528"/>
              </a:lnTo>
              <a:moveTo>
                <a:pt x="119" y="98"/>
              </a:moveTo>
              <a:lnTo>
                <a:pt x="119" y="97"/>
              </a:lnTo>
              <a:lnTo>
                <a:pt x="120" y="94"/>
              </a:lnTo>
              <a:lnTo>
                <a:pt x="120" y="92"/>
              </a:lnTo>
              <a:lnTo>
                <a:pt x="121" y="89"/>
              </a:lnTo>
              <a:lnTo>
                <a:pt x="123" y="85"/>
              </a:lnTo>
              <a:lnTo>
                <a:pt x="126" y="81"/>
              </a:lnTo>
              <a:lnTo>
                <a:pt x="130" y="76"/>
              </a:lnTo>
              <a:lnTo>
                <a:pt x="135" y="72"/>
              </a:lnTo>
              <a:lnTo>
                <a:pt x="139" y="68"/>
              </a:lnTo>
              <a:lnTo>
                <a:pt x="145" y="65"/>
              </a:lnTo>
              <a:lnTo>
                <a:pt x="151" y="60"/>
              </a:lnTo>
              <a:lnTo>
                <a:pt x="156" y="57"/>
              </a:lnTo>
              <a:lnTo>
                <a:pt x="164" y="54"/>
              </a:lnTo>
              <a:lnTo>
                <a:pt x="171" y="52"/>
              </a:lnTo>
              <a:lnTo>
                <a:pt x="177" y="50"/>
              </a:lnTo>
              <a:lnTo>
                <a:pt x="184" y="49"/>
              </a:lnTo>
              <a:lnTo>
                <a:pt x="191" y="47"/>
              </a:lnTo>
              <a:lnTo>
                <a:pt x="197" y="47"/>
              </a:lnTo>
              <a:lnTo>
                <a:pt x="207" y="49"/>
              </a:lnTo>
              <a:lnTo>
                <a:pt x="218" y="50"/>
              </a:lnTo>
              <a:lnTo>
                <a:pt x="228" y="53"/>
              </a:lnTo>
              <a:lnTo>
                <a:pt x="237" y="57"/>
              </a:lnTo>
              <a:lnTo>
                <a:pt x="245" y="63"/>
              </a:lnTo>
              <a:lnTo>
                <a:pt x="253" y="70"/>
              </a:lnTo>
              <a:lnTo>
                <a:pt x="260" y="79"/>
              </a:lnTo>
              <a:lnTo>
                <a:pt x="266" y="88"/>
              </a:lnTo>
              <a:lnTo>
                <a:pt x="272" y="98"/>
              </a:lnTo>
              <a:lnTo>
                <a:pt x="278" y="110"/>
              </a:lnTo>
              <a:lnTo>
                <a:pt x="282" y="123"/>
              </a:lnTo>
              <a:lnTo>
                <a:pt x="285" y="136"/>
              </a:lnTo>
              <a:lnTo>
                <a:pt x="288" y="151"/>
              </a:lnTo>
              <a:lnTo>
                <a:pt x="291" y="165"/>
              </a:lnTo>
              <a:lnTo>
                <a:pt x="292" y="181"/>
              </a:lnTo>
              <a:lnTo>
                <a:pt x="292" y="197"/>
              </a:lnTo>
              <a:lnTo>
                <a:pt x="292" y="213"/>
              </a:lnTo>
              <a:lnTo>
                <a:pt x="291" y="228"/>
              </a:lnTo>
              <a:lnTo>
                <a:pt x="288" y="242"/>
              </a:lnTo>
              <a:lnTo>
                <a:pt x="285" y="256"/>
              </a:lnTo>
              <a:lnTo>
                <a:pt x="282" y="269"/>
              </a:lnTo>
              <a:lnTo>
                <a:pt x="278" y="280"/>
              </a:lnTo>
              <a:lnTo>
                <a:pt x="272" y="292"/>
              </a:lnTo>
              <a:lnTo>
                <a:pt x="266" y="302"/>
              </a:lnTo>
              <a:lnTo>
                <a:pt x="260" y="311"/>
              </a:lnTo>
              <a:lnTo>
                <a:pt x="253" y="318"/>
              </a:lnTo>
              <a:lnTo>
                <a:pt x="245" y="326"/>
              </a:lnTo>
              <a:lnTo>
                <a:pt x="237" y="331"/>
              </a:lnTo>
              <a:lnTo>
                <a:pt x="228" y="336"/>
              </a:lnTo>
              <a:lnTo>
                <a:pt x="219" y="339"/>
              </a:lnTo>
              <a:lnTo>
                <a:pt x="209" y="340"/>
              </a:lnTo>
              <a:lnTo>
                <a:pt x="199" y="342"/>
              </a:lnTo>
              <a:lnTo>
                <a:pt x="193" y="342"/>
              </a:lnTo>
              <a:lnTo>
                <a:pt x="186" y="340"/>
              </a:lnTo>
              <a:lnTo>
                <a:pt x="178" y="339"/>
              </a:lnTo>
              <a:lnTo>
                <a:pt x="171" y="337"/>
              </a:lnTo>
              <a:lnTo>
                <a:pt x="164" y="334"/>
              </a:lnTo>
              <a:lnTo>
                <a:pt x="158" y="331"/>
              </a:lnTo>
              <a:lnTo>
                <a:pt x="152" y="329"/>
              </a:lnTo>
              <a:lnTo>
                <a:pt x="145" y="324"/>
              </a:lnTo>
              <a:lnTo>
                <a:pt x="140" y="321"/>
              </a:lnTo>
              <a:lnTo>
                <a:pt x="135" y="317"/>
              </a:lnTo>
              <a:lnTo>
                <a:pt x="130" y="312"/>
              </a:lnTo>
              <a:lnTo>
                <a:pt x="126" y="308"/>
              </a:lnTo>
              <a:lnTo>
                <a:pt x="123" y="304"/>
              </a:lnTo>
              <a:lnTo>
                <a:pt x="121" y="299"/>
              </a:lnTo>
              <a:lnTo>
                <a:pt x="120" y="296"/>
              </a:lnTo>
              <a:lnTo>
                <a:pt x="120" y="295"/>
              </a:lnTo>
              <a:lnTo>
                <a:pt x="119" y="292"/>
              </a:lnTo>
              <a:lnTo>
                <a:pt x="119" y="291"/>
              </a:lnTo>
              <a:lnTo>
                <a:pt x="119" y="98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290</xdr:col>
      <xdr:colOff>317160</xdr:colOff>
      <xdr:row>137</xdr:row>
      <xdr:rowOff>395280</xdr:rowOff>
    </xdr:from>
    <xdr:to>
      <xdr:col>290</xdr:col>
      <xdr:colOff>408600</xdr:colOff>
      <xdr:row>138</xdr:row>
      <xdr:rowOff>298800</xdr:rowOff>
    </xdr:to>
    <xdr:sp>
      <xdr:nvSpPr>
        <xdr:cNvPr id="405" name="Freeform 1"/>
        <xdr:cNvSpPr/>
      </xdr:nvSpPr>
      <xdr:spPr>
        <a:xfrm>
          <a:off x="232346160" y="83910240"/>
          <a:ext cx="91800" cy="513720"/>
        </a:xfrm>
        <a:custGeom>
          <a:avLst/>
          <a:gdLst/>
          <a:ahLst/>
          <a:rect l="0" t="0" r="r" b="b"/>
          <a:pathLst>
            <a:path w="255" h="1427">
              <a:moveTo>
                <a:pt x="0" y="1395"/>
              </a:moveTo>
              <a:lnTo>
                <a:pt x="22" y="1370"/>
              </a:lnTo>
              <a:lnTo>
                <a:pt x="44" y="1344"/>
              </a:lnTo>
              <a:lnTo>
                <a:pt x="63" y="1316"/>
              </a:lnTo>
              <a:lnTo>
                <a:pt x="82" y="1284"/>
              </a:lnTo>
              <a:lnTo>
                <a:pt x="98" y="1251"/>
              </a:lnTo>
              <a:lnTo>
                <a:pt x="114" y="1214"/>
              </a:lnTo>
              <a:lnTo>
                <a:pt x="127" y="1177"/>
              </a:lnTo>
              <a:lnTo>
                <a:pt x="138" y="1134"/>
              </a:lnTo>
              <a:lnTo>
                <a:pt x="159" y="1045"/>
              </a:lnTo>
              <a:lnTo>
                <a:pt x="173" y="945"/>
              </a:lnTo>
              <a:lnTo>
                <a:pt x="182" y="834"/>
              </a:lnTo>
              <a:lnTo>
                <a:pt x="185" y="713"/>
              </a:lnTo>
              <a:lnTo>
                <a:pt x="182" y="595"/>
              </a:lnTo>
              <a:lnTo>
                <a:pt x="173" y="485"/>
              </a:lnTo>
              <a:lnTo>
                <a:pt x="159" y="385"/>
              </a:lnTo>
              <a:lnTo>
                <a:pt x="138" y="296"/>
              </a:lnTo>
              <a:lnTo>
                <a:pt x="127" y="254"/>
              </a:lnTo>
              <a:lnTo>
                <a:pt x="114" y="216"/>
              </a:lnTo>
              <a:lnTo>
                <a:pt x="98" y="179"/>
              </a:lnTo>
              <a:lnTo>
                <a:pt x="82" y="144"/>
              </a:lnTo>
              <a:lnTo>
                <a:pt x="63" y="112"/>
              </a:lnTo>
              <a:lnTo>
                <a:pt x="44" y="83"/>
              </a:lnTo>
              <a:lnTo>
                <a:pt x="22" y="57"/>
              </a:lnTo>
              <a:lnTo>
                <a:pt x="0" y="32"/>
              </a:lnTo>
              <a:lnTo>
                <a:pt x="0" y="0"/>
              </a:lnTo>
              <a:lnTo>
                <a:pt x="33" y="29"/>
              </a:lnTo>
              <a:lnTo>
                <a:pt x="64" y="61"/>
              </a:lnTo>
              <a:lnTo>
                <a:pt x="93" y="98"/>
              </a:lnTo>
              <a:lnTo>
                <a:pt x="120" y="137"/>
              </a:lnTo>
              <a:lnTo>
                <a:pt x="144" y="179"/>
              </a:lnTo>
              <a:lnTo>
                <a:pt x="166" y="225"/>
              </a:lnTo>
              <a:lnTo>
                <a:pt x="185" y="274"/>
              </a:lnTo>
              <a:lnTo>
                <a:pt x="203" y="325"/>
              </a:lnTo>
              <a:lnTo>
                <a:pt x="214" y="369"/>
              </a:lnTo>
              <a:lnTo>
                <a:pt x="225" y="414"/>
              </a:lnTo>
              <a:lnTo>
                <a:pt x="233" y="459"/>
              </a:lnTo>
              <a:lnTo>
                <a:pt x="241" y="507"/>
              </a:lnTo>
              <a:lnTo>
                <a:pt x="246" y="557"/>
              </a:lnTo>
              <a:lnTo>
                <a:pt x="251" y="608"/>
              </a:lnTo>
              <a:lnTo>
                <a:pt x="254" y="659"/>
              </a:lnTo>
              <a:lnTo>
                <a:pt x="254" y="713"/>
              </a:lnTo>
              <a:lnTo>
                <a:pt x="251" y="835"/>
              </a:lnTo>
              <a:lnTo>
                <a:pt x="238" y="948"/>
              </a:lnTo>
              <a:lnTo>
                <a:pt x="219" y="1051"/>
              </a:lnTo>
              <a:lnTo>
                <a:pt x="206" y="1099"/>
              </a:lnTo>
              <a:lnTo>
                <a:pt x="191" y="1144"/>
              </a:lnTo>
              <a:lnTo>
                <a:pt x="173" y="1188"/>
              </a:lnTo>
              <a:lnTo>
                <a:pt x="155" y="1229"/>
              </a:lnTo>
              <a:lnTo>
                <a:pt x="134" y="1267"/>
              </a:lnTo>
              <a:lnTo>
                <a:pt x="111" y="1303"/>
              </a:lnTo>
              <a:lnTo>
                <a:pt x="86" y="1337"/>
              </a:lnTo>
              <a:lnTo>
                <a:pt x="60" y="1369"/>
              </a:lnTo>
              <a:lnTo>
                <a:pt x="31" y="1398"/>
              </a:lnTo>
              <a:lnTo>
                <a:pt x="0" y="1426"/>
              </a:lnTo>
              <a:lnTo>
                <a:pt x="0" y="1395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290</xdr:col>
      <xdr:colOff>448920</xdr:colOff>
      <xdr:row>137</xdr:row>
      <xdr:rowOff>382680</xdr:rowOff>
    </xdr:from>
    <xdr:to>
      <xdr:col>290</xdr:col>
      <xdr:colOff>572400</xdr:colOff>
      <xdr:row>137</xdr:row>
      <xdr:rowOff>572040</xdr:rowOff>
    </xdr:to>
    <xdr:sp>
      <xdr:nvSpPr>
        <xdr:cNvPr id="406" name="Freeform 1"/>
        <xdr:cNvSpPr/>
      </xdr:nvSpPr>
      <xdr:spPr>
        <a:xfrm>
          <a:off x="232477920" y="83897640"/>
          <a:ext cx="123840" cy="189720"/>
        </a:xfrm>
        <a:custGeom>
          <a:avLst/>
          <a:gdLst/>
          <a:ahLst/>
          <a:rect l="0" t="0" r="r" b="b"/>
          <a:pathLst>
            <a:path w="344" h="527">
              <a:moveTo>
                <a:pt x="343" y="420"/>
              </a:moveTo>
              <a:lnTo>
                <a:pt x="333" y="416"/>
              </a:lnTo>
              <a:lnTo>
                <a:pt x="322" y="432"/>
              </a:lnTo>
              <a:lnTo>
                <a:pt x="315" y="443"/>
              </a:lnTo>
              <a:lnTo>
                <a:pt x="311" y="448"/>
              </a:lnTo>
              <a:lnTo>
                <a:pt x="306" y="452"/>
              </a:lnTo>
              <a:lnTo>
                <a:pt x="303" y="455"/>
              </a:lnTo>
              <a:lnTo>
                <a:pt x="299" y="458"/>
              </a:lnTo>
              <a:lnTo>
                <a:pt x="295" y="461"/>
              </a:lnTo>
              <a:lnTo>
                <a:pt x="292" y="462"/>
              </a:lnTo>
              <a:lnTo>
                <a:pt x="287" y="464"/>
              </a:lnTo>
              <a:lnTo>
                <a:pt x="282" y="465"/>
              </a:lnTo>
              <a:lnTo>
                <a:pt x="277" y="467"/>
              </a:lnTo>
              <a:lnTo>
                <a:pt x="271" y="467"/>
              </a:lnTo>
              <a:lnTo>
                <a:pt x="260" y="467"/>
              </a:lnTo>
              <a:lnTo>
                <a:pt x="76" y="467"/>
              </a:lnTo>
              <a:lnTo>
                <a:pt x="204" y="329"/>
              </a:lnTo>
              <a:lnTo>
                <a:pt x="229" y="303"/>
              </a:lnTo>
              <a:lnTo>
                <a:pt x="249" y="278"/>
              </a:lnTo>
              <a:lnTo>
                <a:pt x="265" y="254"/>
              </a:lnTo>
              <a:lnTo>
                <a:pt x="280" y="229"/>
              </a:lnTo>
              <a:lnTo>
                <a:pt x="286" y="217"/>
              </a:lnTo>
              <a:lnTo>
                <a:pt x="290" y="206"/>
              </a:lnTo>
              <a:lnTo>
                <a:pt x="295" y="195"/>
              </a:lnTo>
              <a:lnTo>
                <a:pt x="298" y="184"/>
              </a:lnTo>
              <a:lnTo>
                <a:pt x="300" y="172"/>
              </a:lnTo>
              <a:lnTo>
                <a:pt x="302" y="160"/>
              </a:lnTo>
              <a:lnTo>
                <a:pt x="303" y="149"/>
              </a:lnTo>
              <a:lnTo>
                <a:pt x="303" y="139"/>
              </a:lnTo>
              <a:lnTo>
                <a:pt x="303" y="124"/>
              </a:lnTo>
              <a:lnTo>
                <a:pt x="300" y="109"/>
              </a:lnTo>
              <a:lnTo>
                <a:pt x="298" y="96"/>
              </a:lnTo>
              <a:lnTo>
                <a:pt x="292" y="83"/>
              </a:lnTo>
              <a:lnTo>
                <a:pt x="286" y="71"/>
              </a:lnTo>
              <a:lnTo>
                <a:pt x="280" y="60"/>
              </a:lnTo>
              <a:lnTo>
                <a:pt x="271" y="50"/>
              </a:lnTo>
              <a:lnTo>
                <a:pt x="263" y="39"/>
              </a:lnTo>
              <a:lnTo>
                <a:pt x="252" y="31"/>
              </a:lnTo>
              <a:lnTo>
                <a:pt x="241" y="23"/>
              </a:lnTo>
              <a:lnTo>
                <a:pt x="229" y="16"/>
              </a:lnTo>
              <a:lnTo>
                <a:pt x="217" y="10"/>
              </a:lnTo>
              <a:lnTo>
                <a:pt x="204" y="6"/>
              </a:lnTo>
              <a:lnTo>
                <a:pt x="190" y="3"/>
              </a:lnTo>
              <a:lnTo>
                <a:pt x="176" y="0"/>
              </a:lnTo>
              <a:lnTo>
                <a:pt x="160" y="0"/>
              </a:lnTo>
              <a:lnTo>
                <a:pt x="153" y="0"/>
              </a:lnTo>
              <a:lnTo>
                <a:pt x="146" y="1"/>
              </a:lnTo>
              <a:lnTo>
                <a:pt x="137" y="1"/>
              </a:lnTo>
              <a:lnTo>
                <a:pt x="130" y="3"/>
              </a:lnTo>
              <a:lnTo>
                <a:pt x="123" y="4"/>
              </a:lnTo>
              <a:lnTo>
                <a:pt x="115" y="7"/>
              </a:lnTo>
              <a:lnTo>
                <a:pt x="108" y="10"/>
              </a:lnTo>
              <a:lnTo>
                <a:pt x="101" y="13"/>
              </a:lnTo>
              <a:lnTo>
                <a:pt x="93" y="16"/>
              </a:lnTo>
              <a:lnTo>
                <a:pt x="86" y="19"/>
              </a:lnTo>
              <a:lnTo>
                <a:pt x="80" y="23"/>
              </a:lnTo>
              <a:lnTo>
                <a:pt x="73" y="28"/>
              </a:lnTo>
              <a:lnTo>
                <a:pt x="67" y="32"/>
              </a:lnTo>
              <a:lnTo>
                <a:pt x="61" y="38"/>
              </a:lnTo>
              <a:lnTo>
                <a:pt x="55" y="42"/>
              </a:lnTo>
              <a:lnTo>
                <a:pt x="50" y="48"/>
              </a:lnTo>
              <a:lnTo>
                <a:pt x="41" y="58"/>
              </a:lnTo>
              <a:lnTo>
                <a:pt x="34" y="69"/>
              </a:lnTo>
              <a:lnTo>
                <a:pt x="28" y="79"/>
              </a:lnTo>
              <a:lnTo>
                <a:pt x="20" y="90"/>
              </a:lnTo>
              <a:lnTo>
                <a:pt x="16" y="104"/>
              </a:lnTo>
              <a:lnTo>
                <a:pt x="10" y="118"/>
              </a:lnTo>
              <a:lnTo>
                <a:pt x="6" y="136"/>
              </a:lnTo>
              <a:lnTo>
                <a:pt x="1" y="155"/>
              </a:lnTo>
              <a:lnTo>
                <a:pt x="18" y="159"/>
              </a:lnTo>
              <a:lnTo>
                <a:pt x="28" y="133"/>
              </a:lnTo>
              <a:lnTo>
                <a:pt x="39" y="111"/>
              </a:lnTo>
              <a:lnTo>
                <a:pt x="45" y="102"/>
              </a:lnTo>
              <a:lnTo>
                <a:pt x="51" y="93"/>
              </a:lnTo>
              <a:lnTo>
                <a:pt x="58" y="86"/>
              </a:lnTo>
              <a:lnTo>
                <a:pt x="64" y="80"/>
              </a:lnTo>
              <a:lnTo>
                <a:pt x="71" y="74"/>
              </a:lnTo>
              <a:lnTo>
                <a:pt x="77" y="70"/>
              </a:lnTo>
              <a:lnTo>
                <a:pt x="85" y="66"/>
              </a:lnTo>
              <a:lnTo>
                <a:pt x="93" y="63"/>
              </a:lnTo>
              <a:lnTo>
                <a:pt x="101" y="60"/>
              </a:lnTo>
              <a:lnTo>
                <a:pt x="109" y="58"/>
              </a:lnTo>
              <a:lnTo>
                <a:pt x="118" y="58"/>
              </a:lnTo>
              <a:lnTo>
                <a:pt x="128" y="58"/>
              </a:lnTo>
              <a:lnTo>
                <a:pt x="140" y="58"/>
              </a:lnTo>
              <a:lnTo>
                <a:pt x="152" y="60"/>
              </a:lnTo>
              <a:lnTo>
                <a:pt x="163" y="63"/>
              </a:lnTo>
              <a:lnTo>
                <a:pt x="174" y="66"/>
              </a:lnTo>
              <a:lnTo>
                <a:pt x="182" y="70"/>
              </a:lnTo>
              <a:lnTo>
                <a:pt x="191" y="76"/>
              </a:lnTo>
              <a:lnTo>
                <a:pt x="200" y="82"/>
              </a:lnTo>
              <a:lnTo>
                <a:pt x="207" y="87"/>
              </a:lnTo>
              <a:lnTo>
                <a:pt x="214" y="96"/>
              </a:lnTo>
              <a:lnTo>
                <a:pt x="220" y="104"/>
              </a:lnTo>
              <a:lnTo>
                <a:pt x="225" y="112"/>
              </a:lnTo>
              <a:lnTo>
                <a:pt x="229" y="122"/>
              </a:lnTo>
              <a:lnTo>
                <a:pt x="233" y="133"/>
              </a:lnTo>
              <a:lnTo>
                <a:pt x="235" y="144"/>
              </a:lnTo>
              <a:lnTo>
                <a:pt x="236" y="156"/>
              </a:lnTo>
              <a:lnTo>
                <a:pt x="238" y="168"/>
              </a:lnTo>
              <a:lnTo>
                <a:pt x="236" y="179"/>
              </a:lnTo>
              <a:lnTo>
                <a:pt x="235" y="191"/>
              </a:lnTo>
              <a:lnTo>
                <a:pt x="233" y="203"/>
              </a:lnTo>
              <a:lnTo>
                <a:pt x="230" y="216"/>
              </a:lnTo>
              <a:lnTo>
                <a:pt x="228" y="227"/>
              </a:lnTo>
              <a:lnTo>
                <a:pt x="223" y="241"/>
              </a:lnTo>
              <a:lnTo>
                <a:pt x="212" y="265"/>
              </a:lnTo>
              <a:lnTo>
                <a:pt x="197" y="292"/>
              </a:lnTo>
              <a:lnTo>
                <a:pt x="179" y="318"/>
              </a:lnTo>
              <a:lnTo>
                <a:pt x="160" y="344"/>
              </a:lnTo>
              <a:lnTo>
                <a:pt x="137" y="370"/>
              </a:lnTo>
              <a:lnTo>
                <a:pt x="0" y="518"/>
              </a:lnTo>
              <a:lnTo>
                <a:pt x="0" y="526"/>
              </a:lnTo>
              <a:lnTo>
                <a:pt x="300" y="526"/>
              </a:lnTo>
              <a:lnTo>
                <a:pt x="343" y="42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290</xdr:col>
      <xdr:colOff>619200</xdr:colOff>
      <xdr:row>137</xdr:row>
      <xdr:rowOff>395280</xdr:rowOff>
    </xdr:from>
    <xdr:to>
      <xdr:col>290</xdr:col>
      <xdr:colOff>710280</xdr:colOff>
      <xdr:row>138</xdr:row>
      <xdr:rowOff>298800</xdr:rowOff>
    </xdr:to>
    <xdr:sp>
      <xdr:nvSpPr>
        <xdr:cNvPr id="407" name="Freeform 1"/>
        <xdr:cNvSpPr/>
      </xdr:nvSpPr>
      <xdr:spPr>
        <a:xfrm>
          <a:off x="232648200" y="83910240"/>
          <a:ext cx="91440" cy="513720"/>
        </a:xfrm>
        <a:custGeom>
          <a:avLst/>
          <a:gdLst/>
          <a:ahLst/>
          <a:rect l="0" t="0" r="r" b="b"/>
          <a:pathLst>
            <a:path w="254" h="1427">
              <a:moveTo>
                <a:pt x="0" y="1395"/>
              </a:moveTo>
              <a:lnTo>
                <a:pt x="21" y="1370"/>
              </a:lnTo>
              <a:lnTo>
                <a:pt x="43" y="1344"/>
              </a:lnTo>
              <a:lnTo>
                <a:pt x="62" y="1316"/>
              </a:lnTo>
              <a:lnTo>
                <a:pt x="81" y="1284"/>
              </a:lnTo>
              <a:lnTo>
                <a:pt x="97" y="1251"/>
              </a:lnTo>
              <a:lnTo>
                <a:pt x="113" y="1214"/>
              </a:lnTo>
              <a:lnTo>
                <a:pt x="126" y="1177"/>
              </a:lnTo>
              <a:lnTo>
                <a:pt x="138" y="1134"/>
              </a:lnTo>
              <a:lnTo>
                <a:pt x="159" y="1045"/>
              </a:lnTo>
              <a:lnTo>
                <a:pt x="173" y="945"/>
              </a:lnTo>
              <a:lnTo>
                <a:pt x="182" y="834"/>
              </a:lnTo>
              <a:lnTo>
                <a:pt x="185" y="713"/>
              </a:lnTo>
              <a:lnTo>
                <a:pt x="182" y="595"/>
              </a:lnTo>
              <a:lnTo>
                <a:pt x="173" y="485"/>
              </a:lnTo>
              <a:lnTo>
                <a:pt x="159" y="385"/>
              </a:lnTo>
              <a:lnTo>
                <a:pt x="138" y="296"/>
              </a:lnTo>
              <a:lnTo>
                <a:pt x="126" y="254"/>
              </a:lnTo>
              <a:lnTo>
                <a:pt x="113" y="216"/>
              </a:lnTo>
              <a:lnTo>
                <a:pt x="97" y="179"/>
              </a:lnTo>
              <a:lnTo>
                <a:pt x="81" y="144"/>
              </a:lnTo>
              <a:lnTo>
                <a:pt x="62" y="112"/>
              </a:lnTo>
              <a:lnTo>
                <a:pt x="43" y="83"/>
              </a:lnTo>
              <a:lnTo>
                <a:pt x="21" y="57"/>
              </a:lnTo>
              <a:lnTo>
                <a:pt x="0" y="32"/>
              </a:lnTo>
              <a:lnTo>
                <a:pt x="0" y="0"/>
              </a:lnTo>
              <a:lnTo>
                <a:pt x="33" y="29"/>
              </a:lnTo>
              <a:lnTo>
                <a:pt x="64" y="61"/>
              </a:lnTo>
              <a:lnTo>
                <a:pt x="93" y="98"/>
              </a:lnTo>
              <a:lnTo>
                <a:pt x="119" y="137"/>
              </a:lnTo>
              <a:lnTo>
                <a:pt x="144" y="179"/>
              </a:lnTo>
              <a:lnTo>
                <a:pt x="166" y="225"/>
              </a:lnTo>
              <a:lnTo>
                <a:pt x="185" y="274"/>
              </a:lnTo>
              <a:lnTo>
                <a:pt x="202" y="325"/>
              </a:lnTo>
              <a:lnTo>
                <a:pt x="214" y="369"/>
              </a:lnTo>
              <a:lnTo>
                <a:pt x="224" y="414"/>
              </a:lnTo>
              <a:lnTo>
                <a:pt x="233" y="459"/>
              </a:lnTo>
              <a:lnTo>
                <a:pt x="240" y="507"/>
              </a:lnTo>
              <a:lnTo>
                <a:pt x="246" y="557"/>
              </a:lnTo>
              <a:lnTo>
                <a:pt x="250" y="608"/>
              </a:lnTo>
              <a:lnTo>
                <a:pt x="253" y="659"/>
              </a:lnTo>
              <a:lnTo>
                <a:pt x="253" y="713"/>
              </a:lnTo>
              <a:lnTo>
                <a:pt x="250" y="835"/>
              </a:lnTo>
              <a:lnTo>
                <a:pt x="237" y="948"/>
              </a:lnTo>
              <a:lnTo>
                <a:pt x="218" y="1051"/>
              </a:lnTo>
              <a:lnTo>
                <a:pt x="205" y="1099"/>
              </a:lnTo>
              <a:lnTo>
                <a:pt x="191" y="1144"/>
              </a:lnTo>
              <a:lnTo>
                <a:pt x="173" y="1188"/>
              </a:lnTo>
              <a:lnTo>
                <a:pt x="154" y="1229"/>
              </a:lnTo>
              <a:lnTo>
                <a:pt x="134" y="1267"/>
              </a:lnTo>
              <a:lnTo>
                <a:pt x="110" y="1303"/>
              </a:lnTo>
              <a:lnTo>
                <a:pt x="86" y="1337"/>
              </a:lnTo>
              <a:lnTo>
                <a:pt x="59" y="1369"/>
              </a:lnTo>
              <a:lnTo>
                <a:pt x="30" y="1398"/>
              </a:lnTo>
              <a:lnTo>
                <a:pt x="0" y="1426"/>
              </a:lnTo>
              <a:lnTo>
                <a:pt x="0" y="1395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290</xdr:col>
      <xdr:colOff>793440</xdr:colOff>
      <xdr:row>137</xdr:row>
      <xdr:rowOff>548640</xdr:rowOff>
    </xdr:from>
    <xdr:to>
      <xdr:col>291</xdr:col>
      <xdr:colOff>212400</xdr:colOff>
      <xdr:row>138</xdr:row>
      <xdr:rowOff>165600</xdr:rowOff>
    </xdr:to>
    <xdr:sp>
      <xdr:nvSpPr>
        <xdr:cNvPr id="408" name="Freeform 1"/>
        <xdr:cNvSpPr/>
      </xdr:nvSpPr>
      <xdr:spPr>
        <a:xfrm>
          <a:off x="232822440" y="84063600"/>
          <a:ext cx="219240" cy="227160"/>
        </a:xfrm>
        <a:custGeom>
          <a:avLst/>
          <a:gdLst/>
          <a:ahLst/>
          <a:rect l="0" t="0" r="r" b="b"/>
          <a:pathLst>
            <a:path w="609" h="631">
              <a:moveTo>
                <a:pt x="0" y="366"/>
              </a:moveTo>
              <a:lnTo>
                <a:pt x="0" y="259"/>
              </a:lnTo>
              <a:lnTo>
                <a:pt x="608" y="0"/>
              </a:lnTo>
              <a:lnTo>
                <a:pt x="608" y="112"/>
              </a:lnTo>
              <a:lnTo>
                <a:pt x="125" y="313"/>
              </a:lnTo>
              <a:lnTo>
                <a:pt x="608" y="514"/>
              </a:lnTo>
              <a:lnTo>
                <a:pt x="608" y="630"/>
              </a:lnTo>
              <a:lnTo>
                <a:pt x="0" y="366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291</xdr:col>
      <xdr:colOff>293400</xdr:colOff>
      <xdr:row>137</xdr:row>
      <xdr:rowOff>480240</xdr:rowOff>
    </xdr:from>
    <xdr:to>
      <xdr:col>291</xdr:col>
      <xdr:colOff>504360</xdr:colOff>
      <xdr:row>138</xdr:row>
      <xdr:rowOff>192600</xdr:rowOff>
    </xdr:to>
    <xdr:sp>
      <xdr:nvSpPr>
        <xdr:cNvPr id="409" name="Freeform 1"/>
        <xdr:cNvSpPr/>
      </xdr:nvSpPr>
      <xdr:spPr>
        <a:xfrm>
          <a:off x="233122320" y="83995200"/>
          <a:ext cx="211320" cy="322560"/>
        </a:xfrm>
        <a:custGeom>
          <a:avLst/>
          <a:gdLst/>
          <a:ahLst/>
          <a:rect l="0" t="0" r="r" b="b"/>
          <a:pathLst>
            <a:path w="587" h="896">
              <a:moveTo>
                <a:pt x="299" y="0"/>
              </a:moveTo>
              <a:lnTo>
                <a:pt x="272" y="2"/>
              </a:lnTo>
              <a:lnTo>
                <a:pt x="248" y="5"/>
              </a:lnTo>
              <a:lnTo>
                <a:pt x="224" y="9"/>
              </a:lnTo>
              <a:lnTo>
                <a:pt x="213" y="12"/>
              </a:lnTo>
              <a:lnTo>
                <a:pt x="202" y="16"/>
              </a:lnTo>
              <a:lnTo>
                <a:pt x="192" y="21"/>
              </a:lnTo>
              <a:lnTo>
                <a:pt x="182" y="26"/>
              </a:lnTo>
              <a:lnTo>
                <a:pt x="172" y="31"/>
              </a:lnTo>
              <a:lnTo>
                <a:pt x="162" y="38"/>
              </a:lnTo>
              <a:lnTo>
                <a:pt x="143" y="51"/>
              </a:lnTo>
              <a:lnTo>
                <a:pt x="124" y="67"/>
              </a:lnTo>
              <a:lnTo>
                <a:pt x="111" y="82"/>
              </a:lnTo>
              <a:lnTo>
                <a:pt x="97" y="98"/>
              </a:lnTo>
              <a:lnTo>
                <a:pt x="84" y="117"/>
              </a:lnTo>
              <a:lnTo>
                <a:pt x="73" y="136"/>
              </a:lnTo>
              <a:lnTo>
                <a:pt x="62" y="156"/>
              </a:lnTo>
              <a:lnTo>
                <a:pt x="52" y="178"/>
              </a:lnTo>
              <a:lnTo>
                <a:pt x="33" y="225"/>
              </a:lnTo>
              <a:lnTo>
                <a:pt x="19" y="276"/>
              </a:lnTo>
              <a:lnTo>
                <a:pt x="8" y="330"/>
              </a:lnTo>
              <a:lnTo>
                <a:pt x="3" y="385"/>
              </a:lnTo>
              <a:lnTo>
                <a:pt x="0" y="442"/>
              </a:lnTo>
              <a:lnTo>
                <a:pt x="1" y="494"/>
              </a:lnTo>
              <a:lnTo>
                <a:pt x="7" y="548"/>
              </a:lnTo>
              <a:lnTo>
                <a:pt x="16" y="601"/>
              </a:lnTo>
              <a:lnTo>
                <a:pt x="29" y="650"/>
              </a:lnTo>
              <a:lnTo>
                <a:pt x="43" y="697"/>
              </a:lnTo>
              <a:lnTo>
                <a:pt x="61" y="739"/>
              </a:lnTo>
              <a:lnTo>
                <a:pt x="71" y="758"/>
              </a:lnTo>
              <a:lnTo>
                <a:pt x="81" y="776"/>
              </a:lnTo>
              <a:lnTo>
                <a:pt x="92" y="793"/>
              </a:lnTo>
              <a:lnTo>
                <a:pt x="103" y="808"/>
              </a:lnTo>
              <a:lnTo>
                <a:pt x="113" y="818"/>
              </a:lnTo>
              <a:lnTo>
                <a:pt x="122" y="827"/>
              </a:lnTo>
              <a:lnTo>
                <a:pt x="132" y="837"/>
              </a:lnTo>
              <a:lnTo>
                <a:pt x="143" y="844"/>
              </a:lnTo>
              <a:lnTo>
                <a:pt x="154" y="853"/>
              </a:lnTo>
              <a:lnTo>
                <a:pt x="164" y="860"/>
              </a:lnTo>
              <a:lnTo>
                <a:pt x="176" y="866"/>
              </a:lnTo>
              <a:lnTo>
                <a:pt x="188" y="872"/>
              </a:lnTo>
              <a:lnTo>
                <a:pt x="199" y="878"/>
              </a:lnTo>
              <a:lnTo>
                <a:pt x="213" y="882"/>
              </a:lnTo>
              <a:lnTo>
                <a:pt x="226" y="887"/>
              </a:lnTo>
              <a:lnTo>
                <a:pt x="239" y="890"/>
              </a:lnTo>
              <a:lnTo>
                <a:pt x="252" y="892"/>
              </a:lnTo>
              <a:lnTo>
                <a:pt x="265" y="894"/>
              </a:lnTo>
              <a:lnTo>
                <a:pt x="280" y="895"/>
              </a:lnTo>
              <a:lnTo>
                <a:pt x="293" y="895"/>
              </a:lnTo>
              <a:lnTo>
                <a:pt x="318" y="894"/>
              </a:lnTo>
              <a:lnTo>
                <a:pt x="341" y="891"/>
              </a:lnTo>
              <a:lnTo>
                <a:pt x="363" y="887"/>
              </a:lnTo>
              <a:lnTo>
                <a:pt x="374" y="882"/>
              </a:lnTo>
              <a:lnTo>
                <a:pt x="385" y="879"/>
              </a:lnTo>
              <a:lnTo>
                <a:pt x="395" y="873"/>
              </a:lnTo>
              <a:lnTo>
                <a:pt x="405" y="869"/>
              </a:lnTo>
              <a:lnTo>
                <a:pt x="415" y="863"/>
              </a:lnTo>
              <a:lnTo>
                <a:pt x="426" y="857"/>
              </a:lnTo>
              <a:lnTo>
                <a:pt x="445" y="844"/>
              </a:lnTo>
              <a:lnTo>
                <a:pt x="462" y="828"/>
              </a:lnTo>
              <a:lnTo>
                <a:pt x="475" y="814"/>
              </a:lnTo>
              <a:lnTo>
                <a:pt x="488" y="798"/>
              </a:lnTo>
              <a:lnTo>
                <a:pt x="501" y="780"/>
              </a:lnTo>
              <a:lnTo>
                <a:pt x="513" y="761"/>
              </a:lnTo>
              <a:lnTo>
                <a:pt x="525" y="739"/>
              </a:lnTo>
              <a:lnTo>
                <a:pt x="535" y="717"/>
              </a:lnTo>
              <a:lnTo>
                <a:pt x="552" y="671"/>
              </a:lnTo>
              <a:lnTo>
                <a:pt x="567" y="620"/>
              </a:lnTo>
              <a:lnTo>
                <a:pt x="577" y="564"/>
              </a:lnTo>
              <a:lnTo>
                <a:pt x="585" y="508"/>
              </a:lnTo>
              <a:lnTo>
                <a:pt x="586" y="449"/>
              </a:lnTo>
              <a:lnTo>
                <a:pt x="585" y="400"/>
              </a:lnTo>
              <a:lnTo>
                <a:pt x="582" y="353"/>
              </a:lnTo>
              <a:lnTo>
                <a:pt x="574" y="309"/>
              </a:lnTo>
              <a:lnTo>
                <a:pt x="566" y="267"/>
              </a:lnTo>
              <a:lnTo>
                <a:pt x="554" y="228"/>
              </a:lnTo>
              <a:lnTo>
                <a:pt x="539" y="190"/>
              </a:lnTo>
              <a:lnTo>
                <a:pt x="525" y="156"/>
              </a:lnTo>
              <a:lnTo>
                <a:pt x="506" y="126"/>
              </a:lnTo>
              <a:lnTo>
                <a:pt x="485" y="96"/>
              </a:lnTo>
              <a:lnTo>
                <a:pt x="463" y="72"/>
              </a:lnTo>
              <a:lnTo>
                <a:pt x="440" y="51"/>
              </a:lnTo>
              <a:lnTo>
                <a:pt x="415" y="32"/>
              </a:lnTo>
              <a:lnTo>
                <a:pt x="388" y="19"/>
              </a:lnTo>
              <a:lnTo>
                <a:pt x="360" y="9"/>
              </a:lnTo>
              <a:lnTo>
                <a:pt x="329" y="2"/>
              </a:lnTo>
              <a:lnTo>
                <a:pt x="299" y="0"/>
              </a:lnTo>
              <a:moveTo>
                <a:pt x="294" y="34"/>
              </a:moveTo>
              <a:lnTo>
                <a:pt x="304" y="34"/>
              </a:lnTo>
              <a:lnTo>
                <a:pt x="315" y="35"/>
              </a:lnTo>
              <a:lnTo>
                <a:pt x="323" y="38"/>
              </a:lnTo>
              <a:lnTo>
                <a:pt x="332" y="41"/>
              </a:lnTo>
              <a:lnTo>
                <a:pt x="341" y="44"/>
              </a:lnTo>
              <a:lnTo>
                <a:pt x="350" y="50"/>
              </a:lnTo>
              <a:lnTo>
                <a:pt x="358" y="54"/>
              </a:lnTo>
              <a:lnTo>
                <a:pt x="366" y="61"/>
              </a:lnTo>
              <a:lnTo>
                <a:pt x="382" y="76"/>
              </a:lnTo>
              <a:lnTo>
                <a:pt x="395" y="95"/>
              </a:lnTo>
              <a:lnTo>
                <a:pt x="408" y="117"/>
              </a:lnTo>
              <a:lnTo>
                <a:pt x="418" y="142"/>
              </a:lnTo>
              <a:lnTo>
                <a:pt x="428" y="169"/>
              </a:lnTo>
              <a:lnTo>
                <a:pt x="437" y="200"/>
              </a:lnTo>
              <a:lnTo>
                <a:pt x="445" y="235"/>
              </a:lnTo>
              <a:lnTo>
                <a:pt x="450" y="271"/>
              </a:lnTo>
              <a:lnTo>
                <a:pt x="459" y="356"/>
              </a:lnTo>
              <a:lnTo>
                <a:pt x="462" y="452"/>
              </a:lnTo>
              <a:lnTo>
                <a:pt x="459" y="547"/>
              </a:lnTo>
              <a:lnTo>
                <a:pt x="452" y="630"/>
              </a:lnTo>
              <a:lnTo>
                <a:pt x="445" y="666"/>
              </a:lnTo>
              <a:lnTo>
                <a:pt x="437" y="700"/>
              </a:lnTo>
              <a:lnTo>
                <a:pt x="428" y="731"/>
              </a:lnTo>
              <a:lnTo>
                <a:pt x="420" y="758"/>
              </a:lnTo>
              <a:lnTo>
                <a:pt x="408" y="783"/>
              </a:lnTo>
              <a:lnTo>
                <a:pt x="395" y="803"/>
              </a:lnTo>
              <a:lnTo>
                <a:pt x="382" y="821"/>
              </a:lnTo>
              <a:lnTo>
                <a:pt x="366" y="836"/>
              </a:lnTo>
              <a:lnTo>
                <a:pt x="358" y="841"/>
              </a:lnTo>
              <a:lnTo>
                <a:pt x="350" y="847"/>
              </a:lnTo>
              <a:lnTo>
                <a:pt x="341" y="852"/>
              </a:lnTo>
              <a:lnTo>
                <a:pt x="332" y="855"/>
              </a:lnTo>
              <a:lnTo>
                <a:pt x="323" y="857"/>
              </a:lnTo>
              <a:lnTo>
                <a:pt x="313" y="860"/>
              </a:lnTo>
              <a:lnTo>
                <a:pt x="303" y="862"/>
              </a:lnTo>
              <a:lnTo>
                <a:pt x="293" y="862"/>
              </a:lnTo>
              <a:lnTo>
                <a:pt x="283" y="862"/>
              </a:lnTo>
              <a:lnTo>
                <a:pt x="272" y="860"/>
              </a:lnTo>
              <a:lnTo>
                <a:pt x="264" y="857"/>
              </a:lnTo>
              <a:lnTo>
                <a:pt x="253" y="855"/>
              </a:lnTo>
              <a:lnTo>
                <a:pt x="245" y="852"/>
              </a:lnTo>
              <a:lnTo>
                <a:pt x="236" y="847"/>
              </a:lnTo>
              <a:lnTo>
                <a:pt x="227" y="841"/>
              </a:lnTo>
              <a:lnTo>
                <a:pt x="220" y="836"/>
              </a:lnTo>
              <a:lnTo>
                <a:pt x="204" y="821"/>
              </a:lnTo>
              <a:lnTo>
                <a:pt x="191" y="803"/>
              </a:lnTo>
              <a:lnTo>
                <a:pt x="178" y="783"/>
              </a:lnTo>
              <a:lnTo>
                <a:pt x="167" y="758"/>
              </a:lnTo>
              <a:lnTo>
                <a:pt x="157" y="731"/>
              </a:lnTo>
              <a:lnTo>
                <a:pt x="148" y="701"/>
              </a:lnTo>
              <a:lnTo>
                <a:pt x="141" y="668"/>
              </a:lnTo>
              <a:lnTo>
                <a:pt x="135" y="630"/>
              </a:lnTo>
              <a:lnTo>
                <a:pt x="127" y="548"/>
              </a:lnTo>
              <a:lnTo>
                <a:pt x="124" y="454"/>
              </a:lnTo>
              <a:lnTo>
                <a:pt x="127" y="356"/>
              </a:lnTo>
              <a:lnTo>
                <a:pt x="135" y="271"/>
              </a:lnTo>
              <a:lnTo>
                <a:pt x="141" y="233"/>
              </a:lnTo>
              <a:lnTo>
                <a:pt x="148" y="198"/>
              </a:lnTo>
              <a:lnTo>
                <a:pt x="157" y="168"/>
              </a:lnTo>
              <a:lnTo>
                <a:pt x="167" y="140"/>
              </a:lnTo>
              <a:lnTo>
                <a:pt x="179" y="115"/>
              </a:lnTo>
              <a:lnTo>
                <a:pt x="191" y="93"/>
              </a:lnTo>
              <a:lnTo>
                <a:pt x="205" y="76"/>
              </a:lnTo>
              <a:lnTo>
                <a:pt x="221" y="60"/>
              </a:lnTo>
              <a:lnTo>
                <a:pt x="229" y="54"/>
              </a:lnTo>
              <a:lnTo>
                <a:pt x="237" y="48"/>
              </a:lnTo>
              <a:lnTo>
                <a:pt x="246" y="44"/>
              </a:lnTo>
              <a:lnTo>
                <a:pt x="255" y="41"/>
              </a:lnTo>
              <a:lnTo>
                <a:pt x="264" y="38"/>
              </a:lnTo>
              <a:lnTo>
                <a:pt x="274" y="35"/>
              </a:lnTo>
              <a:lnTo>
                <a:pt x="284" y="34"/>
              </a:lnTo>
              <a:lnTo>
                <a:pt x="294" y="3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291</xdr:col>
      <xdr:colOff>621360</xdr:colOff>
      <xdr:row>137</xdr:row>
      <xdr:rowOff>581760</xdr:rowOff>
    </xdr:from>
    <xdr:to>
      <xdr:col>291</xdr:col>
      <xdr:colOff>686520</xdr:colOff>
      <xdr:row>138</xdr:row>
      <xdr:rowOff>252720</xdr:rowOff>
    </xdr:to>
    <xdr:sp>
      <xdr:nvSpPr>
        <xdr:cNvPr id="410" name="Freeform 1"/>
        <xdr:cNvSpPr/>
      </xdr:nvSpPr>
      <xdr:spPr>
        <a:xfrm>
          <a:off x="233450280" y="84096720"/>
          <a:ext cx="65520" cy="281160"/>
        </a:xfrm>
        <a:custGeom>
          <a:avLst/>
          <a:gdLst/>
          <a:ahLst/>
          <a:rect l="0" t="0" r="r" b="b"/>
          <a:pathLst>
            <a:path w="182" h="781">
              <a:moveTo>
                <a:pt x="35" y="780"/>
              </a:moveTo>
              <a:lnTo>
                <a:pt x="51" y="771"/>
              </a:lnTo>
              <a:lnTo>
                <a:pt x="67" y="761"/>
              </a:lnTo>
              <a:lnTo>
                <a:pt x="82" y="750"/>
              </a:lnTo>
              <a:lnTo>
                <a:pt x="97" y="740"/>
              </a:lnTo>
              <a:lnTo>
                <a:pt x="108" y="729"/>
              </a:lnTo>
              <a:lnTo>
                <a:pt x="121" y="717"/>
              </a:lnTo>
              <a:lnTo>
                <a:pt x="132" y="705"/>
              </a:lnTo>
              <a:lnTo>
                <a:pt x="142" y="692"/>
              </a:lnTo>
              <a:lnTo>
                <a:pt x="150" y="679"/>
              </a:lnTo>
              <a:lnTo>
                <a:pt x="158" y="666"/>
              </a:lnTo>
              <a:lnTo>
                <a:pt x="165" y="651"/>
              </a:lnTo>
              <a:lnTo>
                <a:pt x="171" y="637"/>
              </a:lnTo>
              <a:lnTo>
                <a:pt x="175" y="624"/>
              </a:lnTo>
              <a:lnTo>
                <a:pt x="178" y="609"/>
              </a:lnTo>
              <a:lnTo>
                <a:pt x="180" y="594"/>
              </a:lnTo>
              <a:lnTo>
                <a:pt x="181" y="580"/>
              </a:lnTo>
              <a:lnTo>
                <a:pt x="180" y="567"/>
              </a:lnTo>
              <a:lnTo>
                <a:pt x="178" y="555"/>
              </a:lnTo>
              <a:lnTo>
                <a:pt x="177" y="543"/>
              </a:lnTo>
              <a:lnTo>
                <a:pt x="172" y="533"/>
              </a:lnTo>
              <a:lnTo>
                <a:pt x="168" y="523"/>
              </a:lnTo>
              <a:lnTo>
                <a:pt x="164" y="514"/>
              </a:lnTo>
              <a:lnTo>
                <a:pt x="158" y="505"/>
              </a:lnTo>
              <a:lnTo>
                <a:pt x="150" y="497"/>
              </a:lnTo>
              <a:lnTo>
                <a:pt x="143" y="489"/>
              </a:lnTo>
              <a:lnTo>
                <a:pt x="136" y="484"/>
              </a:lnTo>
              <a:lnTo>
                <a:pt x="127" y="478"/>
              </a:lnTo>
              <a:lnTo>
                <a:pt x="118" y="472"/>
              </a:lnTo>
              <a:lnTo>
                <a:pt x="108" y="469"/>
              </a:lnTo>
              <a:lnTo>
                <a:pt x="98" y="466"/>
              </a:lnTo>
              <a:lnTo>
                <a:pt x="88" y="465"/>
              </a:lnTo>
              <a:lnTo>
                <a:pt x="78" y="463"/>
              </a:lnTo>
              <a:lnTo>
                <a:pt x="69" y="465"/>
              </a:lnTo>
              <a:lnTo>
                <a:pt x="60" y="465"/>
              </a:lnTo>
              <a:lnTo>
                <a:pt x="53" y="466"/>
              </a:lnTo>
              <a:lnTo>
                <a:pt x="45" y="469"/>
              </a:lnTo>
              <a:lnTo>
                <a:pt x="38" y="472"/>
              </a:lnTo>
              <a:lnTo>
                <a:pt x="32" y="475"/>
              </a:lnTo>
              <a:lnTo>
                <a:pt x="27" y="479"/>
              </a:lnTo>
              <a:lnTo>
                <a:pt x="21" y="484"/>
              </a:lnTo>
              <a:lnTo>
                <a:pt x="16" y="488"/>
              </a:lnTo>
              <a:lnTo>
                <a:pt x="12" y="494"/>
              </a:lnTo>
              <a:lnTo>
                <a:pt x="9" y="500"/>
              </a:lnTo>
              <a:lnTo>
                <a:pt x="6" y="507"/>
              </a:lnTo>
              <a:lnTo>
                <a:pt x="3" y="513"/>
              </a:lnTo>
              <a:lnTo>
                <a:pt x="2" y="520"/>
              </a:lnTo>
              <a:lnTo>
                <a:pt x="0" y="529"/>
              </a:lnTo>
              <a:lnTo>
                <a:pt x="0" y="536"/>
              </a:lnTo>
              <a:lnTo>
                <a:pt x="0" y="545"/>
              </a:lnTo>
              <a:lnTo>
                <a:pt x="2" y="552"/>
              </a:lnTo>
              <a:lnTo>
                <a:pt x="3" y="558"/>
              </a:lnTo>
              <a:lnTo>
                <a:pt x="6" y="565"/>
              </a:lnTo>
              <a:lnTo>
                <a:pt x="9" y="571"/>
              </a:lnTo>
              <a:lnTo>
                <a:pt x="12" y="575"/>
              </a:lnTo>
              <a:lnTo>
                <a:pt x="16" y="581"/>
              </a:lnTo>
              <a:lnTo>
                <a:pt x="21" y="586"/>
              </a:lnTo>
              <a:lnTo>
                <a:pt x="25" y="590"/>
              </a:lnTo>
              <a:lnTo>
                <a:pt x="31" y="593"/>
              </a:lnTo>
              <a:lnTo>
                <a:pt x="38" y="596"/>
              </a:lnTo>
              <a:lnTo>
                <a:pt x="44" y="599"/>
              </a:lnTo>
              <a:lnTo>
                <a:pt x="51" y="600"/>
              </a:lnTo>
              <a:lnTo>
                <a:pt x="60" y="602"/>
              </a:lnTo>
              <a:lnTo>
                <a:pt x="67" y="603"/>
              </a:lnTo>
              <a:lnTo>
                <a:pt x="78" y="603"/>
              </a:lnTo>
              <a:lnTo>
                <a:pt x="83" y="603"/>
              </a:lnTo>
              <a:lnTo>
                <a:pt x="91" y="602"/>
              </a:lnTo>
              <a:lnTo>
                <a:pt x="97" y="602"/>
              </a:lnTo>
              <a:lnTo>
                <a:pt x="102" y="600"/>
              </a:lnTo>
              <a:lnTo>
                <a:pt x="107" y="600"/>
              </a:lnTo>
              <a:lnTo>
                <a:pt x="108" y="599"/>
              </a:lnTo>
              <a:lnTo>
                <a:pt x="110" y="599"/>
              </a:lnTo>
              <a:lnTo>
                <a:pt x="111" y="599"/>
              </a:lnTo>
              <a:lnTo>
                <a:pt x="113" y="599"/>
              </a:lnTo>
              <a:lnTo>
                <a:pt x="114" y="599"/>
              </a:lnTo>
              <a:lnTo>
                <a:pt x="115" y="599"/>
              </a:lnTo>
              <a:lnTo>
                <a:pt x="117" y="600"/>
              </a:lnTo>
              <a:lnTo>
                <a:pt x="118" y="600"/>
              </a:lnTo>
              <a:lnTo>
                <a:pt x="121" y="600"/>
              </a:lnTo>
              <a:lnTo>
                <a:pt x="123" y="602"/>
              </a:lnTo>
              <a:lnTo>
                <a:pt x="124" y="603"/>
              </a:lnTo>
              <a:lnTo>
                <a:pt x="124" y="605"/>
              </a:lnTo>
              <a:lnTo>
                <a:pt x="126" y="605"/>
              </a:lnTo>
              <a:lnTo>
                <a:pt x="127" y="606"/>
              </a:lnTo>
              <a:lnTo>
                <a:pt x="129" y="608"/>
              </a:lnTo>
              <a:lnTo>
                <a:pt x="129" y="610"/>
              </a:lnTo>
              <a:lnTo>
                <a:pt x="129" y="612"/>
              </a:lnTo>
              <a:lnTo>
                <a:pt x="130" y="613"/>
              </a:lnTo>
              <a:lnTo>
                <a:pt x="130" y="615"/>
              </a:lnTo>
              <a:lnTo>
                <a:pt x="130" y="616"/>
              </a:lnTo>
              <a:lnTo>
                <a:pt x="130" y="625"/>
              </a:lnTo>
              <a:lnTo>
                <a:pt x="129" y="632"/>
              </a:lnTo>
              <a:lnTo>
                <a:pt x="126" y="641"/>
              </a:lnTo>
              <a:lnTo>
                <a:pt x="123" y="650"/>
              </a:lnTo>
              <a:lnTo>
                <a:pt x="120" y="657"/>
              </a:lnTo>
              <a:lnTo>
                <a:pt x="115" y="666"/>
              </a:lnTo>
              <a:lnTo>
                <a:pt x="110" y="675"/>
              </a:lnTo>
              <a:lnTo>
                <a:pt x="104" y="683"/>
              </a:lnTo>
              <a:lnTo>
                <a:pt x="88" y="701"/>
              </a:lnTo>
              <a:lnTo>
                <a:pt x="70" y="718"/>
              </a:lnTo>
              <a:lnTo>
                <a:pt x="48" y="736"/>
              </a:lnTo>
              <a:lnTo>
                <a:pt x="24" y="755"/>
              </a:lnTo>
              <a:lnTo>
                <a:pt x="35" y="780"/>
              </a:lnTo>
              <a:moveTo>
                <a:pt x="73" y="0"/>
              </a:moveTo>
              <a:lnTo>
                <a:pt x="66" y="0"/>
              </a:lnTo>
              <a:lnTo>
                <a:pt x="59" y="1"/>
              </a:lnTo>
              <a:lnTo>
                <a:pt x="51" y="2"/>
              </a:lnTo>
              <a:lnTo>
                <a:pt x="45" y="5"/>
              </a:lnTo>
              <a:lnTo>
                <a:pt x="40" y="8"/>
              </a:lnTo>
              <a:lnTo>
                <a:pt x="34" y="13"/>
              </a:lnTo>
              <a:lnTo>
                <a:pt x="28" y="16"/>
              </a:lnTo>
              <a:lnTo>
                <a:pt x="22" y="21"/>
              </a:lnTo>
              <a:lnTo>
                <a:pt x="18" y="26"/>
              </a:lnTo>
              <a:lnTo>
                <a:pt x="13" y="32"/>
              </a:lnTo>
              <a:lnTo>
                <a:pt x="10" y="37"/>
              </a:lnTo>
              <a:lnTo>
                <a:pt x="8" y="45"/>
              </a:lnTo>
              <a:lnTo>
                <a:pt x="5" y="51"/>
              </a:lnTo>
              <a:lnTo>
                <a:pt x="3" y="58"/>
              </a:lnTo>
              <a:lnTo>
                <a:pt x="2" y="65"/>
              </a:lnTo>
              <a:lnTo>
                <a:pt x="2" y="74"/>
              </a:lnTo>
              <a:lnTo>
                <a:pt x="2" y="81"/>
              </a:lnTo>
              <a:lnTo>
                <a:pt x="3" y="87"/>
              </a:lnTo>
              <a:lnTo>
                <a:pt x="5" y="94"/>
              </a:lnTo>
              <a:lnTo>
                <a:pt x="8" y="100"/>
              </a:lnTo>
              <a:lnTo>
                <a:pt x="10" y="106"/>
              </a:lnTo>
              <a:lnTo>
                <a:pt x="13" y="112"/>
              </a:lnTo>
              <a:lnTo>
                <a:pt x="18" y="118"/>
              </a:lnTo>
              <a:lnTo>
                <a:pt x="22" y="122"/>
              </a:lnTo>
              <a:lnTo>
                <a:pt x="28" y="128"/>
              </a:lnTo>
              <a:lnTo>
                <a:pt x="32" y="131"/>
              </a:lnTo>
              <a:lnTo>
                <a:pt x="38" y="135"/>
              </a:lnTo>
              <a:lnTo>
                <a:pt x="45" y="138"/>
              </a:lnTo>
              <a:lnTo>
                <a:pt x="51" y="141"/>
              </a:lnTo>
              <a:lnTo>
                <a:pt x="57" y="142"/>
              </a:lnTo>
              <a:lnTo>
                <a:pt x="64" y="144"/>
              </a:lnTo>
              <a:lnTo>
                <a:pt x="72" y="144"/>
              </a:lnTo>
              <a:lnTo>
                <a:pt x="79" y="144"/>
              </a:lnTo>
              <a:lnTo>
                <a:pt x="86" y="142"/>
              </a:lnTo>
              <a:lnTo>
                <a:pt x="94" y="141"/>
              </a:lnTo>
              <a:lnTo>
                <a:pt x="101" y="138"/>
              </a:lnTo>
              <a:lnTo>
                <a:pt x="107" y="135"/>
              </a:lnTo>
              <a:lnTo>
                <a:pt x="113" y="131"/>
              </a:lnTo>
              <a:lnTo>
                <a:pt x="118" y="128"/>
              </a:lnTo>
              <a:lnTo>
                <a:pt x="124" y="122"/>
              </a:lnTo>
              <a:lnTo>
                <a:pt x="129" y="118"/>
              </a:lnTo>
              <a:lnTo>
                <a:pt x="133" y="112"/>
              </a:lnTo>
              <a:lnTo>
                <a:pt x="136" y="106"/>
              </a:lnTo>
              <a:lnTo>
                <a:pt x="140" y="100"/>
              </a:lnTo>
              <a:lnTo>
                <a:pt x="142" y="94"/>
              </a:lnTo>
              <a:lnTo>
                <a:pt x="145" y="87"/>
              </a:lnTo>
              <a:lnTo>
                <a:pt x="145" y="81"/>
              </a:lnTo>
              <a:lnTo>
                <a:pt x="146" y="74"/>
              </a:lnTo>
              <a:lnTo>
                <a:pt x="145" y="67"/>
              </a:lnTo>
              <a:lnTo>
                <a:pt x="145" y="59"/>
              </a:lnTo>
              <a:lnTo>
                <a:pt x="142" y="52"/>
              </a:lnTo>
              <a:lnTo>
                <a:pt x="140" y="45"/>
              </a:lnTo>
              <a:lnTo>
                <a:pt x="137" y="39"/>
              </a:lnTo>
              <a:lnTo>
                <a:pt x="133" y="33"/>
              </a:lnTo>
              <a:lnTo>
                <a:pt x="129" y="27"/>
              </a:lnTo>
              <a:lnTo>
                <a:pt x="124" y="21"/>
              </a:lnTo>
              <a:lnTo>
                <a:pt x="118" y="17"/>
              </a:lnTo>
              <a:lnTo>
                <a:pt x="113" y="13"/>
              </a:lnTo>
              <a:lnTo>
                <a:pt x="107" y="8"/>
              </a:lnTo>
              <a:lnTo>
                <a:pt x="101" y="5"/>
              </a:lnTo>
              <a:lnTo>
                <a:pt x="94" y="2"/>
              </a:lnTo>
              <a:lnTo>
                <a:pt x="88" y="1"/>
              </a:lnTo>
              <a:lnTo>
                <a:pt x="80" y="0"/>
              </a:lnTo>
              <a:lnTo>
                <a:pt x="73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292</xdr:col>
      <xdr:colOff>-360</xdr:colOff>
      <xdr:row>137</xdr:row>
      <xdr:rowOff>395280</xdr:rowOff>
    </xdr:from>
    <xdr:to>
      <xdr:col>292</xdr:col>
      <xdr:colOff>91080</xdr:colOff>
      <xdr:row>138</xdr:row>
      <xdr:rowOff>298800</xdr:rowOff>
    </xdr:to>
    <xdr:sp>
      <xdr:nvSpPr>
        <xdr:cNvPr id="411" name="Freeform 1"/>
        <xdr:cNvSpPr/>
      </xdr:nvSpPr>
      <xdr:spPr>
        <a:xfrm>
          <a:off x="233628840" y="83910240"/>
          <a:ext cx="91800" cy="513720"/>
        </a:xfrm>
        <a:custGeom>
          <a:avLst/>
          <a:gdLst/>
          <a:ahLst/>
          <a:rect l="0" t="0" r="r" b="b"/>
          <a:pathLst>
            <a:path w="255" h="1427">
              <a:moveTo>
                <a:pt x="254" y="1395"/>
              </a:moveTo>
              <a:lnTo>
                <a:pt x="254" y="1426"/>
              </a:lnTo>
              <a:lnTo>
                <a:pt x="223" y="1398"/>
              </a:lnTo>
              <a:lnTo>
                <a:pt x="194" y="1368"/>
              </a:lnTo>
              <a:lnTo>
                <a:pt x="168" y="1335"/>
              </a:lnTo>
              <a:lnTo>
                <a:pt x="143" y="1300"/>
              </a:lnTo>
              <a:lnTo>
                <a:pt x="120" y="1264"/>
              </a:lnTo>
              <a:lnTo>
                <a:pt x="99" y="1226"/>
              </a:lnTo>
              <a:lnTo>
                <a:pt x="80" y="1184"/>
              </a:lnTo>
              <a:lnTo>
                <a:pt x="64" y="1142"/>
              </a:lnTo>
              <a:lnTo>
                <a:pt x="48" y="1095"/>
              </a:lnTo>
              <a:lnTo>
                <a:pt x="37" y="1048"/>
              </a:lnTo>
              <a:lnTo>
                <a:pt x="16" y="945"/>
              </a:lnTo>
              <a:lnTo>
                <a:pt x="5" y="834"/>
              </a:lnTo>
              <a:lnTo>
                <a:pt x="0" y="713"/>
              </a:lnTo>
              <a:lnTo>
                <a:pt x="5" y="592"/>
              </a:lnTo>
              <a:lnTo>
                <a:pt x="16" y="480"/>
              </a:lnTo>
              <a:lnTo>
                <a:pt x="37" y="376"/>
              </a:lnTo>
              <a:lnTo>
                <a:pt x="48" y="328"/>
              </a:lnTo>
              <a:lnTo>
                <a:pt x="64" y="283"/>
              </a:lnTo>
              <a:lnTo>
                <a:pt x="80" y="239"/>
              </a:lnTo>
              <a:lnTo>
                <a:pt x="99" y="198"/>
              </a:lnTo>
              <a:lnTo>
                <a:pt x="120" y="159"/>
              </a:lnTo>
              <a:lnTo>
                <a:pt x="143" y="122"/>
              </a:lnTo>
              <a:lnTo>
                <a:pt x="168" y="89"/>
              </a:lnTo>
              <a:lnTo>
                <a:pt x="194" y="57"/>
              </a:lnTo>
              <a:lnTo>
                <a:pt x="223" y="28"/>
              </a:lnTo>
              <a:lnTo>
                <a:pt x="254" y="0"/>
              </a:lnTo>
              <a:lnTo>
                <a:pt x="254" y="32"/>
              </a:lnTo>
              <a:lnTo>
                <a:pt x="232" y="57"/>
              </a:lnTo>
              <a:lnTo>
                <a:pt x="212" y="83"/>
              </a:lnTo>
              <a:lnTo>
                <a:pt x="191" y="112"/>
              </a:lnTo>
              <a:lnTo>
                <a:pt x="174" y="143"/>
              </a:lnTo>
              <a:lnTo>
                <a:pt x="156" y="178"/>
              </a:lnTo>
              <a:lnTo>
                <a:pt x="142" y="214"/>
              </a:lnTo>
              <a:lnTo>
                <a:pt x="129" y="252"/>
              </a:lnTo>
              <a:lnTo>
                <a:pt x="115" y="294"/>
              </a:lnTo>
              <a:lnTo>
                <a:pt x="95" y="383"/>
              </a:lnTo>
              <a:lnTo>
                <a:pt x="80" y="484"/>
              </a:lnTo>
              <a:lnTo>
                <a:pt x="72" y="593"/>
              </a:lnTo>
              <a:lnTo>
                <a:pt x="69" y="713"/>
              </a:lnTo>
              <a:lnTo>
                <a:pt x="72" y="834"/>
              </a:lnTo>
              <a:lnTo>
                <a:pt x="80" y="945"/>
              </a:lnTo>
              <a:lnTo>
                <a:pt x="95" y="1045"/>
              </a:lnTo>
              <a:lnTo>
                <a:pt x="115" y="1136"/>
              </a:lnTo>
              <a:lnTo>
                <a:pt x="129" y="1177"/>
              </a:lnTo>
              <a:lnTo>
                <a:pt x="142" y="1216"/>
              </a:lnTo>
              <a:lnTo>
                <a:pt x="156" y="1252"/>
              </a:lnTo>
              <a:lnTo>
                <a:pt x="174" y="1286"/>
              </a:lnTo>
              <a:lnTo>
                <a:pt x="191" y="1316"/>
              </a:lnTo>
              <a:lnTo>
                <a:pt x="212" y="1346"/>
              </a:lnTo>
              <a:lnTo>
                <a:pt x="232" y="1370"/>
              </a:lnTo>
              <a:lnTo>
                <a:pt x="254" y="1395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292</xdr:col>
      <xdr:colOff>144720</xdr:colOff>
      <xdr:row>137</xdr:row>
      <xdr:rowOff>487080</xdr:rowOff>
    </xdr:from>
    <xdr:to>
      <xdr:col>292</xdr:col>
      <xdr:colOff>282240</xdr:colOff>
      <xdr:row>138</xdr:row>
      <xdr:rowOff>186480</xdr:rowOff>
    </xdr:to>
    <xdr:sp>
      <xdr:nvSpPr>
        <xdr:cNvPr id="412" name="Freeform 1"/>
        <xdr:cNvSpPr/>
      </xdr:nvSpPr>
      <xdr:spPr>
        <a:xfrm>
          <a:off x="233773920" y="84002040"/>
          <a:ext cx="137880" cy="309600"/>
        </a:xfrm>
        <a:custGeom>
          <a:avLst/>
          <a:gdLst/>
          <a:ahLst/>
          <a:rect l="0" t="0" r="r" b="b"/>
          <a:pathLst>
            <a:path w="383" h="860">
              <a:moveTo>
                <a:pt x="0" y="859"/>
              </a:moveTo>
              <a:lnTo>
                <a:pt x="382" y="859"/>
              </a:lnTo>
              <a:lnTo>
                <a:pt x="382" y="834"/>
              </a:lnTo>
              <a:lnTo>
                <a:pt x="345" y="833"/>
              </a:lnTo>
              <a:lnTo>
                <a:pt x="331" y="831"/>
              </a:lnTo>
              <a:lnTo>
                <a:pt x="318" y="828"/>
              </a:lnTo>
              <a:lnTo>
                <a:pt x="306" y="825"/>
              </a:lnTo>
              <a:lnTo>
                <a:pt x="296" y="821"/>
              </a:lnTo>
              <a:lnTo>
                <a:pt x="287" y="817"/>
              </a:lnTo>
              <a:lnTo>
                <a:pt x="283" y="814"/>
              </a:lnTo>
              <a:lnTo>
                <a:pt x="280" y="811"/>
              </a:lnTo>
              <a:lnTo>
                <a:pt x="277" y="808"/>
              </a:lnTo>
              <a:lnTo>
                <a:pt x="274" y="803"/>
              </a:lnTo>
              <a:lnTo>
                <a:pt x="271" y="801"/>
              </a:lnTo>
              <a:lnTo>
                <a:pt x="268" y="796"/>
              </a:lnTo>
              <a:lnTo>
                <a:pt x="265" y="786"/>
              </a:lnTo>
              <a:lnTo>
                <a:pt x="261" y="776"/>
              </a:lnTo>
              <a:lnTo>
                <a:pt x="259" y="764"/>
              </a:lnTo>
              <a:lnTo>
                <a:pt x="258" y="749"/>
              </a:lnTo>
              <a:lnTo>
                <a:pt x="255" y="717"/>
              </a:lnTo>
              <a:lnTo>
                <a:pt x="255" y="142"/>
              </a:lnTo>
              <a:lnTo>
                <a:pt x="258" y="109"/>
              </a:lnTo>
              <a:lnTo>
                <a:pt x="259" y="95"/>
              </a:lnTo>
              <a:lnTo>
                <a:pt x="261" y="83"/>
              </a:lnTo>
              <a:lnTo>
                <a:pt x="264" y="72"/>
              </a:lnTo>
              <a:lnTo>
                <a:pt x="268" y="63"/>
              </a:lnTo>
              <a:lnTo>
                <a:pt x="271" y="58"/>
              </a:lnTo>
              <a:lnTo>
                <a:pt x="274" y="56"/>
              </a:lnTo>
              <a:lnTo>
                <a:pt x="277" y="51"/>
              </a:lnTo>
              <a:lnTo>
                <a:pt x="280" y="48"/>
              </a:lnTo>
              <a:lnTo>
                <a:pt x="283" y="45"/>
              </a:lnTo>
              <a:lnTo>
                <a:pt x="287" y="42"/>
              </a:lnTo>
              <a:lnTo>
                <a:pt x="296" y="38"/>
              </a:lnTo>
              <a:lnTo>
                <a:pt x="306" y="34"/>
              </a:lnTo>
              <a:lnTo>
                <a:pt x="318" y="31"/>
              </a:lnTo>
              <a:lnTo>
                <a:pt x="331" y="29"/>
              </a:lnTo>
              <a:lnTo>
                <a:pt x="345" y="26"/>
              </a:lnTo>
              <a:lnTo>
                <a:pt x="382" y="25"/>
              </a:lnTo>
              <a:lnTo>
                <a:pt x="382" y="0"/>
              </a:lnTo>
              <a:lnTo>
                <a:pt x="0" y="0"/>
              </a:lnTo>
              <a:lnTo>
                <a:pt x="0" y="25"/>
              </a:lnTo>
              <a:lnTo>
                <a:pt x="36" y="28"/>
              </a:lnTo>
              <a:lnTo>
                <a:pt x="52" y="29"/>
              </a:lnTo>
              <a:lnTo>
                <a:pt x="65" y="32"/>
              </a:lnTo>
              <a:lnTo>
                <a:pt x="77" y="35"/>
              </a:lnTo>
              <a:lnTo>
                <a:pt x="87" y="39"/>
              </a:lnTo>
              <a:lnTo>
                <a:pt x="96" y="44"/>
              </a:lnTo>
              <a:lnTo>
                <a:pt x="99" y="47"/>
              </a:lnTo>
              <a:lnTo>
                <a:pt x="102" y="50"/>
              </a:lnTo>
              <a:lnTo>
                <a:pt x="106" y="53"/>
              </a:lnTo>
              <a:lnTo>
                <a:pt x="109" y="56"/>
              </a:lnTo>
              <a:lnTo>
                <a:pt x="111" y="60"/>
              </a:lnTo>
              <a:lnTo>
                <a:pt x="113" y="64"/>
              </a:lnTo>
              <a:lnTo>
                <a:pt x="116" y="73"/>
              </a:lnTo>
              <a:lnTo>
                <a:pt x="119" y="83"/>
              </a:lnTo>
              <a:lnTo>
                <a:pt x="122" y="95"/>
              </a:lnTo>
              <a:lnTo>
                <a:pt x="124" y="109"/>
              </a:lnTo>
              <a:lnTo>
                <a:pt x="124" y="142"/>
              </a:lnTo>
              <a:lnTo>
                <a:pt x="124" y="717"/>
              </a:lnTo>
              <a:lnTo>
                <a:pt x="124" y="751"/>
              </a:lnTo>
              <a:lnTo>
                <a:pt x="122" y="764"/>
              </a:lnTo>
              <a:lnTo>
                <a:pt x="119" y="777"/>
              </a:lnTo>
              <a:lnTo>
                <a:pt x="116" y="787"/>
              </a:lnTo>
              <a:lnTo>
                <a:pt x="113" y="796"/>
              </a:lnTo>
              <a:lnTo>
                <a:pt x="111" y="801"/>
              </a:lnTo>
              <a:lnTo>
                <a:pt x="108" y="805"/>
              </a:lnTo>
              <a:lnTo>
                <a:pt x="105" y="808"/>
              </a:lnTo>
              <a:lnTo>
                <a:pt x="102" y="811"/>
              </a:lnTo>
              <a:lnTo>
                <a:pt x="99" y="814"/>
              </a:lnTo>
              <a:lnTo>
                <a:pt x="95" y="817"/>
              </a:lnTo>
              <a:lnTo>
                <a:pt x="86" y="821"/>
              </a:lnTo>
              <a:lnTo>
                <a:pt x="76" y="825"/>
              </a:lnTo>
              <a:lnTo>
                <a:pt x="64" y="828"/>
              </a:lnTo>
              <a:lnTo>
                <a:pt x="51" y="831"/>
              </a:lnTo>
              <a:lnTo>
                <a:pt x="36" y="833"/>
              </a:lnTo>
              <a:lnTo>
                <a:pt x="0" y="834"/>
              </a:lnTo>
              <a:lnTo>
                <a:pt x="0" y="85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292</xdr:col>
      <xdr:colOff>329040</xdr:colOff>
      <xdr:row>138</xdr:row>
      <xdr:rowOff>162720</xdr:rowOff>
    </xdr:from>
    <xdr:to>
      <xdr:col>292</xdr:col>
      <xdr:colOff>471240</xdr:colOff>
      <xdr:row>138</xdr:row>
      <xdr:rowOff>288720</xdr:rowOff>
    </xdr:to>
    <xdr:sp>
      <xdr:nvSpPr>
        <xdr:cNvPr id="413" name="Freeform 1"/>
        <xdr:cNvSpPr/>
      </xdr:nvSpPr>
      <xdr:spPr>
        <a:xfrm>
          <a:off x="233958240" y="84287520"/>
          <a:ext cx="142560" cy="126360"/>
        </a:xfrm>
        <a:custGeom>
          <a:avLst/>
          <a:gdLst/>
          <a:ahLst/>
          <a:rect l="0" t="0" r="r" b="b"/>
          <a:pathLst>
            <a:path w="396" h="351">
              <a:moveTo>
                <a:pt x="0" y="0"/>
              </a:moveTo>
              <a:lnTo>
                <a:pt x="0" y="13"/>
              </a:lnTo>
              <a:lnTo>
                <a:pt x="13" y="13"/>
              </a:lnTo>
              <a:lnTo>
                <a:pt x="26" y="15"/>
              </a:lnTo>
              <a:lnTo>
                <a:pt x="32" y="16"/>
              </a:lnTo>
              <a:lnTo>
                <a:pt x="36" y="16"/>
              </a:lnTo>
              <a:lnTo>
                <a:pt x="41" y="19"/>
              </a:lnTo>
              <a:lnTo>
                <a:pt x="42" y="19"/>
              </a:lnTo>
              <a:lnTo>
                <a:pt x="45" y="21"/>
              </a:lnTo>
              <a:lnTo>
                <a:pt x="46" y="22"/>
              </a:lnTo>
              <a:lnTo>
                <a:pt x="48" y="24"/>
              </a:lnTo>
              <a:lnTo>
                <a:pt x="48" y="25"/>
              </a:lnTo>
              <a:lnTo>
                <a:pt x="49" y="28"/>
              </a:lnTo>
              <a:lnTo>
                <a:pt x="52" y="32"/>
              </a:lnTo>
              <a:lnTo>
                <a:pt x="54" y="38"/>
              </a:lnTo>
              <a:lnTo>
                <a:pt x="55" y="44"/>
              </a:lnTo>
              <a:lnTo>
                <a:pt x="55" y="51"/>
              </a:lnTo>
              <a:lnTo>
                <a:pt x="57" y="70"/>
              </a:lnTo>
              <a:lnTo>
                <a:pt x="58" y="94"/>
              </a:lnTo>
              <a:lnTo>
                <a:pt x="58" y="255"/>
              </a:lnTo>
              <a:lnTo>
                <a:pt x="57" y="280"/>
              </a:lnTo>
              <a:lnTo>
                <a:pt x="55" y="299"/>
              </a:lnTo>
              <a:lnTo>
                <a:pt x="55" y="306"/>
              </a:lnTo>
              <a:lnTo>
                <a:pt x="54" y="312"/>
              </a:lnTo>
              <a:lnTo>
                <a:pt x="52" y="318"/>
              </a:lnTo>
              <a:lnTo>
                <a:pt x="49" y="322"/>
              </a:lnTo>
              <a:lnTo>
                <a:pt x="48" y="324"/>
              </a:lnTo>
              <a:lnTo>
                <a:pt x="48" y="327"/>
              </a:lnTo>
              <a:lnTo>
                <a:pt x="46" y="328"/>
              </a:lnTo>
              <a:lnTo>
                <a:pt x="45" y="330"/>
              </a:lnTo>
              <a:lnTo>
                <a:pt x="42" y="330"/>
              </a:lnTo>
              <a:lnTo>
                <a:pt x="41" y="331"/>
              </a:lnTo>
              <a:lnTo>
                <a:pt x="36" y="333"/>
              </a:lnTo>
              <a:lnTo>
                <a:pt x="32" y="334"/>
              </a:lnTo>
              <a:lnTo>
                <a:pt x="26" y="336"/>
              </a:lnTo>
              <a:lnTo>
                <a:pt x="13" y="337"/>
              </a:lnTo>
              <a:lnTo>
                <a:pt x="0" y="337"/>
              </a:lnTo>
              <a:lnTo>
                <a:pt x="0" y="350"/>
              </a:lnTo>
              <a:lnTo>
                <a:pt x="176" y="350"/>
              </a:lnTo>
              <a:lnTo>
                <a:pt x="176" y="337"/>
              </a:lnTo>
              <a:lnTo>
                <a:pt x="163" y="337"/>
              </a:lnTo>
              <a:lnTo>
                <a:pt x="156" y="337"/>
              </a:lnTo>
              <a:lnTo>
                <a:pt x="150" y="336"/>
              </a:lnTo>
              <a:lnTo>
                <a:pt x="146" y="336"/>
              </a:lnTo>
              <a:lnTo>
                <a:pt x="140" y="334"/>
              </a:lnTo>
              <a:lnTo>
                <a:pt x="138" y="333"/>
              </a:lnTo>
              <a:lnTo>
                <a:pt x="135" y="331"/>
              </a:lnTo>
              <a:lnTo>
                <a:pt x="134" y="330"/>
              </a:lnTo>
              <a:lnTo>
                <a:pt x="132" y="330"/>
              </a:lnTo>
              <a:lnTo>
                <a:pt x="131" y="327"/>
              </a:lnTo>
              <a:lnTo>
                <a:pt x="129" y="325"/>
              </a:lnTo>
              <a:lnTo>
                <a:pt x="128" y="324"/>
              </a:lnTo>
              <a:lnTo>
                <a:pt x="127" y="322"/>
              </a:lnTo>
              <a:lnTo>
                <a:pt x="125" y="317"/>
              </a:lnTo>
              <a:lnTo>
                <a:pt x="122" y="311"/>
              </a:lnTo>
              <a:lnTo>
                <a:pt x="121" y="305"/>
              </a:lnTo>
              <a:lnTo>
                <a:pt x="121" y="298"/>
              </a:lnTo>
              <a:lnTo>
                <a:pt x="119" y="279"/>
              </a:lnTo>
              <a:lnTo>
                <a:pt x="119" y="255"/>
              </a:lnTo>
              <a:lnTo>
                <a:pt x="119" y="31"/>
              </a:lnTo>
              <a:lnTo>
                <a:pt x="277" y="31"/>
              </a:lnTo>
              <a:lnTo>
                <a:pt x="277" y="255"/>
              </a:lnTo>
              <a:lnTo>
                <a:pt x="277" y="280"/>
              </a:lnTo>
              <a:lnTo>
                <a:pt x="275" y="299"/>
              </a:lnTo>
              <a:lnTo>
                <a:pt x="274" y="306"/>
              </a:lnTo>
              <a:lnTo>
                <a:pt x="272" y="312"/>
              </a:lnTo>
              <a:lnTo>
                <a:pt x="271" y="318"/>
              </a:lnTo>
              <a:lnTo>
                <a:pt x="269" y="322"/>
              </a:lnTo>
              <a:lnTo>
                <a:pt x="268" y="324"/>
              </a:lnTo>
              <a:lnTo>
                <a:pt x="267" y="327"/>
              </a:lnTo>
              <a:lnTo>
                <a:pt x="265" y="328"/>
              </a:lnTo>
              <a:lnTo>
                <a:pt x="264" y="330"/>
              </a:lnTo>
              <a:lnTo>
                <a:pt x="262" y="330"/>
              </a:lnTo>
              <a:lnTo>
                <a:pt x="261" y="331"/>
              </a:lnTo>
              <a:lnTo>
                <a:pt x="256" y="333"/>
              </a:lnTo>
              <a:lnTo>
                <a:pt x="252" y="334"/>
              </a:lnTo>
              <a:lnTo>
                <a:pt x="246" y="336"/>
              </a:lnTo>
              <a:lnTo>
                <a:pt x="233" y="337"/>
              </a:lnTo>
              <a:lnTo>
                <a:pt x="220" y="337"/>
              </a:lnTo>
              <a:lnTo>
                <a:pt x="220" y="350"/>
              </a:lnTo>
              <a:lnTo>
                <a:pt x="395" y="350"/>
              </a:lnTo>
              <a:lnTo>
                <a:pt x="395" y="337"/>
              </a:lnTo>
              <a:lnTo>
                <a:pt x="383" y="337"/>
              </a:lnTo>
              <a:lnTo>
                <a:pt x="376" y="337"/>
              </a:lnTo>
              <a:lnTo>
                <a:pt x="370" y="336"/>
              </a:lnTo>
              <a:lnTo>
                <a:pt x="364" y="336"/>
              </a:lnTo>
              <a:lnTo>
                <a:pt x="360" y="334"/>
              </a:lnTo>
              <a:lnTo>
                <a:pt x="357" y="333"/>
              </a:lnTo>
              <a:lnTo>
                <a:pt x="356" y="331"/>
              </a:lnTo>
              <a:lnTo>
                <a:pt x="354" y="330"/>
              </a:lnTo>
              <a:lnTo>
                <a:pt x="353" y="330"/>
              </a:lnTo>
              <a:lnTo>
                <a:pt x="350" y="327"/>
              </a:lnTo>
              <a:lnTo>
                <a:pt x="348" y="325"/>
              </a:lnTo>
              <a:lnTo>
                <a:pt x="348" y="324"/>
              </a:lnTo>
              <a:lnTo>
                <a:pt x="347" y="322"/>
              </a:lnTo>
              <a:lnTo>
                <a:pt x="344" y="317"/>
              </a:lnTo>
              <a:lnTo>
                <a:pt x="342" y="311"/>
              </a:lnTo>
              <a:lnTo>
                <a:pt x="341" y="305"/>
              </a:lnTo>
              <a:lnTo>
                <a:pt x="340" y="298"/>
              </a:lnTo>
              <a:lnTo>
                <a:pt x="340" y="279"/>
              </a:lnTo>
              <a:lnTo>
                <a:pt x="338" y="255"/>
              </a:lnTo>
              <a:lnTo>
                <a:pt x="338" y="94"/>
              </a:lnTo>
              <a:lnTo>
                <a:pt x="340" y="70"/>
              </a:lnTo>
              <a:lnTo>
                <a:pt x="340" y="53"/>
              </a:lnTo>
              <a:lnTo>
                <a:pt x="341" y="45"/>
              </a:lnTo>
              <a:lnTo>
                <a:pt x="342" y="38"/>
              </a:lnTo>
              <a:lnTo>
                <a:pt x="344" y="32"/>
              </a:lnTo>
              <a:lnTo>
                <a:pt x="347" y="28"/>
              </a:lnTo>
              <a:lnTo>
                <a:pt x="348" y="26"/>
              </a:lnTo>
              <a:lnTo>
                <a:pt x="348" y="24"/>
              </a:lnTo>
              <a:lnTo>
                <a:pt x="350" y="22"/>
              </a:lnTo>
              <a:lnTo>
                <a:pt x="353" y="21"/>
              </a:lnTo>
              <a:lnTo>
                <a:pt x="354" y="19"/>
              </a:lnTo>
              <a:lnTo>
                <a:pt x="356" y="19"/>
              </a:lnTo>
              <a:lnTo>
                <a:pt x="357" y="18"/>
              </a:lnTo>
              <a:lnTo>
                <a:pt x="360" y="16"/>
              </a:lnTo>
              <a:lnTo>
                <a:pt x="364" y="15"/>
              </a:lnTo>
              <a:lnTo>
                <a:pt x="370" y="15"/>
              </a:lnTo>
              <a:lnTo>
                <a:pt x="376" y="13"/>
              </a:lnTo>
              <a:lnTo>
                <a:pt x="383" y="13"/>
              </a:lnTo>
              <a:lnTo>
                <a:pt x="395" y="13"/>
              </a:lnTo>
              <a:lnTo>
                <a:pt x="395" y="0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292</xdr:col>
      <xdr:colOff>570960</xdr:colOff>
      <xdr:row>138</xdr:row>
      <xdr:rowOff>41400</xdr:rowOff>
    </xdr:from>
    <xdr:to>
      <xdr:col>292</xdr:col>
      <xdr:colOff>622080</xdr:colOff>
      <xdr:row>138</xdr:row>
      <xdr:rowOff>93600</xdr:rowOff>
    </xdr:to>
    <xdr:sp>
      <xdr:nvSpPr>
        <xdr:cNvPr id="414" name="Freeform 1"/>
        <xdr:cNvSpPr/>
      </xdr:nvSpPr>
      <xdr:spPr>
        <a:xfrm>
          <a:off x="234200160" y="84166200"/>
          <a:ext cx="51480" cy="52560"/>
        </a:xfrm>
        <a:custGeom>
          <a:avLst/>
          <a:gdLst/>
          <a:ahLst/>
          <a:rect l="0" t="0" r="r" b="b"/>
          <a:pathLst>
            <a:path w="143" h="146">
              <a:moveTo>
                <a:pt x="70" y="0"/>
              </a:moveTo>
              <a:lnTo>
                <a:pt x="63" y="0"/>
              </a:lnTo>
              <a:lnTo>
                <a:pt x="55" y="2"/>
              </a:lnTo>
              <a:lnTo>
                <a:pt x="50" y="3"/>
              </a:lnTo>
              <a:lnTo>
                <a:pt x="42" y="6"/>
              </a:lnTo>
              <a:lnTo>
                <a:pt x="37" y="9"/>
              </a:lnTo>
              <a:lnTo>
                <a:pt x="31" y="14"/>
              </a:lnTo>
              <a:lnTo>
                <a:pt x="26" y="16"/>
              </a:lnTo>
              <a:lnTo>
                <a:pt x="20" y="22"/>
              </a:lnTo>
              <a:lnTo>
                <a:pt x="16" y="27"/>
              </a:lnTo>
              <a:lnTo>
                <a:pt x="12" y="33"/>
              </a:lnTo>
              <a:lnTo>
                <a:pt x="9" y="38"/>
              </a:lnTo>
              <a:lnTo>
                <a:pt x="6" y="46"/>
              </a:lnTo>
              <a:lnTo>
                <a:pt x="3" y="51"/>
              </a:lnTo>
              <a:lnTo>
                <a:pt x="2" y="59"/>
              </a:lnTo>
              <a:lnTo>
                <a:pt x="0" y="66"/>
              </a:lnTo>
              <a:lnTo>
                <a:pt x="0" y="75"/>
              </a:lnTo>
              <a:lnTo>
                <a:pt x="0" y="82"/>
              </a:lnTo>
              <a:lnTo>
                <a:pt x="2" y="88"/>
              </a:lnTo>
              <a:lnTo>
                <a:pt x="3" y="95"/>
              </a:lnTo>
              <a:lnTo>
                <a:pt x="6" y="101"/>
              </a:lnTo>
              <a:lnTo>
                <a:pt x="9" y="107"/>
              </a:lnTo>
              <a:lnTo>
                <a:pt x="12" y="113"/>
              </a:lnTo>
              <a:lnTo>
                <a:pt x="16" y="119"/>
              </a:lnTo>
              <a:lnTo>
                <a:pt x="20" y="123"/>
              </a:lnTo>
              <a:lnTo>
                <a:pt x="25" y="129"/>
              </a:lnTo>
              <a:lnTo>
                <a:pt x="31" y="132"/>
              </a:lnTo>
              <a:lnTo>
                <a:pt x="37" y="136"/>
              </a:lnTo>
              <a:lnTo>
                <a:pt x="42" y="139"/>
              </a:lnTo>
              <a:lnTo>
                <a:pt x="48" y="142"/>
              </a:lnTo>
              <a:lnTo>
                <a:pt x="55" y="143"/>
              </a:lnTo>
              <a:lnTo>
                <a:pt x="61" y="145"/>
              </a:lnTo>
              <a:lnTo>
                <a:pt x="69" y="145"/>
              </a:lnTo>
              <a:lnTo>
                <a:pt x="76" y="145"/>
              </a:lnTo>
              <a:lnTo>
                <a:pt x="83" y="143"/>
              </a:lnTo>
              <a:lnTo>
                <a:pt x="90" y="142"/>
              </a:lnTo>
              <a:lnTo>
                <a:pt x="96" y="139"/>
              </a:lnTo>
              <a:lnTo>
                <a:pt x="104" y="136"/>
              </a:lnTo>
              <a:lnTo>
                <a:pt x="109" y="133"/>
              </a:lnTo>
              <a:lnTo>
                <a:pt x="115" y="129"/>
              </a:lnTo>
              <a:lnTo>
                <a:pt x="120" y="124"/>
              </a:lnTo>
              <a:lnTo>
                <a:pt x="124" y="119"/>
              </a:lnTo>
              <a:lnTo>
                <a:pt x="128" y="114"/>
              </a:lnTo>
              <a:lnTo>
                <a:pt x="133" y="108"/>
              </a:lnTo>
              <a:lnTo>
                <a:pt x="136" y="103"/>
              </a:lnTo>
              <a:lnTo>
                <a:pt x="139" y="95"/>
              </a:lnTo>
              <a:lnTo>
                <a:pt x="140" y="88"/>
              </a:lnTo>
              <a:lnTo>
                <a:pt x="142" y="82"/>
              </a:lnTo>
              <a:lnTo>
                <a:pt x="142" y="75"/>
              </a:lnTo>
              <a:lnTo>
                <a:pt x="142" y="68"/>
              </a:lnTo>
              <a:lnTo>
                <a:pt x="140" y="60"/>
              </a:lnTo>
              <a:lnTo>
                <a:pt x="139" y="53"/>
              </a:lnTo>
              <a:lnTo>
                <a:pt x="136" y="46"/>
              </a:lnTo>
              <a:lnTo>
                <a:pt x="133" y="40"/>
              </a:lnTo>
              <a:lnTo>
                <a:pt x="128" y="34"/>
              </a:lnTo>
              <a:lnTo>
                <a:pt x="124" y="28"/>
              </a:lnTo>
              <a:lnTo>
                <a:pt x="120" y="22"/>
              </a:lnTo>
              <a:lnTo>
                <a:pt x="115" y="18"/>
              </a:lnTo>
              <a:lnTo>
                <a:pt x="109" y="14"/>
              </a:lnTo>
              <a:lnTo>
                <a:pt x="104" y="9"/>
              </a:lnTo>
              <a:lnTo>
                <a:pt x="98" y="6"/>
              </a:lnTo>
              <a:lnTo>
                <a:pt x="90" y="3"/>
              </a:lnTo>
              <a:lnTo>
                <a:pt x="85" y="2"/>
              </a:lnTo>
              <a:lnTo>
                <a:pt x="77" y="0"/>
              </a:lnTo>
              <a:lnTo>
                <a:pt x="7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292</xdr:col>
      <xdr:colOff>735840</xdr:colOff>
      <xdr:row>137</xdr:row>
      <xdr:rowOff>487080</xdr:rowOff>
    </xdr:from>
    <xdr:to>
      <xdr:col>293</xdr:col>
      <xdr:colOff>235800</xdr:colOff>
      <xdr:row>138</xdr:row>
      <xdr:rowOff>186480</xdr:rowOff>
    </xdr:to>
    <xdr:sp>
      <xdr:nvSpPr>
        <xdr:cNvPr id="415" name="Freeform 1"/>
        <xdr:cNvSpPr/>
      </xdr:nvSpPr>
      <xdr:spPr>
        <a:xfrm>
          <a:off x="234365040" y="84002040"/>
          <a:ext cx="300240" cy="309600"/>
        </a:xfrm>
        <a:custGeom>
          <a:avLst/>
          <a:gdLst/>
          <a:ahLst/>
          <a:rect l="0" t="0" r="r" b="b"/>
          <a:pathLst>
            <a:path w="834" h="860">
              <a:moveTo>
                <a:pt x="833" y="834"/>
              </a:moveTo>
              <a:lnTo>
                <a:pt x="815" y="833"/>
              </a:lnTo>
              <a:lnTo>
                <a:pt x="801" y="830"/>
              </a:lnTo>
              <a:lnTo>
                <a:pt x="793" y="827"/>
              </a:lnTo>
              <a:lnTo>
                <a:pt x="786" y="825"/>
              </a:lnTo>
              <a:lnTo>
                <a:pt x="779" y="822"/>
              </a:lnTo>
              <a:lnTo>
                <a:pt x="773" y="819"/>
              </a:lnTo>
              <a:lnTo>
                <a:pt x="766" y="815"/>
              </a:lnTo>
              <a:lnTo>
                <a:pt x="760" y="811"/>
              </a:lnTo>
              <a:lnTo>
                <a:pt x="754" y="806"/>
              </a:lnTo>
              <a:lnTo>
                <a:pt x="747" y="801"/>
              </a:lnTo>
              <a:lnTo>
                <a:pt x="734" y="789"/>
              </a:lnTo>
              <a:lnTo>
                <a:pt x="721" y="773"/>
              </a:lnTo>
              <a:lnTo>
                <a:pt x="454" y="445"/>
              </a:lnTo>
              <a:lnTo>
                <a:pt x="511" y="432"/>
              </a:lnTo>
              <a:lnTo>
                <a:pt x="535" y="423"/>
              </a:lnTo>
              <a:lnTo>
                <a:pt x="559" y="414"/>
              </a:lnTo>
              <a:lnTo>
                <a:pt x="581" y="404"/>
              </a:lnTo>
              <a:lnTo>
                <a:pt x="600" y="394"/>
              </a:lnTo>
              <a:lnTo>
                <a:pt x="617" y="382"/>
              </a:lnTo>
              <a:lnTo>
                <a:pt x="633" y="369"/>
              </a:lnTo>
              <a:lnTo>
                <a:pt x="646" y="356"/>
              </a:lnTo>
              <a:lnTo>
                <a:pt x="658" y="341"/>
              </a:lnTo>
              <a:lnTo>
                <a:pt x="667" y="325"/>
              </a:lnTo>
              <a:lnTo>
                <a:pt x="674" y="308"/>
              </a:lnTo>
              <a:lnTo>
                <a:pt x="681" y="290"/>
              </a:lnTo>
              <a:lnTo>
                <a:pt x="684" y="271"/>
              </a:lnTo>
              <a:lnTo>
                <a:pt x="687" y="251"/>
              </a:lnTo>
              <a:lnTo>
                <a:pt x="688" y="229"/>
              </a:lnTo>
              <a:lnTo>
                <a:pt x="687" y="209"/>
              </a:lnTo>
              <a:lnTo>
                <a:pt x="686" y="188"/>
              </a:lnTo>
              <a:lnTo>
                <a:pt x="681" y="169"/>
              </a:lnTo>
              <a:lnTo>
                <a:pt x="675" y="150"/>
              </a:lnTo>
              <a:lnTo>
                <a:pt x="668" y="134"/>
              </a:lnTo>
              <a:lnTo>
                <a:pt x="659" y="117"/>
              </a:lnTo>
              <a:lnTo>
                <a:pt x="649" y="102"/>
              </a:lnTo>
              <a:lnTo>
                <a:pt x="637" y="88"/>
              </a:lnTo>
              <a:lnTo>
                <a:pt x="627" y="77"/>
              </a:lnTo>
              <a:lnTo>
                <a:pt x="616" y="69"/>
              </a:lnTo>
              <a:lnTo>
                <a:pt x="604" y="60"/>
              </a:lnTo>
              <a:lnTo>
                <a:pt x="589" y="51"/>
              </a:lnTo>
              <a:lnTo>
                <a:pt x="575" y="44"/>
              </a:lnTo>
              <a:lnTo>
                <a:pt x="559" y="37"/>
              </a:lnTo>
              <a:lnTo>
                <a:pt x="525" y="23"/>
              </a:lnTo>
              <a:lnTo>
                <a:pt x="487" y="13"/>
              </a:lnTo>
              <a:lnTo>
                <a:pt x="446" y="6"/>
              </a:lnTo>
              <a:lnTo>
                <a:pt x="403" y="2"/>
              </a:lnTo>
              <a:lnTo>
                <a:pt x="359" y="0"/>
              </a:lnTo>
              <a:lnTo>
                <a:pt x="0" y="0"/>
              </a:lnTo>
              <a:lnTo>
                <a:pt x="0" y="25"/>
              </a:lnTo>
              <a:lnTo>
                <a:pt x="32" y="29"/>
              </a:lnTo>
              <a:lnTo>
                <a:pt x="45" y="31"/>
              </a:lnTo>
              <a:lnTo>
                <a:pt x="57" y="34"/>
              </a:lnTo>
              <a:lnTo>
                <a:pt x="69" y="38"/>
              </a:lnTo>
              <a:lnTo>
                <a:pt x="77" y="41"/>
              </a:lnTo>
              <a:lnTo>
                <a:pt x="85" y="45"/>
              </a:lnTo>
              <a:lnTo>
                <a:pt x="88" y="48"/>
              </a:lnTo>
              <a:lnTo>
                <a:pt x="90" y="51"/>
              </a:lnTo>
              <a:lnTo>
                <a:pt x="93" y="54"/>
              </a:lnTo>
              <a:lnTo>
                <a:pt x="96" y="58"/>
              </a:lnTo>
              <a:lnTo>
                <a:pt x="101" y="66"/>
              </a:lnTo>
              <a:lnTo>
                <a:pt x="104" y="74"/>
              </a:lnTo>
              <a:lnTo>
                <a:pt x="107" y="85"/>
              </a:lnTo>
              <a:lnTo>
                <a:pt x="108" y="96"/>
              </a:lnTo>
              <a:lnTo>
                <a:pt x="109" y="109"/>
              </a:lnTo>
              <a:lnTo>
                <a:pt x="111" y="142"/>
              </a:lnTo>
              <a:lnTo>
                <a:pt x="111" y="703"/>
              </a:lnTo>
              <a:lnTo>
                <a:pt x="109" y="741"/>
              </a:lnTo>
              <a:lnTo>
                <a:pt x="108" y="755"/>
              </a:lnTo>
              <a:lnTo>
                <a:pt x="107" y="768"/>
              </a:lnTo>
              <a:lnTo>
                <a:pt x="104" y="782"/>
              </a:lnTo>
              <a:lnTo>
                <a:pt x="101" y="790"/>
              </a:lnTo>
              <a:lnTo>
                <a:pt x="96" y="799"/>
              </a:lnTo>
              <a:lnTo>
                <a:pt x="93" y="803"/>
              </a:lnTo>
              <a:lnTo>
                <a:pt x="92" y="808"/>
              </a:lnTo>
              <a:lnTo>
                <a:pt x="88" y="811"/>
              </a:lnTo>
              <a:lnTo>
                <a:pt x="85" y="814"/>
              </a:lnTo>
              <a:lnTo>
                <a:pt x="82" y="817"/>
              </a:lnTo>
              <a:lnTo>
                <a:pt x="77" y="818"/>
              </a:lnTo>
              <a:lnTo>
                <a:pt x="69" y="822"/>
              </a:lnTo>
              <a:lnTo>
                <a:pt x="58" y="825"/>
              </a:lnTo>
              <a:lnTo>
                <a:pt x="47" y="828"/>
              </a:lnTo>
              <a:lnTo>
                <a:pt x="32" y="831"/>
              </a:lnTo>
              <a:lnTo>
                <a:pt x="0" y="834"/>
              </a:lnTo>
              <a:lnTo>
                <a:pt x="0" y="859"/>
              </a:lnTo>
              <a:lnTo>
                <a:pt x="360" y="859"/>
              </a:lnTo>
              <a:lnTo>
                <a:pt x="360" y="834"/>
              </a:lnTo>
              <a:lnTo>
                <a:pt x="325" y="831"/>
              </a:lnTo>
              <a:lnTo>
                <a:pt x="312" y="830"/>
              </a:lnTo>
              <a:lnTo>
                <a:pt x="299" y="827"/>
              </a:lnTo>
              <a:lnTo>
                <a:pt x="289" y="824"/>
              </a:lnTo>
              <a:lnTo>
                <a:pt x="279" y="819"/>
              </a:lnTo>
              <a:lnTo>
                <a:pt x="271" y="815"/>
              </a:lnTo>
              <a:lnTo>
                <a:pt x="267" y="812"/>
              </a:lnTo>
              <a:lnTo>
                <a:pt x="264" y="809"/>
              </a:lnTo>
              <a:lnTo>
                <a:pt x="261" y="806"/>
              </a:lnTo>
              <a:lnTo>
                <a:pt x="258" y="802"/>
              </a:lnTo>
              <a:lnTo>
                <a:pt x="254" y="795"/>
              </a:lnTo>
              <a:lnTo>
                <a:pt x="251" y="784"/>
              </a:lnTo>
              <a:lnTo>
                <a:pt x="248" y="774"/>
              </a:lnTo>
              <a:lnTo>
                <a:pt x="245" y="763"/>
              </a:lnTo>
              <a:lnTo>
                <a:pt x="244" y="749"/>
              </a:lnTo>
              <a:lnTo>
                <a:pt x="242" y="717"/>
              </a:lnTo>
              <a:lnTo>
                <a:pt x="242" y="462"/>
              </a:lnTo>
              <a:lnTo>
                <a:pt x="315" y="459"/>
              </a:lnTo>
              <a:lnTo>
                <a:pt x="624" y="859"/>
              </a:lnTo>
              <a:lnTo>
                <a:pt x="833" y="859"/>
              </a:lnTo>
              <a:lnTo>
                <a:pt x="833" y="834"/>
              </a:lnTo>
              <a:moveTo>
                <a:pt x="242" y="95"/>
              </a:moveTo>
              <a:lnTo>
                <a:pt x="244" y="89"/>
              </a:lnTo>
              <a:lnTo>
                <a:pt x="244" y="82"/>
              </a:lnTo>
              <a:lnTo>
                <a:pt x="245" y="77"/>
              </a:lnTo>
              <a:lnTo>
                <a:pt x="247" y="72"/>
              </a:lnTo>
              <a:lnTo>
                <a:pt x="248" y="67"/>
              </a:lnTo>
              <a:lnTo>
                <a:pt x="249" y="64"/>
              </a:lnTo>
              <a:lnTo>
                <a:pt x="251" y="63"/>
              </a:lnTo>
              <a:lnTo>
                <a:pt x="252" y="61"/>
              </a:lnTo>
              <a:lnTo>
                <a:pt x="257" y="58"/>
              </a:lnTo>
              <a:lnTo>
                <a:pt x="261" y="56"/>
              </a:lnTo>
              <a:lnTo>
                <a:pt x="265" y="54"/>
              </a:lnTo>
              <a:lnTo>
                <a:pt x="271" y="51"/>
              </a:lnTo>
              <a:lnTo>
                <a:pt x="277" y="50"/>
              </a:lnTo>
              <a:lnTo>
                <a:pt x="283" y="50"/>
              </a:lnTo>
              <a:lnTo>
                <a:pt x="292" y="48"/>
              </a:lnTo>
              <a:lnTo>
                <a:pt x="309" y="48"/>
              </a:lnTo>
              <a:lnTo>
                <a:pt x="366" y="51"/>
              </a:lnTo>
              <a:lnTo>
                <a:pt x="391" y="54"/>
              </a:lnTo>
              <a:lnTo>
                <a:pt x="414" y="58"/>
              </a:lnTo>
              <a:lnTo>
                <a:pt x="436" y="64"/>
              </a:lnTo>
              <a:lnTo>
                <a:pt x="455" y="72"/>
              </a:lnTo>
              <a:lnTo>
                <a:pt x="473" y="80"/>
              </a:lnTo>
              <a:lnTo>
                <a:pt x="489" y="92"/>
              </a:lnTo>
              <a:lnTo>
                <a:pt x="502" y="104"/>
              </a:lnTo>
              <a:lnTo>
                <a:pt x="513" y="117"/>
              </a:lnTo>
              <a:lnTo>
                <a:pt x="524" y="130"/>
              </a:lnTo>
              <a:lnTo>
                <a:pt x="532" y="146"/>
              </a:lnTo>
              <a:lnTo>
                <a:pt x="538" y="165"/>
              </a:lnTo>
              <a:lnTo>
                <a:pt x="543" y="184"/>
              </a:lnTo>
              <a:lnTo>
                <a:pt x="546" y="204"/>
              </a:lnTo>
              <a:lnTo>
                <a:pt x="547" y="226"/>
              </a:lnTo>
              <a:lnTo>
                <a:pt x="546" y="238"/>
              </a:lnTo>
              <a:lnTo>
                <a:pt x="546" y="249"/>
              </a:lnTo>
              <a:lnTo>
                <a:pt x="544" y="261"/>
              </a:lnTo>
              <a:lnTo>
                <a:pt x="541" y="273"/>
              </a:lnTo>
              <a:lnTo>
                <a:pt x="538" y="283"/>
              </a:lnTo>
              <a:lnTo>
                <a:pt x="535" y="293"/>
              </a:lnTo>
              <a:lnTo>
                <a:pt x="531" y="303"/>
              </a:lnTo>
              <a:lnTo>
                <a:pt x="527" y="314"/>
              </a:lnTo>
              <a:lnTo>
                <a:pt x="522" y="322"/>
              </a:lnTo>
              <a:lnTo>
                <a:pt x="516" y="331"/>
              </a:lnTo>
              <a:lnTo>
                <a:pt x="511" y="338"/>
              </a:lnTo>
              <a:lnTo>
                <a:pt x="503" y="346"/>
              </a:lnTo>
              <a:lnTo>
                <a:pt x="497" y="353"/>
              </a:lnTo>
              <a:lnTo>
                <a:pt x="489" y="359"/>
              </a:lnTo>
              <a:lnTo>
                <a:pt x="481" y="365"/>
              </a:lnTo>
              <a:lnTo>
                <a:pt x="473" y="370"/>
              </a:lnTo>
              <a:lnTo>
                <a:pt x="451" y="381"/>
              </a:lnTo>
              <a:lnTo>
                <a:pt x="429" y="391"/>
              </a:lnTo>
              <a:lnTo>
                <a:pt x="407" y="398"/>
              </a:lnTo>
              <a:lnTo>
                <a:pt x="382" y="404"/>
              </a:lnTo>
              <a:lnTo>
                <a:pt x="354" y="408"/>
              </a:lnTo>
              <a:lnTo>
                <a:pt x="322" y="411"/>
              </a:lnTo>
              <a:lnTo>
                <a:pt x="242" y="414"/>
              </a:lnTo>
              <a:lnTo>
                <a:pt x="242" y="95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293</xdr:col>
      <xdr:colOff>281880</xdr:colOff>
      <xdr:row>138</xdr:row>
      <xdr:rowOff>159480</xdr:rowOff>
    </xdr:from>
    <xdr:to>
      <xdr:col>293</xdr:col>
      <xdr:colOff>411120</xdr:colOff>
      <xdr:row>138</xdr:row>
      <xdr:rowOff>349560</xdr:rowOff>
    </xdr:to>
    <xdr:sp>
      <xdr:nvSpPr>
        <xdr:cNvPr id="416" name="Freeform 1"/>
        <xdr:cNvSpPr/>
      </xdr:nvSpPr>
      <xdr:spPr>
        <a:xfrm>
          <a:off x="234711000" y="84284280"/>
          <a:ext cx="129600" cy="190440"/>
        </a:xfrm>
        <a:custGeom>
          <a:avLst/>
          <a:gdLst/>
          <a:ahLst/>
          <a:rect l="0" t="0" r="r" b="b"/>
          <a:pathLst>
            <a:path w="360" h="529">
              <a:moveTo>
                <a:pt x="0" y="528"/>
              </a:moveTo>
              <a:lnTo>
                <a:pt x="187" y="528"/>
              </a:lnTo>
              <a:lnTo>
                <a:pt x="187" y="514"/>
              </a:lnTo>
              <a:lnTo>
                <a:pt x="167" y="514"/>
              </a:lnTo>
              <a:lnTo>
                <a:pt x="159" y="512"/>
              </a:lnTo>
              <a:lnTo>
                <a:pt x="152" y="512"/>
              </a:lnTo>
              <a:lnTo>
                <a:pt x="146" y="511"/>
              </a:lnTo>
              <a:lnTo>
                <a:pt x="140" y="508"/>
              </a:lnTo>
              <a:lnTo>
                <a:pt x="136" y="506"/>
              </a:lnTo>
              <a:lnTo>
                <a:pt x="133" y="505"/>
              </a:lnTo>
              <a:lnTo>
                <a:pt x="131" y="503"/>
              </a:lnTo>
              <a:lnTo>
                <a:pt x="130" y="502"/>
              </a:lnTo>
              <a:lnTo>
                <a:pt x="129" y="501"/>
              </a:lnTo>
              <a:lnTo>
                <a:pt x="127" y="498"/>
              </a:lnTo>
              <a:lnTo>
                <a:pt x="126" y="496"/>
              </a:lnTo>
              <a:lnTo>
                <a:pt x="123" y="492"/>
              </a:lnTo>
              <a:lnTo>
                <a:pt x="121" y="486"/>
              </a:lnTo>
              <a:lnTo>
                <a:pt x="120" y="480"/>
              </a:lnTo>
              <a:lnTo>
                <a:pt x="120" y="473"/>
              </a:lnTo>
              <a:lnTo>
                <a:pt x="118" y="455"/>
              </a:lnTo>
              <a:lnTo>
                <a:pt x="118" y="333"/>
              </a:lnTo>
              <a:lnTo>
                <a:pt x="129" y="342"/>
              </a:lnTo>
              <a:lnTo>
                <a:pt x="139" y="349"/>
              </a:lnTo>
              <a:lnTo>
                <a:pt x="148" y="355"/>
              </a:lnTo>
              <a:lnTo>
                <a:pt x="152" y="358"/>
              </a:lnTo>
              <a:lnTo>
                <a:pt x="156" y="359"/>
              </a:lnTo>
              <a:lnTo>
                <a:pt x="161" y="361"/>
              </a:lnTo>
              <a:lnTo>
                <a:pt x="165" y="362"/>
              </a:lnTo>
              <a:lnTo>
                <a:pt x="169" y="364"/>
              </a:lnTo>
              <a:lnTo>
                <a:pt x="175" y="365"/>
              </a:lnTo>
              <a:lnTo>
                <a:pt x="185" y="366"/>
              </a:lnTo>
              <a:lnTo>
                <a:pt x="197" y="366"/>
              </a:lnTo>
              <a:lnTo>
                <a:pt x="213" y="365"/>
              </a:lnTo>
              <a:lnTo>
                <a:pt x="229" y="362"/>
              </a:lnTo>
              <a:lnTo>
                <a:pt x="245" y="358"/>
              </a:lnTo>
              <a:lnTo>
                <a:pt x="260" y="350"/>
              </a:lnTo>
              <a:lnTo>
                <a:pt x="274" y="343"/>
              </a:lnTo>
              <a:lnTo>
                <a:pt x="288" y="333"/>
              </a:lnTo>
              <a:lnTo>
                <a:pt x="301" y="321"/>
              </a:lnTo>
              <a:lnTo>
                <a:pt x="312" y="308"/>
              </a:lnTo>
              <a:lnTo>
                <a:pt x="323" y="295"/>
              </a:lnTo>
              <a:lnTo>
                <a:pt x="331" y="279"/>
              </a:lnTo>
              <a:lnTo>
                <a:pt x="339" y="263"/>
              </a:lnTo>
              <a:lnTo>
                <a:pt x="346" y="245"/>
              </a:lnTo>
              <a:lnTo>
                <a:pt x="352" y="226"/>
              </a:lnTo>
              <a:lnTo>
                <a:pt x="355" y="208"/>
              </a:lnTo>
              <a:lnTo>
                <a:pt x="358" y="187"/>
              </a:lnTo>
              <a:lnTo>
                <a:pt x="359" y="167"/>
              </a:lnTo>
              <a:lnTo>
                <a:pt x="358" y="149"/>
              </a:lnTo>
              <a:lnTo>
                <a:pt x="356" y="132"/>
              </a:lnTo>
              <a:lnTo>
                <a:pt x="353" y="116"/>
              </a:lnTo>
              <a:lnTo>
                <a:pt x="349" y="100"/>
              </a:lnTo>
              <a:lnTo>
                <a:pt x="343" y="85"/>
              </a:lnTo>
              <a:lnTo>
                <a:pt x="337" y="72"/>
              </a:lnTo>
              <a:lnTo>
                <a:pt x="330" y="59"/>
              </a:lnTo>
              <a:lnTo>
                <a:pt x="323" y="47"/>
              </a:lnTo>
              <a:lnTo>
                <a:pt x="312" y="37"/>
              </a:lnTo>
              <a:lnTo>
                <a:pt x="304" y="28"/>
              </a:lnTo>
              <a:lnTo>
                <a:pt x="292" y="19"/>
              </a:lnTo>
              <a:lnTo>
                <a:pt x="282" y="12"/>
              </a:lnTo>
              <a:lnTo>
                <a:pt x="270" y="8"/>
              </a:lnTo>
              <a:lnTo>
                <a:pt x="257" y="3"/>
              </a:lnTo>
              <a:lnTo>
                <a:pt x="244" y="2"/>
              </a:lnTo>
              <a:lnTo>
                <a:pt x="229" y="0"/>
              </a:lnTo>
              <a:lnTo>
                <a:pt x="222" y="0"/>
              </a:lnTo>
              <a:lnTo>
                <a:pt x="215" y="2"/>
              </a:lnTo>
              <a:lnTo>
                <a:pt x="206" y="2"/>
              </a:lnTo>
              <a:lnTo>
                <a:pt x="199" y="3"/>
              </a:lnTo>
              <a:lnTo>
                <a:pt x="191" y="6"/>
              </a:lnTo>
              <a:lnTo>
                <a:pt x="184" y="9"/>
              </a:lnTo>
              <a:lnTo>
                <a:pt x="178" y="12"/>
              </a:lnTo>
              <a:lnTo>
                <a:pt x="171" y="15"/>
              </a:lnTo>
              <a:lnTo>
                <a:pt x="164" y="19"/>
              </a:lnTo>
              <a:lnTo>
                <a:pt x="158" y="24"/>
              </a:lnTo>
              <a:lnTo>
                <a:pt x="150" y="28"/>
              </a:lnTo>
              <a:lnTo>
                <a:pt x="145" y="34"/>
              </a:lnTo>
              <a:lnTo>
                <a:pt x="131" y="47"/>
              </a:lnTo>
              <a:lnTo>
                <a:pt x="118" y="62"/>
              </a:lnTo>
              <a:lnTo>
                <a:pt x="118" y="2"/>
              </a:lnTo>
              <a:lnTo>
                <a:pt x="114" y="0"/>
              </a:lnTo>
              <a:lnTo>
                <a:pt x="59" y="21"/>
              </a:lnTo>
              <a:lnTo>
                <a:pt x="32" y="31"/>
              </a:lnTo>
              <a:lnTo>
                <a:pt x="3" y="40"/>
              </a:lnTo>
              <a:lnTo>
                <a:pt x="3" y="53"/>
              </a:lnTo>
              <a:lnTo>
                <a:pt x="8" y="52"/>
              </a:lnTo>
              <a:lnTo>
                <a:pt x="13" y="52"/>
              </a:lnTo>
              <a:lnTo>
                <a:pt x="22" y="52"/>
              </a:lnTo>
              <a:lnTo>
                <a:pt x="28" y="52"/>
              </a:lnTo>
              <a:lnTo>
                <a:pt x="31" y="53"/>
              </a:lnTo>
              <a:lnTo>
                <a:pt x="35" y="53"/>
              </a:lnTo>
              <a:lnTo>
                <a:pt x="38" y="53"/>
              </a:lnTo>
              <a:lnTo>
                <a:pt x="41" y="54"/>
              </a:lnTo>
              <a:lnTo>
                <a:pt x="43" y="56"/>
              </a:lnTo>
              <a:lnTo>
                <a:pt x="44" y="56"/>
              </a:lnTo>
              <a:lnTo>
                <a:pt x="45" y="57"/>
              </a:lnTo>
              <a:lnTo>
                <a:pt x="47" y="59"/>
              </a:lnTo>
              <a:lnTo>
                <a:pt x="48" y="60"/>
              </a:lnTo>
              <a:lnTo>
                <a:pt x="50" y="63"/>
              </a:lnTo>
              <a:lnTo>
                <a:pt x="51" y="66"/>
              </a:lnTo>
              <a:lnTo>
                <a:pt x="53" y="70"/>
              </a:lnTo>
              <a:lnTo>
                <a:pt x="53" y="73"/>
              </a:lnTo>
              <a:lnTo>
                <a:pt x="54" y="79"/>
              </a:lnTo>
              <a:lnTo>
                <a:pt x="54" y="84"/>
              </a:lnTo>
              <a:lnTo>
                <a:pt x="54" y="97"/>
              </a:lnTo>
              <a:lnTo>
                <a:pt x="54" y="461"/>
              </a:lnTo>
              <a:lnTo>
                <a:pt x="54" y="474"/>
              </a:lnTo>
              <a:lnTo>
                <a:pt x="53" y="480"/>
              </a:lnTo>
              <a:lnTo>
                <a:pt x="53" y="486"/>
              </a:lnTo>
              <a:lnTo>
                <a:pt x="51" y="490"/>
              </a:lnTo>
              <a:lnTo>
                <a:pt x="48" y="495"/>
              </a:lnTo>
              <a:lnTo>
                <a:pt x="47" y="498"/>
              </a:lnTo>
              <a:lnTo>
                <a:pt x="45" y="499"/>
              </a:lnTo>
              <a:lnTo>
                <a:pt x="44" y="501"/>
              </a:lnTo>
              <a:lnTo>
                <a:pt x="41" y="503"/>
              </a:lnTo>
              <a:lnTo>
                <a:pt x="37" y="506"/>
              </a:lnTo>
              <a:lnTo>
                <a:pt x="32" y="508"/>
              </a:lnTo>
              <a:lnTo>
                <a:pt x="28" y="509"/>
              </a:lnTo>
              <a:lnTo>
                <a:pt x="22" y="511"/>
              </a:lnTo>
              <a:lnTo>
                <a:pt x="16" y="512"/>
              </a:lnTo>
              <a:lnTo>
                <a:pt x="0" y="514"/>
              </a:lnTo>
              <a:lnTo>
                <a:pt x="0" y="528"/>
              </a:lnTo>
              <a:moveTo>
                <a:pt x="118" y="98"/>
              </a:moveTo>
              <a:lnTo>
                <a:pt x="118" y="97"/>
              </a:lnTo>
              <a:lnTo>
                <a:pt x="120" y="94"/>
              </a:lnTo>
              <a:lnTo>
                <a:pt x="120" y="92"/>
              </a:lnTo>
              <a:lnTo>
                <a:pt x="121" y="89"/>
              </a:lnTo>
              <a:lnTo>
                <a:pt x="123" y="85"/>
              </a:lnTo>
              <a:lnTo>
                <a:pt x="126" y="81"/>
              </a:lnTo>
              <a:lnTo>
                <a:pt x="130" y="76"/>
              </a:lnTo>
              <a:lnTo>
                <a:pt x="134" y="72"/>
              </a:lnTo>
              <a:lnTo>
                <a:pt x="139" y="68"/>
              </a:lnTo>
              <a:lnTo>
                <a:pt x="145" y="65"/>
              </a:lnTo>
              <a:lnTo>
                <a:pt x="150" y="60"/>
              </a:lnTo>
              <a:lnTo>
                <a:pt x="156" y="57"/>
              </a:lnTo>
              <a:lnTo>
                <a:pt x="164" y="54"/>
              </a:lnTo>
              <a:lnTo>
                <a:pt x="171" y="52"/>
              </a:lnTo>
              <a:lnTo>
                <a:pt x="177" y="50"/>
              </a:lnTo>
              <a:lnTo>
                <a:pt x="184" y="49"/>
              </a:lnTo>
              <a:lnTo>
                <a:pt x="191" y="47"/>
              </a:lnTo>
              <a:lnTo>
                <a:pt x="197" y="47"/>
              </a:lnTo>
              <a:lnTo>
                <a:pt x="207" y="49"/>
              </a:lnTo>
              <a:lnTo>
                <a:pt x="218" y="50"/>
              </a:lnTo>
              <a:lnTo>
                <a:pt x="228" y="53"/>
              </a:lnTo>
              <a:lnTo>
                <a:pt x="237" y="57"/>
              </a:lnTo>
              <a:lnTo>
                <a:pt x="245" y="63"/>
              </a:lnTo>
              <a:lnTo>
                <a:pt x="253" y="70"/>
              </a:lnTo>
              <a:lnTo>
                <a:pt x="260" y="79"/>
              </a:lnTo>
              <a:lnTo>
                <a:pt x="266" y="88"/>
              </a:lnTo>
              <a:lnTo>
                <a:pt x="272" y="98"/>
              </a:lnTo>
              <a:lnTo>
                <a:pt x="277" y="110"/>
              </a:lnTo>
              <a:lnTo>
                <a:pt x="282" y="123"/>
              </a:lnTo>
              <a:lnTo>
                <a:pt x="285" y="136"/>
              </a:lnTo>
              <a:lnTo>
                <a:pt x="288" y="151"/>
              </a:lnTo>
              <a:lnTo>
                <a:pt x="290" y="165"/>
              </a:lnTo>
              <a:lnTo>
                <a:pt x="292" y="181"/>
              </a:lnTo>
              <a:lnTo>
                <a:pt x="292" y="197"/>
              </a:lnTo>
              <a:lnTo>
                <a:pt x="292" y="213"/>
              </a:lnTo>
              <a:lnTo>
                <a:pt x="290" y="228"/>
              </a:lnTo>
              <a:lnTo>
                <a:pt x="288" y="242"/>
              </a:lnTo>
              <a:lnTo>
                <a:pt x="285" y="256"/>
              </a:lnTo>
              <a:lnTo>
                <a:pt x="282" y="269"/>
              </a:lnTo>
              <a:lnTo>
                <a:pt x="277" y="280"/>
              </a:lnTo>
              <a:lnTo>
                <a:pt x="272" y="292"/>
              </a:lnTo>
              <a:lnTo>
                <a:pt x="266" y="302"/>
              </a:lnTo>
              <a:lnTo>
                <a:pt x="260" y="311"/>
              </a:lnTo>
              <a:lnTo>
                <a:pt x="253" y="318"/>
              </a:lnTo>
              <a:lnTo>
                <a:pt x="245" y="326"/>
              </a:lnTo>
              <a:lnTo>
                <a:pt x="237" y="331"/>
              </a:lnTo>
              <a:lnTo>
                <a:pt x="228" y="336"/>
              </a:lnTo>
              <a:lnTo>
                <a:pt x="219" y="339"/>
              </a:lnTo>
              <a:lnTo>
                <a:pt x="209" y="340"/>
              </a:lnTo>
              <a:lnTo>
                <a:pt x="199" y="342"/>
              </a:lnTo>
              <a:lnTo>
                <a:pt x="193" y="342"/>
              </a:lnTo>
              <a:lnTo>
                <a:pt x="185" y="340"/>
              </a:lnTo>
              <a:lnTo>
                <a:pt x="178" y="339"/>
              </a:lnTo>
              <a:lnTo>
                <a:pt x="171" y="337"/>
              </a:lnTo>
              <a:lnTo>
                <a:pt x="164" y="334"/>
              </a:lnTo>
              <a:lnTo>
                <a:pt x="158" y="331"/>
              </a:lnTo>
              <a:lnTo>
                <a:pt x="152" y="329"/>
              </a:lnTo>
              <a:lnTo>
                <a:pt x="145" y="324"/>
              </a:lnTo>
              <a:lnTo>
                <a:pt x="140" y="321"/>
              </a:lnTo>
              <a:lnTo>
                <a:pt x="134" y="317"/>
              </a:lnTo>
              <a:lnTo>
                <a:pt x="130" y="312"/>
              </a:lnTo>
              <a:lnTo>
                <a:pt x="126" y="308"/>
              </a:lnTo>
              <a:lnTo>
                <a:pt x="123" y="304"/>
              </a:lnTo>
              <a:lnTo>
                <a:pt x="121" y="299"/>
              </a:lnTo>
              <a:lnTo>
                <a:pt x="120" y="296"/>
              </a:lnTo>
              <a:lnTo>
                <a:pt x="120" y="295"/>
              </a:lnTo>
              <a:lnTo>
                <a:pt x="118" y="292"/>
              </a:lnTo>
              <a:lnTo>
                <a:pt x="118" y="291"/>
              </a:lnTo>
              <a:lnTo>
                <a:pt x="118" y="98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293</xdr:col>
      <xdr:colOff>459000</xdr:colOff>
      <xdr:row>137</xdr:row>
      <xdr:rowOff>395280</xdr:rowOff>
    </xdr:from>
    <xdr:to>
      <xdr:col>293</xdr:col>
      <xdr:colOff>550440</xdr:colOff>
      <xdr:row>138</xdr:row>
      <xdr:rowOff>298800</xdr:rowOff>
    </xdr:to>
    <xdr:sp>
      <xdr:nvSpPr>
        <xdr:cNvPr id="417" name="Freeform 1"/>
        <xdr:cNvSpPr/>
      </xdr:nvSpPr>
      <xdr:spPr>
        <a:xfrm>
          <a:off x="234888120" y="83910240"/>
          <a:ext cx="91800" cy="513720"/>
        </a:xfrm>
        <a:custGeom>
          <a:avLst/>
          <a:gdLst/>
          <a:ahLst/>
          <a:rect l="0" t="0" r="r" b="b"/>
          <a:pathLst>
            <a:path w="255" h="1427">
              <a:moveTo>
                <a:pt x="0" y="1395"/>
              </a:moveTo>
              <a:lnTo>
                <a:pt x="22" y="1370"/>
              </a:lnTo>
              <a:lnTo>
                <a:pt x="44" y="1344"/>
              </a:lnTo>
              <a:lnTo>
                <a:pt x="62" y="1316"/>
              </a:lnTo>
              <a:lnTo>
                <a:pt x="81" y="1284"/>
              </a:lnTo>
              <a:lnTo>
                <a:pt x="97" y="1251"/>
              </a:lnTo>
              <a:lnTo>
                <a:pt x="114" y="1214"/>
              </a:lnTo>
              <a:lnTo>
                <a:pt x="127" y="1177"/>
              </a:lnTo>
              <a:lnTo>
                <a:pt x="138" y="1134"/>
              </a:lnTo>
              <a:lnTo>
                <a:pt x="159" y="1045"/>
              </a:lnTo>
              <a:lnTo>
                <a:pt x="173" y="945"/>
              </a:lnTo>
              <a:lnTo>
                <a:pt x="182" y="834"/>
              </a:lnTo>
              <a:lnTo>
                <a:pt x="185" y="713"/>
              </a:lnTo>
              <a:lnTo>
                <a:pt x="182" y="595"/>
              </a:lnTo>
              <a:lnTo>
                <a:pt x="173" y="485"/>
              </a:lnTo>
              <a:lnTo>
                <a:pt x="159" y="385"/>
              </a:lnTo>
              <a:lnTo>
                <a:pt x="138" y="296"/>
              </a:lnTo>
              <a:lnTo>
                <a:pt x="127" y="254"/>
              </a:lnTo>
              <a:lnTo>
                <a:pt x="114" y="216"/>
              </a:lnTo>
              <a:lnTo>
                <a:pt x="97" y="179"/>
              </a:lnTo>
              <a:lnTo>
                <a:pt x="81" y="144"/>
              </a:lnTo>
              <a:lnTo>
                <a:pt x="62" y="112"/>
              </a:lnTo>
              <a:lnTo>
                <a:pt x="44" y="83"/>
              </a:lnTo>
              <a:lnTo>
                <a:pt x="22" y="57"/>
              </a:lnTo>
              <a:lnTo>
                <a:pt x="0" y="32"/>
              </a:lnTo>
              <a:lnTo>
                <a:pt x="0" y="0"/>
              </a:lnTo>
              <a:lnTo>
                <a:pt x="33" y="29"/>
              </a:lnTo>
              <a:lnTo>
                <a:pt x="64" y="61"/>
              </a:lnTo>
              <a:lnTo>
                <a:pt x="93" y="98"/>
              </a:lnTo>
              <a:lnTo>
                <a:pt x="119" y="137"/>
              </a:lnTo>
              <a:lnTo>
                <a:pt x="144" y="179"/>
              </a:lnTo>
              <a:lnTo>
                <a:pt x="166" y="225"/>
              </a:lnTo>
              <a:lnTo>
                <a:pt x="185" y="274"/>
              </a:lnTo>
              <a:lnTo>
                <a:pt x="202" y="325"/>
              </a:lnTo>
              <a:lnTo>
                <a:pt x="214" y="369"/>
              </a:lnTo>
              <a:lnTo>
                <a:pt x="224" y="414"/>
              </a:lnTo>
              <a:lnTo>
                <a:pt x="233" y="459"/>
              </a:lnTo>
              <a:lnTo>
                <a:pt x="240" y="507"/>
              </a:lnTo>
              <a:lnTo>
                <a:pt x="246" y="557"/>
              </a:lnTo>
              <a:lnTo>
                <a:pt x="251" y="608"/>
              </a:lnTo>
              <a:lnTo>
                <a:pt x="254" y="659"/>
              </a:lnTo>
              <a:lnTo>
                <a:pt x="254" y="713"/>
              </a:lnTo>
              <a:lnTo>
                <a:pt x="251" y="835"/>
              </a:lnTo>
              <a:lnTo>
                <a:pt x="238" y="948"/>
              </a:lnTo>
              <a:lnTo>
                <a:pt x="219" y="1051"/>
              </a:lnTo>
              <a:lnTo>
                <a:pt x="205" y="1099"/>
              </a:lnTo>
              <a:lnTo>
                <a:pt x="191" y="1144"/>
              </a:lnTo>
              <a:lnTo>
                <a:pt x="173" y="1188"/>
              </a:lnTo>
              <a:lnTo>
                <a:pt x="154" y="1229"/>
              </a:lnTo>
              <a:lnTo>
                <a:pt x="134" y="1267"/>
              </a:lnTo>
              <a:lnTo>
                <a:pt x="111" y="1303"/>
              </a:lnTo>
              <a:lnTo>
                <a:pt x="86" y="1337"/>
              </a:lnTo>
              <a:lnTo>
                <a:pt x="60" y="1369"/>
              </a:lnTo>
              <a:lnTo>
                <a:pt x="30" y="1398"/>
              </a:lnTo>
              <a:lnTo>
                <a:pt x="0" y="1426"/>
              </a:lnTo>
              <a:lnTo>
                <a:pt x="0" y="1395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293</xdr:col>
      <xdr:colOff>590760</xdr:colOff>
      <xdr:row>137</xdr:row>
      <xdr:rowOff>382680</xdr:rowOff>
    </xdr:from>
    <xdr:to>
      <xdr:col>293</xdr:col>
      <xdr:colOff>714240</xdr:colOff>
      <xdr:row>137</xdr:row>
      <xdr:rowOff>572040</xdr:rowOff>
    </xdr:to>
    <xdr:sp>
      <xdr:nvSpPr>
        <xdr:cNvPr id="418" name="Freeform 1"/>
        <xdr:cNvSpPr/>
      </xdr:nvSpPr>
      <xdr:spPr>
        <a:xfrm>
          <a:off x="235019880" y="83897640"/>
          <a:ext cx="123840" cy="189720"/>
        </a:xfrm>
        <a:custGeom>
          <a:avLst/>
          <a:gdLst/>
          <a:ahLst/>
          <a:rect l="0" t="0" r="r" b="b"/>
          <a:pathLst>
            <a:path w="344" h="527">
              <a:moveTo>
                <a:pt x="343" y="420"/>
              </a:moveTo>
              <a:lnTo>
                <a:pt x="332" y="416"/>
              </a:lnTo>
              <a:lnTo>
                <a:pt x="322" y="432"/>
              </a:lnTo>
              <a:lnTo>
                <a:pt x="315" y="443"/>
              </a:lnTo>
              <a:lnTo>
                <a:pt x="311" y="448"/>
              </a:lnTo>
              <a:lnTo>
                <a:pt x="306" y="452"/>
              </a:lnTo>
              <a:lnTo>
                <a:pt x="303" y="455"/>
              </a:lnTo>
              <a:lnTo>
                <a:pt x="299" y="458"/>
              </a:lnTo>
              <a:lnTo>
                <a:pt x="294" y="461"/>
              </a:lnTo>
              <a:lnTo>
                <a:pt x="292" y="462"/>
              </a:lnTo>
              <a:lnTo>
                <a:pt x="287" y="464"/>
              </a:lnTo>
              <a:lnTo>
                <a:pt x="281" y="465"/>
              </a:lnTo>
              <a:lnTo>
                <a:pt x="277" y="467"/>
              </a:lnTo>
              <a:lnTo>
                <a:pt x="271" y="467"/>
              </a:lnTo>
              <a:lnTo>
                <a:pt x="259" y="467"/>
              </a:lnTo>
              <a:lnTo>
                <a:pt x="76" y="467"/>
              </a:lnTo>
              <a:lnTo>
                <a:pt x="204" y="329"/>
              </a:lnTo>
              <a:lnTo>
                <a:pt x="229" y="303"/>
              </a:lnTo>
              <a:lnTo>
                <a:pt x="249" y="278"/>
              </a:lnTo>
              <a:lnTo>
                <a:pt x="265" y="254"/>
              </a:lnTo>
              <a:lnTo>
                <a:pt x="280" y="229"/>
              </a:lnTo>
              <a:lnTo>
                <a:pt x="286" y="217"/>
              </a:lnTo>
              <a:lnTo>
                <a:pt x="290" y="206"/>
              </a:lnTo>
              <a:lnTo>
                <a:pt x="294" y="195"/>
              </a:lnTo>
              <a:lnTo>
                <a:pt x="297" y="184"/>
              </a:lnTo>
              <a:lnTo>
                <a:pt x="300" y="172"/>
              </a:lnTo>
              <a:lnTo>
                <a:pt x="302" y="160"/>
              </a:lnTo>
              <a:lnTo>
                <a:pt x="303" y="149"/>
              </a:lnTo>
              <a:lnTo>
                <a:pt x="303" y="139"/>
              </a:lnTo>
              <a:lnTo>
                <a:pt x="303" y="124"/>
              </a:lnTo>
              <a:lnTo>
                <a:pt x="300" y="109"/>
              </a:lnTo>
              <a:lnTo>
                <a:pt x="297" y="96"/>
              </a:lnTo>
              <a:lnTo>
                <a:pt x="292" y="83"/>
              </a:lnTo>
              <a:lnTo>
                <a:pt x="286" y="71"/>
              </a:lnTo>
              <a:lnTo>
                <a:pt x="280" y="60"/>
              </a:lnTo>
              <a:lnTo>
                <a:pt x="271" y="50"/>
              </a:lnTo>
              <a:lnTo>
                <a:pt x="262" y="39"/>
              </a:lnTo>
              <a:lnTo>
                <a:pt x="252" y="31"/>
              </a:lnTo>
              <a:lnTo>
                <a:pt x="241" y="23"/>
              </a:lnTo>
              <a:lnTo>
                <a:pt x="229" y="16"/>
              </a:lnTo>
              <a:lnTo>
                <a:pt x="217" y="10"/>
              </a:lnTo>
              <a:lnTo>
                <a:pt x="204" y="6"/>
              </a:lnTo>
              <a:lnTo>
                <a:pt x="189" y="3"/>
              </a:lnTo>
              <a:lnTo>
                <a:pt x="176" y="0"/>
              </a:lnTo>
              <a:lnTo>
                <a:pt x="160" y="0"/>
              </a:lnTo>
              <a:lnTo>
                <a:pt x="153" y="0"/>
              </a:lnTo>
              <a:lnTo>
                <a:pt x="146" y="1"/>
              </a:lnTo>
              <a:lnTo>
                <a:pt x="137" y="1"/>
              </a:lnTo>
              <a:lnTo>
                <a:pt x="130" y="3"/>
              </a:lnTo>
              <a:lnTo>
                <a:pt x="122" y="4"/>
              </a:lnTo>
              <a:lnTo>
                <a:pt x="115" y="7"/>
              </a:lnTo>
              <a:lnTo>
                <a:pt x="108" y="10"/>
              </a:lnTo>
              <a:lnTo>
                <a:pt x="100" y="13"/>
              </a:lnTo>
              <a:lnTo>
                <a:pt x="93" y="16"/>
              </a:lnTo>
              <a:lnTo>
                <a:pt x="86" y="19"/>
              </a:lnTo>
              <a:lnTo>
                <a:pt x="80" y="23"/>
              </a:lnTo>
              <a:lnTo>
                <a:pt x="73" y="28"/>
              </a:lnTo>
              <a:lnTo>
                <a:pt x="67" y="32"/>
              </a:lnTo>
              <a:lnTo>
                <a:pt x="61" y="38"/>
              </a:lnTo>
              <a:lnTo>
                <a:pt x="55" y="42"/>
              </a:lnTo>
              <a:lnTo>
                <a:pt x="49" y="48"/>
              </a:lnTo>
              <a:lnTo>
                <a:pt x="41" y="58"/>
              </a:lnTo>
              <a:lnTo>
                <a:pt x="33" y="69"/>
              </a:lnTo>
              <a:lnTo>
                <a:pt x="28" y="79"/>
              </a:lnTo>
              <a:lnTo>
                <a:pt x="20" y="90"/>
              </a:lnTo>
              <a:lnTo>
                <a:pt x="16" y="104"/>
              </a:lnTo>
              <a:lnTo>
                <a:pt x="10" y="118"/>
              </a:lnTo>
              <a:lnTo>
                <a:pt x="6" y="136"/>
              </a:lnTo>
              <a:lnTo>
                <a:pt x="1" y="155"/>
              </a:lnTo>
              <a:lnTo>
                <a:pt x="17" y="159"/>
              </a:lnTo>
              <a:lnTo>
                <a:pt x="28" y="133"/>
              </a:lnTo>
              <a:lnTo>
                <a:pt x="39" y="111"/>
              </a:lnTo>
              <a:lnTo>
                <a:pt x="45" y="102"/>
              </a:lnTo>
              <a:lnTo>
                <a:pt x="51" y="93"/>
              </a:lnTo>
              <a:lnTo>
                <a:pt x="58" y="86"/>
              </a:lnTo>
              <a:lnTo>
                <a:pt x="64" y="80"/>
              </a:lnTo>
              <a:lnTo>
                <a:pt x="71" y="74"/>
              </a:lnTo>
              <a:lnTo>
                <a:pt x="77" y="70"/>
              </a:lnTo>
              <a:lnTo>
                <a:pt x="84" y="66"/>
              </a:lnTo>
              <a:lnTo>
                <a:pt x="93" y="63"/>
              </a:lnTo>
              <a:lnTo>
                <a:pt x="100" y="60"/>
              </a:lnTo>
              <a:lnTo>
                <a:pt x="109" y="58"/>
              </a:lnTo>
              <a:lnTo>
                <a:pt x="118" y="58"/>
              </a:lnTo>
              <a:lnTo>
                <a:pt x="128" y="58"/>
              </a:lnTo>
              <a:lnTo>
                <a:pt x="140" y="58"/>
              </a:lnTo>
              <a:lnTo>
                <a:pt x="152" y="60"/>
              </a:lnTo>
              <a:lnTo>
                <a:pt x="163" y="63"/>
              </a:lnTo>
              <a:lnTo>
                <a:pt x="173" y="66"/>
              </a:lnTo>
              <a:lnTo>
                <a:pt x="182" y="70"/>
              </a:lnTo>
              <a:lnTo>
                <a:pt x="191" y="76"/>
              </a:lnTo>
              <a:lnTo>
                <a:pt x="200" y="82"/>
              </a:lnTo>
              <a:lnTo>
                <a:pt x="207" y="87"/>
              </a:lnTo>
              <a:lnTo>
                <a:pt x="214" y="96"/>
              </a:lnTo>
              <a:lnTo>
                <a:pt x="220" y="104"/>
              </a:lnTo>
              <a:lnTo>
                <a:pt x="224" y="112"/>
              </a:lnTo>
              <a:lnTo>
                <a:pt x="229" y="122"/>
              </a:lnTo>
              <a:lnTo>
                <a:pt x="233" y="133"/>
              </a:lnTo>
              <a:lnTo>
                <a:pt x="235" y="144"/>
              </a:lnTo>
              <a:lnTo>
                <a:pt x="236" y="156"/>
              </a:lnTo>
              <a:lnTo>
                <a:pt x="238" y="168"/>
              </a:lnTo>
              <a:lnTo>
                <a:pt x="236" y="179"/>
              </a:lnTo>
              <a:lnTo>
                <a:pt x="235" y="191"/>
              </a:lnTo>
              <a:lnTo>
                <a:pt x="233" y="203"/>
              </a:lnTo>
              <a:lnTo>
                <a:pt x="230" y="216"/>
              </a:lnTo>
              <a:lnTo>
                <a:pt x="227" y="227"/>
              </a:lnTo>
              <a:lnTo>
                <a:pt x="223" y="241"/>
              </a:lnTo>
              <a:lnTo>
                <a:pt x="211" y="265"/>
              </a:lnTo>
              <a:lnTo>
                <a:pt x="197" y="292"/>
              </a:lnTo>
              <a:lnTo>
                <a:pt x="179" y="318"/>
              </a:lnTo>
              <a:lnTo>
                <a:pt x="160" y="344"/>
              </a:lnTo>
              <a:lnTo>
                <a:pt x="137" y="370"/>
              </a:lnTo>
              <a:lnTo>
                <a:pt x="0" y="518"/>
              </a:lnTo>
              <a:lnTo>
                <a:pt x="0" y="526"/>
              </a:lnTo>
              <a:lnTo>
                <a:pt x="300" y="526"/>
              </a:lnTo>
              <a:lnTo>
                <a:pt x="343" y="42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293</xdr:col>
      <xdr:colOff>795960</xdr:colOff>
      <xdr:row>138</xdr:row>
      <xdr:rowOff>42120</xdr:rowOff>
    </xdr:from>
    <xdr:to>
      <xdr:col>294</xdr:col>
      <xdr:colOff>266040</xdr:colOff>
      <xdr:row>138</xdr:row>
      <xdr:rowOff>64800</xdr:rowOff>
    </xdr:to>
    <xdr:sp>
      <xdr:nvSpPr>
        <xdr:cNvPr id="419" name="Freeform 1"/>
        <xdr:cNvSpPr/>
      </xdr:nvSpPr>
      <xdr:spPr>
        <a:xfrm>
          <a:off x="235225080" y="84166920"/>
          <a:ext cx="270720" cy="23040"/>
        </a:xfrm>
        <a:custGeom>
          <a:avLst/>
          <a:gdLst/>
          <a:ahLst/>
          <a:rect l="0" t="0" r="r" b="b"/>
          <a:pathLst>
            <a:path w="752" h="64">
              <a:moveTo>
                <a:pt x="0" y="63"/>
              </a:moveTo>
              <a:lnTo>
                <a:pt x="0" y="0"/>
              </a:lnTo>
              <a:lnTo>
                <a:pt x="751" y="0"/>
              </a:lnTo>
              <a:lnTo>
                <a:pt x="751" y="63"/>
              </a:lnTo>
              <a:lnTo>
                <a:pt x="0" y="63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294</xdr:col>
      <xdr:colOff>366840</xdr:colOff>
      <xdr:row>137</xdr:row>
      <xdr:rowOff>487080</xdr:rowOff>
    </xdr:from>
    <xdr:to>
      <xdr:col>294</xdr:col>
      <xdr:colOff>689760</xdr:colOff>
      <xdr:row>138</xdr:row>
      <xdr:rowOff>192600</xdr:rowOff>
    </xdr:to>
    <xdr:sp>
      <xdr:nvSpPr>
        <xdr:cNvPr id="420" name="Freeform 1"/>
        <xdr:cNvSpPr/>
      </xdr:nvSpPr>
      <xdr:spPr>
        <a:xfrm>
          <a:off x="235596240" y="84002040"/>
          <a:ext cx="323280" cy="315720"/>
        </a:xfrm>
        <a:custGeom>
          <a:avLst/>
          <a:gdLst/>
          <a:ahLst/>
          <a:rect l="0" t="0" r="r" b="b"/>
          <a:pathLst>
            <a:path w="898" h="877">
              <a:moveTo>
                <a:pt x="897" y="0"/>
              </a:moveTo>
              <a:lnTo>
                <a:pt x="597" y="0"/>
              </a:lnTo>
              <a:lnTo>
                <a:pt x="597" y="25"/>
              </a:lnTo>
              <a:lnTo>
                <a:pt x="630" y="28"/>
              </a:lnTo>
              <a:lnTo>
                <a:pt x="645" y="31"/>
              </a:lnTo>
              <a:lnTo>
                <a:pt x="657" y="35"/>
              </a:lnTo>
              <a:lnTo>
                <a:pt x="668" y="39"/>
              </a:lnTo>
              <a:lnTo>
                <a:pt x="679" y="45"/>
              </a:lnTo>
              <a:lnTo>
                <a:pt x="683" y="48"/>
              </a:lnTo>
              <a:lnTo>
                <a:pt x="686" y="51"/>
              </a:lnTo>
              <a:lnTo>
                <a:pt x="690" y="56"/>
              </a:lnTo>
              <a:lnTo>
                <a:pt x="693" y="60"/>
              </a:lnTo>
              <a:lnTo>
                <a:pt x="700" y="70"/>
              </a:lnTo>
              <a:lnTo>
                <a:pt x="705" y="82"/>
              </a:lnTo>
              <a:lnTo>
                <a:pt x="709" y="95"/>
              </a:lnTo>
              <a:lnTo>
                <a:pt x="712" y="109"/>
              </a:lnTo>
              <a:lnTo>
                <a:pt x="715" y="127"/>
              </a:lnTo>
              <a:lnTo>
                <a:pt x="716" y="146"/>
              </a:lnTo>
              <a:lnTo>
                <a:pt x="718" y="191"/>
              </a:lnTo>
              <a:lnTo>
                <a:pt x="718" y="541"/>
              </a:lnTo>
              <a:lnTo>
                <a:pt x="716" y="599"/>
              </a:lnTo>
              <a:lnTo>
                <a:pt x="715" y="626"/>
              </a:lnTo>
              <a:lnTo>
                <a:pt x="712" y="647"/>
              </a:lnTo>
              <a:lnTo>
                <a:pt x="708" y="668"/>
              </a:lnTo>
              <a:lnTo>
                <a:pt x="702" y="685"/>
              </a:lnTo>
              <a:lnTo>
                <a:pt x="696" y="701"/>
              </a:lnTo>
              <a:lnTo>
                <a:pt x="689" y="717"/>
              </a:lnTo>
              <a:lnTo>
                <a:pt x="681" y="728"/>
              </a:lnTo>
              <a:lnTo>
                <a:pt x="673" y="739"/>
              </a:lnTo>
              <a:lnTo>
                <a:pt x="664" y="749"/>
              </a:lnTo>
              <a:lnTo>
                <a:pt x="654" y="760"/>
              </a:lnTo>
              <a:lnTo>
                <a:pt x="642" y="768"/>
              </a:lnTo>
              <a:lnTo>
                <a:pt x="630" y="777"/>
              </a:lnTo>
              <a:lnTo>
                <a:pt x="617" y="784"/>
              </a:lnTo>
              <a:lnTo>
                <a:pt x="604" y="792"/>
              </a:lnTo>
              <a:lnTo>
                <a:pt x="590" y="798"/>
              </a:lnTo>
              <a:lnTo>
                <a:pt x="575" y="803"/>
              </a:lnTo>
              <a:lnTo>
                <a:pt x="559" y="808"/>
              </a:lnTo>
              <a:lnTo>
                <a:pt x="543" y="812"/>
              </a:lnTo>
              <a:lnTo>
                <a:pt x="525" y="815"/>
              </a:lnTo>
              <a:lnTo>
                <a:pt x="508" y="818"/>
              </a:lnTo>
              <a:lnTo>
                <a:pt x="490" y="819"/>
              </a:lnTo>
              <a:lnTo>
                <a:pt x="473" y="819"/>
              </a:lnTo>
              <a:lnTo>
                <a:pt x="439" y="818"/>
              </a:lnTo>
              <a:lnTo>
                <a:pt x="423" y="817"/>
              </a:lnTo>
              <a:lnTo>
                <a:pt x="409" y="814"/>
              </a:lnTo>
              <a:lnTo>
                <a:pt x="394" y="811"/>
              </a:lnTo>
              <a:lnTo>
                <a:pt x="381" y="806"/>
              </a:lnTo>
              <a:lnTo>
                <a:pt x="368" y="802"/>
              </a:lnTo>
              <a:lnTo>
                <a:pt x="356" y="796"/>
              </a:lnTo>
              <a:lnTo>
                <a:pt x="345" y="790"/>
              </a:lnTo>
              <a:lnTo>
                <a:pt x="333" y="783"/>
              </a:lnTo>
              <a:lnTo>
                <a:pt x="323" y="776"/>
              </a:lnTo>
              <a:lnTo>
                <a:pt x="314" y="767"/>
              </a:lnTo>
              <a:lnTo>
                <a:pt x="305" y="758"/>
              </a:lnTo>
              <a:lnTo>
                <a:pt x="296" y="748"/>
              </a:lnTo>
              <a:lnTo>
                <a:pt x="289" y="738"/>
              </a:lnTo>
              <a:lnTo>
                <a:pt x="282" y="728"/>
              </a:lnTo>
              <a:lnTo>
                <a:pt x="275" y="712"/>
              </a:lnTo>
              <a:lnTo>
                <a:pt x="267" y="694"/>
              </a:lnTo>
              <a:lnTo>
                <a:pt x="261" y="677"/>
              </a:lnTo>
              <a:lnTo>
                <a:pt x="257" y="656"/>
              </a:lnTo>
              <a:lnTo>
                <a:pt x="254" y="636"/>
              </a:lnTo>
              <a:lnTo>
                <a:pt x="251" y="611"/>
              </a:lnTo>
              <a:lnTo>
                <a:pt x="250" y="585"/>
              </a:lnTo>
              <a:lnTo>
                <a:pt x="250" y="556"/>
              </a:lnTo>
              <a:lnTo>
                <a:pt x="250" y="142"/>
              </a:lnTo>
              <a:lnTo>
                <a:pt x="251" y="109"/>
              </a:lnTo>
              <a:lnTo>
                <a:pt x="253" y="96"/>
              </a:lnTo>
              <a:lnTo>
                <a:pt x="254" y="85"/>
              </a:lnTo>
              <a:lnTo>
                <a:pt x="257" y="74"/>
              </a:lnTo>
              <a:lnTo>
                <a:pt x="260" y="66"/>
              </a:lnTo>
              <a:lnTo>
                <a:pt x="263" y="61"/>
              </a:lnTo>
              <a:lnTo>
                <a:pt x="264" y="57"/>
              </a:lnTo>
              <a:lnTo>
                <a:pt x="267" y="54"/>
              </a:lnTo>
              <a:lnTo>
                <a:pt x="270" y="51"/>
              </a:lnTo>
              <a:lnTo>
                <a:pt x="273" y="48"/>
              </a:lnTo>
              <a:lnTo>
                <a:pt x="277" y="45"/>
              </a:lnTo>
              <a:lnTo>
                <a:pt x="285" y="41"/>
              </a:lnTo>
              <a:lnTo>
                <a:pt x="295" y="37"/>
              </a:lnTo>
              <a:lnTo>
                <a:pt x="305" y="34"/>
              </a:lnTo>
              <a:lnTo>
                <a:pt x="318" y="31"/>
              </a:lnTo>
              <a:lnTo>
                <a:pt x="333" y="28"/>
              </a:lnTo>
              <a:lnTo>
                <a:pt x="368" y="25"/>
              </a:lnTo>
              <a:lnTo>
                <a:pt x="368" y="0"/>
              </a:lnTo>
              <a:lnTo>
                <a:pt x="0" y="0"/>
              </a:lnTo>
              <a:lnTo>
                <a:pt x="0" y="25"/>
              </a:lnTo>
              <a:lnTo>
                <a:pt x="35" y="28"/>
              </a:lnTo>
              <a:lnTo>
                <a:pt x="48" y="31"/>
              </a:lnTo>
              <a:lnTo>
                <a:pt x="62" y="32"/>
              </a:lnTo>
              <a:lnTo>
                <a:pt x="73" y="37"/>
              </a:lnTo>
              <a:lnTo>
                <a:pt x="82" y="39"/>
              </a:lnTo>
              <a:lnTo>
                <a:pt x="89" y="44"/>
              </a:lnTo>
              <a:lnTo>
                <a:pt x="94" y="47"/>
              </a:lnTo>
              <a:lnTo>
                <a:pt x="97" y="50"/>
              </a:lnTo>
              <a:lnTo>
                <a:pt x="100" y="53"/>
              </a:lnTo>
              <a:lnTo>
                <a:pt x="102" y="57"/>
              </a:lnTo>
              <a:lnTo>
                <a:pt x="104" y="60"/>
              </a:lnTo>
              <a:lnTo>
                <a:pt x="107" y="64"/>
              </a:lnTo>
              <a:lnTo>
                <a:pt x="110" y="73"/>
              </a:lnTo>
              <a:lnTo>
                <a:pt x="113" y="83"/>
              </a:lnTo>
              <a:lnTo>
                <a:pt x="114" y="96"/>
              </a:lnTo>
              <a:lnTo>
                <a:pt x="116" y="109"/>
              </a:lnTo>
              <a:lnTo>
                <a:pt x="117" y="142"/>
              </a:lnTo>
              <a:lnTo>
                <a:pt x="117" y="545"/>
              </a:lnTo>
              <a:lnTo>
                <a:pt x="118" y="586"/>
              </a:lnTo>
              <a:lnTo>
                <a:pt x="121" y="624"/>
              </a:lnTo>
              <a:lnTo>
                <a:pt x="129" y="659"/>
              </a:lnTo>
              <a:lnTo>
                <a:pt x="137" y="693"/>
              </a:lnTo>
              <a:lnTo>
                <a:pt x="148" y="722"/>
              </a:lnTo>
              <a:lnTo>
                <a:pt x="162" y="749"/>
              </a:lnTo>
              <a:lnTo>
                <a:pt x="178" y="773"/>
              </a:lnTo>
              <a:lnTo>
                <a:pt x="197" y="795"/>
              </a:lnTo>
              <a:lnTo>
                <a:pt x="219" y="814"/>
              </a:lnTo>
              <a:lnTo>
                <a:pt x="242" y="831"/>
              </a:lnTo>
              <a:lnTo>
                <a:pt x="270" y="844"/>
              </a:lnTo>
              <a:lnTo>
                <a:pt x="299" y="856"/>
              </a:lnTo>
              <a:lnTo>
                <a:pt x="331" y="865"/>
              </a:lnTo>
              <a:lnTo>
                <a:pt x="365" y="872"/>
              </a:lnTo>
              <a:lnTo>
                <a:pt x="403" y="875"/>
              </a:lnTo>
              <a:lnTo>
                <a:pt x="442" y="876"/>
              </a:lnTo>
              <a:lnTo>
                <a:pt x="493" y="875"/>
              </a:lnTo>
              <a:lnTo>
                <a:pt x="541" y="868"/>
              </a:lnTo>
              <a:lnTo>
                <a:pt x="563" y="863"/>
              </a:lnTo>
              <a:lnTo>
                <a:pt x="584" y="857"/>
              </a:lnTo>
              <a:lnTo>
                <a:pt x="603" y="850"/>
              </a:lnTo>
              <a:lnTo>
                <a:pt x="622" y="843"/>
              </a:lnTo>
              <a:lnTo>
                <a:pt x="639" y="834"/>
              </a:lnTo>
              <a:lnTo>
                <a:pt x="655" y="824"/>
              </a:lnTo>
              <a:lnTo>
                <a:pt x="671" y="812"/>
              </a:lnTo>
              <a:lnTo>
                <a:pt x="686" y="801"/>
              </a:lnTo>
              <a:lnTo>
                <a:pt x="699" y="787"/>
              </a:lnTo>
              <a:lnTo>
                <a:pt x="711" y="774"/>
              </a:lnTo>
              <a:lnTo>
                <a:pt x="722" y="758"/>
              </a:lnTo>
              <a:lnTo>
                <a:pt x="733" y="742"/>
              </a:lnTo>
              <a:lnTo>
                <a:pt x="743" y="722"/>
              </a:lnTo>
              <a:lnTo>
                <a:pt x="753" y="700"/>
              </a:lnTo>
              <a:lnTo>
                <a:pt x="760" y="678"/>
              </a:lnTo>
              <a:lnTo>
                <a:pt x="766" y="653"/>
              </a:lnTo>
              <a:lnTo>
                <a:pt x="770" y="626"/>
              </a:lnTo>
              <a:lnTo>
                <a:pt x="773" y="596"/>
              </a:lnTo>
              <a:lnTo>
                <a:pt x="775" y="564"/>
              </a:lnTo>
              <a:lnTo>
                <a:pt x="775" y="529"/>
              </a:lnTo>
              <a:lnTo>
                <a:pt x="775" y="191"/>
              </a:lnTo>
              <a:lnTo>
                <a:pt x="776" y="144"/>
              </a:lnTo>
              <a:lnTo>
                <a:pt x="781" y="109"/>
              </a:lnTo>
              <a:lnTo>
                <a:pt x="784" y="95"/>
              </a:lnTo>
              <a:lnTo>
                <a:pt x="788" y="82"/>
              </a:lnTo>
              <a:lnTo>
                <a:pt x="792" y="70"/>
              </a:lnTo>
              <a:lnTo>
                <a:pt x="795" y="66"/>
              </a:lnTo>
              <a:lnTo>
                <a:pt x="798" y="61"/>
              </a:lnTo>
              <a:lnTo>
                <a:pt x="801" y="57"/>
              </a:lnTo>
              <a:lnTo>
                <a:pt x="805" y="53"/>
              </a:lnTo>
              <a:lnTo>
                <a:pt x="808" y="50"/>
              </a:lnTo>
              <a:lnTo>
                <a:pt x="813" y="47"/>
              </a:lnTo>
              <a:lnTo>
                <a:pt x="823" y="41"/>
              </a:lnTo>
              <a:lnTo>
                <a:pt x="835" y="37"/>
              </a:lnTo>
              <a:lnTo>
                <a:pt x="848" y="32"/>
              </a:lnTo>
              <a:lnTo>
                <a:pt x="862" y="29"/>
              </a:lnTo>
              <a:lnTo>
                <a:pt x="897" y="25"/>
              </a:lnTo>
              <a:lnTo>
                <a:pt x="897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294</xdr:col>
      <xdr:colOff>720360</xdr:colOff>
      <xdr:row>138</xdr:row>
      <xdr:rowOff>101520</xdr:rowOff>
    </xdr:from>
    <xdr:to>
      <xdr:col>295</xdr:col>
      <xdr:colOff>84240</xdr:colOff>
      <xdr:row>138</xdr:row>
      <xdr:rowOff>334080</xdr:rowOff>
    </xdr:to>
    <xdr:sp>
      <xdr:nvSpPr>
        <xdr:cNvPr id="421" name="Freeform 1"/>
        <xdr:cNvSpPr/>
      </xdr:nvSpPr>
      <xdr:spPr>
        <a:xfrm>
          <a:off x="235949760" y="84226320"/>
          <a:ext cx="164160" cy="232920"/>
        </a:xfrm>
        <a:custGeom>
          <a:avLst/>
          <a:gdLst/>
          <a:ahLst/>
          <a:rect l="0" t="0" r="r" b="b"/>
          <a:pathLst>
            <a:path w="456" h="647">
              <a:moveTo>
                <a:pt x="314" y="646"/>
              </a:moveTo>
              <a:lnTo>
                <a:pt x="314" y="632"/>
              </a:lnTo>
              <a:lnTo>
                <a:pt x="303" y="632"/>
              </a:lnTo>
              <a:lnTo>
                <a:pt x="296" y="631"/>
              </a:lnTo>
              <a:lnTo>
                <a:pt x="290" y="631"/>
              </a:lnTo>
              <a:lnTo>
                <a:pt x="286" y="629"/>
              </a:lnTo>
              <a:lnTo>
                <a:pt x="280" y="628"/>
              </a:lnTo>
              <a:lnTo>
                <a:pt x="276" y="627"/>
              </a:lnTo>
              <a:lnTo>
                <a:pt x="274" y="625"/>
              </a:lnTo>
              <a:lnTo>
                <a:pt x="273" y="624"/>
              </a:lnTo>
              <a:lnTo>
                <a:pt x="271" y="622"/>
              </a:lnTo>
              <a:lnTo>
                <a:pt x="270" y="621"/>
              </a:lnTo>
              <a:lnTo>
                <a:pt x="268" y="619"/>
              </a:lnTo>
              <a:lnTo>
                <a:pt x="267" y="616"/>
              </a:lnTo>
              <a:lnTo>
                <a:pt x="264" y="612"/>
              </a:lnTo>
              <a:lnTo>
                <a:pt x="262" y="606"/>
              </a:lnTo>
              <a:lnTo>
                <a:pt x="261" y="599"/>
              </a:lnTo>
              <a:lnTo>
                <a:pt x="260" y="592"/>
              </a:lnTo>
              <a:lnTo>
                <a:pt x="258" y="574"/>
              </a:lnTo>
              <a:lnTo>
                <a:pt x="258" y="551"/>
              </a:lnTo>
              <a:lnTo>
                <a:pt x="258" y="516"/>
              </a:lnTo>
              <a:lnTo>
                <a:pt x="276" y="520"/>
              </a:lnTo>
              <a:lnTo>
                <a:pt x="290" y="523"/>
              </a:lnTo>
              <a:lnTo>
                <a:pt x="296" y="525"/>
              </a:lnTo>
              <a:lnTo>
                <a:pt x="302" y="526"/>
              </a:lnTo>
              <a:lnTo>
                <a:pt x="308" y="526"/>
              </a:lnTo>
              <a:lnTo>
                <a:pt x="314" y="526"/>
              </a:lnTo>
              <a:lnTo>
                <a:pt x="328" y="525"/>
              </a:lnTo>
              <a:lnTo>
                <a:pt x="341" y="522"/>
              </a:lnTo>
              <a:lnTo>
                <a:pt x="354" y="517"/>
              </a:lnTo>
              <a:lnTo>
                <a:pt x="368" y="511"/>
              </a:lnTo>
              <a:lnTo>
                <a:pt x="381" y="503"/>
              </a:lnTo>
              <a:lnTo>
                <a:pt x="392" y="494"/>
              </a:lnTo>
              <a:lnTo>
                <a:pt x="403" y="482"/>
              </a:lnTo>
              <a:lnTo>
                <a:pt x="413" y="471"/>
              </a:lnTo>
              <a:lnTo>
                <a:pt x="421" y="457"/>
              </a:lnTo>
              <a:lnTo>
                <a:pt x="430" y="443"/>
              </a:lnTo>
              <a:lnTo>
                <a:pt x="438" y="427"/>
              </a:lnTo>
              <a:lnTo>
                <a:pt x="443" y="411"/>
              </a:lnTo>
              <a:lnTo>
                <a:pt x="449" y="395"/>
              </a:lnTo>
              <a:lnTo>
                <a:pt x="452" y="377"/>
              </a:lnTo>
              <a:lnTo>
                <a:pt x="455" y="358"/>
              </a:lnTo>
              <a:lnTo>
                <a:pt x="455" y="339"/>
              </a:lnTo>
              <a:lnTo>
                <a:pt x="455" y="322"/>
              </a:lnTo>
              <a:lnTo>
                <a:pt x="452" y="303"/>
              </a:lnTo>
              <a:lnTo>
                <a:pt x="449" y="287"/>
              </a:lnTo>
              <a:lnTo>
                <a:pt x="445" y="271"/>
              </a:lnTo>
              <a:lnTo>
                <a:pt x="439" y="255"/>
              </a:lnTo>
              <a:lnTo>
                <a:pt x="433" y="240"/>
              </a:lnTo>
              <a:lnTo>
                <a:pt x="426" y="227"/>
              </a:lnTo>
              <a:lnTo>
                <a:pt x="417" y="215"/>
              </a:lnTo>
              <a:lnTo>
                <a:pt x="407" y="204"/>
              </a:lnTo>
              <a:lnTo>
                <a:pt x="397" y="195"/>
              </a:lnTo>
              <a:lnTo>
                <a:pt x="386" y="186"/>
              </a:lnTo>
              <a:lnTo>
                <a:pt x="375" y="179"/>
              </a:lnTo>
              <a:lnTo>
                <a:pt x="362" y="173"/>
              </a:lnTo>
              <a:lnTo>
                <a:pt x="349" y="169"/>
              </a:lnTo>
              <a:lnTo>
                <a:pt x="334" y="167"/>
              </a:lnTo>
              <a:lnTo>
                <a:pt x="321" y="166"/>
              </a:lnTo>
              <a:lnTo>
                <a:pt x="315" y="166"/>
              </a:lnTo>
              <a:lnTo>
                <a:pt x="309" y="166"/>
              </a:lnTo>
              <a:lnTo>
                <a:pt x="296" y="167"/>
              </a:lnTo>
              <a:lnTo>
                <a:pt x="280" y="170"/>
              </a:lnTo>
              <a:lnTo>
                <a:pt x="258" y="173"/>
              </a:lnTo>
              <a:lnTo>
                <a:pt x="258" y="0"/>
              </a:lnTo>
              <a:lnTo>
                <a:pt x="226" y="16"/>
              </a:lnTo>
              <a:lnTo>
                <a:pt x="201" y="27"/>
              </a:lnTo>
              <a:lnTo>
                <a:pt x="175" y="39"/>
              </a:lnTo>
              <a:lnTo>
                <a:pt x="141" y="52"/>
              </a:lnTo>
              <a:lnTo>
                <a:pt x="146" y="64"/>
              </a:lnTo>
              <a:lnTo>
                <a:pt x="150" y="62"/>
              </a:lnTo>
              <a:lnTo>
                <a:pt x="153" y="61"/>
              </a:lnTo>
              <a:lnTo>
                <a:pt x="156" y="61"/>
              </a:lnTo>
              <a:lnTo>
                <a:pt x="159" y="59"/>
              </a:lnTo>
              <a:lnTo>
                <a:pt x="162" y="59"/>
              </a:lnTo>
              <a:lnTo>
                <a:pt x="165" y="59"/>
              </a:lnTo>
              <a:lnTo>
                <a:pt x="168" y="59"/>
              </a:lnTo>
              <a:lnTo>
                <a:pt x="171" y="59"/>
              </a:lnTo>
              <a:lnTo>
                <a:pt x="172" y="59"/>
              </a:lnTo>
              <a:lnTo>
                <a:pt x="174" y="59"/>
              </a:lnTo>
              <a:lnTo>
                <a:pt x="176" y="59"/>
              </a:lnTo>
              <a:lnTo>
                <a:pt x="179" y="61"/>
              </a:lnTo>
              <a:lnTo>
                <a:pt x="182" y="61"/>
              </a:lnTo>
              <a:lnTo>
                <a:pt x="185" y="62"/>
              </a:lnTo>
              <a:lnTo>
                <a:pt x="187" y="64"/>
              </a:lnTo>
              <a:lnTo>
                <a:pt x="188" y="65"/>
              </a:lnTo>
              <a:lnTo>
                <a:pt x="190" y="65"/>
              </a:lnTo>
              <a:lnTo>
                <a:pt x="190" y="67"/>
              </a:lnTo>
              <a:lnTo>
                <a:pt x="191" y="68"/>
              </a:lnTo>
              <a:lnTo>
                <a:pt x="192" y="71"/>
              </a:lnTo>
              <a:lnTo>
                <a:pt x="194" y="73"/>
              </a:lnTo>
              <a:lnTo>
                <a:pt x="194" y="74"/>
              </a:lnTo>
              <a:lnTo>
                <a:pt x="195" y="75"/>
              </a:lnTo>
              <a:lnTo>
                <a:pt x="195" y="77"/>
              </a:lnTo>
              <a:lnTo>
                <a:pt x="197" y="80"/>
              </a:lnTo>
              <a:lnTo>
                <a:pt x="197" y="81"/>
              </a:lnTo>
              <a:lnTo>
                <a:pt x="197" y="87"/>
              </a:lnTo>
              <a:lnTo>
                <a:pt x="198" y="93"/>
              </a:lnTo>
              <a:lnTo>
                <a:pt x="198" y="112"/>
              </a:lnTo>
              <a:lnTo>
                <a:pt x="198" y="178"/>
              </a:lnTo>
              <a:lnTo>
                <a:pt x="174" y="172"/>
              </a:lnTo>
              <a:lnTo>
                <a:pt x="157" y="169"/>
              </a:lnTo>
              <a:lnTo>
                <a:pt x="152" y="169"/>
              </a:lnTo>
              <a:lnTo>
                <a:pt x="146" y="167"/>
              </a:lnTo>
              <a:lnTo>
                <a:pt x="140" y="167"/>
              </a:lnTo>
              <a:lnTo>
                <a:pt x="134" y="167"/>
              </a:lnTo>
              <a:lnTo>
                <a:pt x="121" y="169"/>
              </a:lnTo>
              <a:lnTo>
                <a:pt x="108" y="172"/>
              </a:lnTo>
              <a:lnTo>
                <a:pt x="96" y="176"/>
              </a:lnTo>
              <a:lnTo>
                <a:pt x="83" y="182"/>
              </a:lnTo>
              <a:lnTo>
                <a:pt x="71" y="191"/>
              </a:lnTo>
              <a:lnTo>
                <a:pt x="61" y="199"/>
              </a:lnTo>
              <a:lnTo>
                <a:pt x="51" y="211"/>
              </a:lnTo>
              <a:lnTo>
                <a:pt x="41" y="223"/>
              </a:lnTo>
              <a:lnTo>
                <a:pt x="32" y="236"/>
              </a:lnTo>
              <a:lnTo>
                <a:pt x="23" y="250"/>
              </a:lnTo>
              <a:lnTo>
                <a:pt x="17" y="265"/>
              </a:lnTo>
              <a:lnTo>
                <a:pt x="12" y="281"/>
              </a:lnTo>
              <a:lnTo>
                <a:pt x="6" y="297"/>
              </a:lnTo>
              <a:lnTo>
                <a:pt x="3" y="315"/>
              </a:lnTo>
              <a:lnTo>
                <a:pt x="1" y="332"/>
              </a:lnTo>
              <a:lnTo>
                <a:pt x="0" y="350"/>
              </a:lnTo>
              <a:lnTo>
                <a:pt x="0" y="367"/>
              </a:lnTo>
              <a:lnTo>
                <a:pt x="3" y="386"/>
              </a:lnTo>
              <a:lnTo>
                <a:pt x="6" y="402"/>
              </a:lnTo>
              <a:lnTo>
                <a:pt x="10" y="418"/>
              </a:lnTo>
              <a:lnTo>
                <a:pt x="16" y="434"/>
              </a:lnTo>
              <a:lnTo>
                <a:pt x="23" y="449"/>
              </a:lnTo>
              <a:lnTo>
                <a:pt x="31" y="462"/>
              </a:lnTo>
              <a:lnTo>
                <a:pt x="41" y="475"/>
              </a:lnTo>
              <a:lnTo>
                <a:pt x="50" y="487"/>
              </a:lnTo>
              <a:lnTo>
                <a:pt x="61" y="497"/>
              </a:lnTo>
              <a:lnTo>
                <a:pt x="71" y="506"/>
              </a:lnTo>
              <a:lnTo>
                <a:pt x="85" y="513"/>
              </a:lnTo>
              <a:lnTo>
                <a:pt x="96" y="519"/>
              </a:lnTo>
              <a:lnTo>
                <a:pt x="111" y="523"/>
              </a:lnTo>
              <a:lnTo>
                <a:pt x="124" y="525"/>
              </a:lnTo>
              <a:lnTo>
                <a:pt x="139" y="526"/>
              </a:lnTo>
              <a:lnTo>
                <a:pt x="144" y="526"/>
              </a:lnTo>
              <a:lnTo>
                <a:pt x="150" y="526"/>
              </a:lnTo>
              <a:lnTo>
                <a:pt x="157" y="525"/>
              </a:lnTo>
              <a:lnTo>
                <a:pt x="165" y="523"/>
              </a:lnTo>
              <a:lnTo>
                <a:pt x="181" y="520"/>
              </a:lnTo>
              <a:lnTo>
                <a:pt x="198" y="517"/>
              </a:lnTo>
              <a:lnTo>
                <a:pt x="198" y="551"/>
              </a:lnTo>
              <a:lnTo>
                <a:pt x="197" y="580"/>
              </a:lnTo>
              <a:lnTo>
                <a:pt x="195" y="593"/>
              </a:lnTo>
              <a:lnTo>
                <a:pt x="195" y="600"/>
              </a:lnTo>
              <a:lnTo>
                <a:pt x="194" y="603"/>
              </a:lnTo>
              <a:lnTo>
                <a:pt x="194" y="605"/>
              </a:lnTo>
              <a:lnTo>
                <a:pt x="194" y="606"/>
              </a:lnTo>
              <a:lnTo>
                <a:pt x="192" y="608"/>
              </a:lnTo>
              <a:lnTo>
                <a:pt x="191" y="611"/>
              </a:lnTo>
              <a:lnTo>
                <a:pt x="190" y="613"/>
              </a:lnTo>
              <a:lnTo>
                <a:pt x="188" y="616"/>
              </a:lnTo>
              <a:lnTo>
                <a:pt x="187" y="619"/>
              </a:lnTo>
              <a:lnTo>
                <a:pt x="185" y="621"/>
              </a:lnTo>
              <a:lnTo>
                <a:pt x="184" y="624"/>
              </a:lnTo>
              <a:lnTo>
                <a:pt x="181" y="625"/>
              </a:lnTo>
              <a:lnTo>
                <a:pt x="179" y="627"/>
              </a:lnTo>
              <a:lnTo>
                <a:pt x="176" y="628"/>
              </a:lnTo>
              <a:lnTo>
                <a:pt x="174" y="629"/>
              </a:lnTo>
              <a:lnTo>
                <a:pt x="171" y="629"/>
              </a:lnTo>
              <a:lnTo>
                <a:pt x="168" y="631"/>
              </a:lnTo>
              <a:lnTo>
                <a:pt x="165" y="631"/>
              </a:lnTo>
              <a:lnTo>
                <a:pt x="160" y="631"/>
              </a:lnTo>
              <a:lnTo>
                <a:pt x="153" y="632"/>
              </a:lnTo>
              <a:lnTo>
                <a:pt x="139" y="632"/>
              </a:lnTo>
              <a:lnTo>
                <a:pt x="139" y="646"/>
              </a:lnTo>
              <a:lnTo>
                <a:pt x="314" y="646"/>
              </a:lnTo>
              <a:moveTo>
                <a:pt x="258" y="207"/>
              </a:moveTo>
              <a:lnTo>
                <a:pt x="264" y="202"/>
              </a:lnTo>
              <a:lnTo>
                <a:pt x="270" y="199"/>
              </a:lnTo>
              <a:lnTo>
                <a:pt x="274" y="196"/>
              </a:lnTo>
              <a:lnTo>
                <a:pt x="280" y="195"/>
              </a:lnTo>
              <a:lnTo>
                <a:pt x="284" y="194"/>
              </a:lnTo>
              <a:lnTo>
                <a:pt x="289" y="192"/>
              </a:lnTo>
              <a:lnTo>
                <a:pt x="295" y="192"/>
              </a:lnTo>
              <a:lnTo>
                <a:pt x="299" y="192"/>
              </a:lnTo>
              <a:lnTo>
                <a:pt x="309" y="192"/>
              </a:lnTo>
              <a:lnTo>
                <a:pt x="314" y="194"/>
              </a:lnTo>
              <a:lnTo>
                <a:pt x="319" y="195"/>
              </a:lnTo>
              <a:lnTo>
                <a:pt x="328" y="198"/>
              </a:lnTo>
              <a:lnTo>
                <a:pt x="335" y="204"/>
              </a:lnTo>
              <a:lnTo>
                <a:pt x="344" y="210"/>
              </a:lnTo>
              <a:lnTo>
                <a:pt x="351" y="218"/>
              </a:lnTo>
              <a:lnTo>
                <a:pt x="357" y="227"/>
              </a:lnTo>
              <a:lnTo>
                <a:pt x="363" y="237"/>
              </a:lnTo>
              <a:lnTo>
                <a:pt x="369" y="249"/>
              </a:lnTo>
              <a:lnTo>
                <a:pt x="373" y="262"/>
              </a:lnTo>
              <a:lnTo>
                <a:pt x="378" y="277"/>
              </a:lnTo>
              <a:lnTo>
                <a:pt x="381" y="291"/>
              </a:lnTo>
              <a:lnTo>
                <a:pt x="384" y="309"/>
              </a:lnTo>
              <a:lnTo>
                <a:pt x="385" y="325"/>
              </a:lnTo>
              <a:lnTo>
                <a:pt x="386" y="363"/>
              </a:lnTo>
              <a:lnTo>
                <a:pt x="385" y="393"/>
              </a:lnTo>
              <a:lnTo>
                <a:pt x="384" y="408"/>
              </a:lnTo>
              <a:lnTo>
                <a:pt x="382" y="420"/>
              </a:lnTo>
              <a:lnTo>
                <a:pt x="379" y="433"/>
              </a:lnTo>
              <a:lnTo>
                <a:pt x="375" y="443"/>
              </a:lnTo>
              <a:lnTo>
                <a:pt x="372" y="453"/>
              </a:lnTo>
              <a:lnTo>
                <a:pt x="368" y="463"/>
              </a:lnTo>
              <a:lnTo>
                <a:pt x="362" y="471"/>
              </a:lnTo>
              <a:lnTo>
                <a:pt x="356" y="478"/>
              </a:lnTo>
              <a:lnTo>
                <a:pt x="350" y="484"/>
              </a:lnTo>
              <a:lnTo>
                <a:pt x="344" y="490"/>
              </a:lnTo>
              <a:lnTo>
                <a:pt x="337" y="494"/>
              </a:lnTo>
              <a:lnTo>
                <a:pt x="330" y="497"/>
              </a:lnTo>
              <a:lnTo>
                <a:pt x="322" y="498"/>
              </a:lnTo>
              <a:lnTo>
                <a:pt x="314" y="498"/>
              </a:lnTo>
              <a:lnTo>
                <a:pt x="306" y="498"/>
              </a:lnTo>
              <a:lnTo>
                <a:pt x="303" y="498"/>
              </a:lnTo>
              <a:lnTo>
                <a:pt x="300" y="498"/>
              </a:lnTo>
              <a:lnTo>
                <a:pt x="297" y="497"/>
              </a:lnTo>
              <a:lnTo>
                <a:pt x="295" y="495"/>
              </a:lnTo>
              <a:lnTo>
                <a:pt x="290" y="495"/>
              </a:lnTo>
              <a:lnTo>
                <a:pt x="287" y="494"/>
              </a:lnTo>
              <a:lnTo>
                <a:pt x="281" y="491"/>
              </a:lnTo>
              <a:lnTo>
                <a:pt x="274" y="487"/>
              </a:lnTo>
              <a:lnTo>
                <a:pt x="267" y="482"/>
              </a:lnTo>
              <a:lnTo>
                <a:pt x="258" y="475"/>
              </a:lnTo>
              <a:lnTo>
                <a:pt x="258" y="207"/>
              </a:lnTo>
              <a:moveTo>
                <a:pt x="198" y="485"/>
              </a:moveTo>
              <a:lnTo>
                <a:pt x="192" y="488"/>
              </a:lnTo>
              <a:lnTo>
                <a:pt x="187" y="491"/>
              </a:lnTo>
              <a:lnTo>
                <a:pt x="181" y="494"/>
              </a:lnTo>
              <a:lnTo>
                <a:pt x="176" y="495"/>
              </a:lnTo>
              <a:lnTo>
                <a:pt x="171" y="497"/>
              </a:lnTo>
              <a:lnTo>
                <a:pt x="166" y="498"/>
              </a:lnTo>
              <a:lnTo>
                <a:pt x="160" y="498"/>
              </a:lnTo>
              <a:lnTo>
                <a:pt x="155" y="498"/>
              </a:lnTo>
              <a:lnTo>
                <a:pt x="146" y="498"/>
              </a:lnTo>
              <a:lnTo>
                <a:pt x="136" y="495"/>
              </a:lnTo>
              <a:lnTo>
                <a:pt x="127" y="492"/>
              </a:lnTo>
              <a:lnTo>
                <a:pt x="120" y="488"/>
              </a:lnTo>
              <a:lnTo>
                <a:pt x="112" y="481"/>
              </a:lnTo>
              <a:lnTo>
                <a:pt x="105" y="473"/>
              </a:lnTo>
              <a:lnTo>
                <a:pt x="98" y="465"/>
              </a:lnTo>
              <a:lnTo>
                <a:pt x="92" y="456"/>
              </a:lnTo>
              <a:lnTo>
                <a:pt x="86" y="444"/>
              </a:lnTo>
              <a:lnTo>
                <a:pt x="82" y="433"/>
              </a:lnTo>
              <a:lnTo>
                <a:pt x="77" y="420"/>
              </a:lnTo>
              <a:lnTo>
                <a:pt x="74" y="405"/>
              </a:lnTo>
              <a:lnTo>
                <a:pt x="71" y="390"/>
              </a:lnTo>
              <a:lnTo>
                <a:pt x="70" y="374"/>
              </a:lnTo>
              <a:lnTo>
                <a:pt x="68" y="339"/>
              </a:lnTo>
              <a:lnTo>
                <a:pt x="70" y="306"/>
              </a:lnTo>
              <a:lnTo>
                <a:pt x="73" y="277"/>
              </a:lnTo>
              <a:lnTo>
                <a:pt x="76" y="264"/>
              </a:lnTo>
              <a:lnTo>
                <a:pt x="79" y="252"/>
              </a:lnTo>
              <a:lnTo>
                <a:pt x="83" y="240"/>
              </a:lnTo>
              <a:lnTo>
                <a:pt x="87" y="230"/>
              </a:lnTo>
              <a:lnTo>
                <a:pt x="92" y="221"/>
              </a:lnTo>
              <a:lnTo>
                <a:pt x="98" y="214"/>
              </a:lnTo>
              <a:lnTo>
                <a:pt x="104" y="207"/>
              </a:lnTo>
              <a:lnTo>
                <a:pt x="111" y="202"/>
              </a:lnTo>
              <a:lnTo>
                <a:pt x="118" y="198"/>
              </a:lnTo>
              <a:lnTo>
                <a:pt x="125" y="195"/>
              </a:lnTo>
              <a:lnTo>
                <a:pt x="134" y="194"/>
              </a:lnTo>
              <a:lnTo>
                <a:pt x="143" y="192"/>
              </a:lnTo>
              <a:lnTo>
                <a:pt x="149" y="192"/>
              </a:lnTo>
              <a:lnTo>
                <a:pt x="153" y="194"/>
              </a:lnTo>
              <a:lnTo>
                <a:pt x="156" y="194"/>
              </a:lnTo>
              <a:lnTo>
                <a:pt x="159" y="195"/>
              </a:lnTo>
              <a:lnTo>
                <a:pt x="162" y="195"/>
              </a:lnTo>
              <a:lnTo>
                <a:pt x="166" y="196"/>
              </a:lnTo>
              <a:lnTo>
                <a:pt x="169" y="198"/>
              </a:lnTo>
              <a:lnTo>
                <a:pt x="175" y="201"/>
              </a:lnTo>
              <a:lnTo>
                <a:pt x="182" y="207"/>
              </a:lnTo>
              <a:lnTo>
                <a:pt x="190" y="211"/>
              </a:lnTo>
              <a:lnTo>
                <a:pt x="198" y="218"/>
              </a:lnTo>
              <a:lnTo>
                <a:pt x="198" y="485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294</xdr:col>
      <xdr:colOff>720720</xdr:colOff>
      <xdr:row>137</xdr:row>
      <xdr:rowOff>382680</xdr:rowOff>
    </xdr:from>
    <xdr:to>
      <xdr:col>295</xdr:col>
      <xdr:colOff>44280</xdr:colOff>
      <xdr:row>137</xdr:row>
      <xdr:rowOff>572040</xdr:rowOff>
    </xdr:to>
    <xdr:sp>
      <xdr:nvSpPr>
        <xdr:cNvPr id="422" name="Freeform 1"/>
        <xdr:cNvSpPr/>
      </xdr:nvSpPr>
      <xdr:spPr>
        <a:xfrm>
          <a:off x="235950120" y="83897640"/>
          <a:ext cx="123840" cy="189720"/>
        </a:xfrm>
        <a:custGeom>
          <a:avLst/>
          <a:gdLst/>
          <a:ahLst/>
          <a:rect l="0" t="0" r="r" b="b"/>
          <a:pathLst>
            <a:path w="344" h="527">
              <a:moveTo>
                <a:pt x="343" y="420"/>
              </a:moveTo>
              <a:lnTo>
                <a:pt x="333" y="416"/>
              </a:lnTo>
              <a:lnTo>
                <a:pt x="323" y="432"/>
              </a:lnTo>
              <a:lnTo>
                <a:pt x="315" y="443"/>
              </a:lnTo>
              <a:lnTo>
                <a:pt x="311" y="448"/>
              </a:lnTo>
              <a:lnTo>
                <a:pt x="307" y="452"/>
              </a:lnTo>
              <a:lnTo>
                <a:pt x="304" y="455"/>
              </a:lnTo>
              <a:lnTo>
                <a:pt x="299" y="458"/>
              </a:lnTo>
              <a:lnTo>
                <a:pt x="295" y="461"/>
              </a:lnTo>
              <a:lnTo>
                <a:pt x="292" y="462"/>
              </a:lnTo>
              <a:lnTo>
                <a:pt x="288" y="464"/>
              </a:lnTo>
              <a:lnTo>
                <a:pt x="282" y="465"/>
              </a:lnTo>
              <a:lnTo>
                <a:pt x="278" y="467"/>
              </a:lnTo>
              <a:lnTo>
                <a:pt x="272" y="467"/>
              </a:lnTo>
              <a:lnTo>
                <a:pt x="260" y="467"/>
              </a:lnTo>
              <a:lnTo>
                <a:pt x="76" y="467"/>
              </a:lnTo>
              <a:lnTo>
                <a:pt x="205" y="329"/>
              </a:lnTo>
              <a:lnTo>
                <a:pt x="229" y="303"/>
              </a:lnTo>
              <a:lnTo>
                <a:pt x="250" y="278"/>
              </a:lnTo>
              <a:lnTo>
                <a:pt x="266" y="254"/>
              </a:lnTo>
              <a:lnTo>
                <a:pt x="280" y="229"/>
              </a:lnTo>
              <a:lnTo>
                <a:pt x="286" y="217"/>
              </a:lnTo>
              <a:lnTo>
                <a:pt x="291" y="206"/>
              </a:lnTo>
              <a:lnTo>
                <a:pt x="295" y="195"/>
              </a:lnTo>
              <a:lnTo>
                <a:pt x="298" y="184"/>
              </a:lnTo>
              <a:lnTo>
                <a:pt x="301" y="172"/>
              </a:lnTo>
              <a:lnTo>
                <a:pt x="302" y="160"/>
              </a:lnTo>
              <a:lnTo>
                <a:pt x="304" y="149"/>
              </a:lnTo>
              <a:lnTo>
                <a:pt x="304" y="139"/>
              </a:lnTo>
              <a:lnTo>
                <a:pt x="304" y="124"/>
              </a:lnTo>
              <a:lnTo>
                <a:pt x="301" y="109"/>
              </a:lnTo>
              <a:lnTo>
                <a:pt x="298" y="96"/>
              </a:lnTo>
              <a:lnTo>
                <a:pt x="292" y="83"/>
              </a:lnTo>
              <a:lnTo>
                <a:pt x="286" y="71"/>
              </a:lnTo>
              <a:lnTo>
                <a:pt x="280" y="60"/>
              </a:lnTo>
              <a:lnTo>
                <a:pt x="272" y="50"/>
              </a:lnTo>
              <a:lnTo>
                <a:pt x="263" y="39"/>
              </a:lnTo>
              <a:lnTo>
                <a:pt x="253" y="31"/>
              </a:lnTo>
              <a:lnTo>
                <a:pt x="241" y="23"/>
              </a:lnTo>
              <a:lnTo>
                <a:pt x="229" y="16"/>
              </a:lnTo>
              <a:lnTo>
                <a:pt x="218" y="10"/>
              </a:lnTo>
              <a:lnTo>
                <a:pt x="205" y="6"/>
              </a:lnTo>
              <a:lnTo>
                <a:pt x="190" y="3"/>
              </a:lnTo>
              <a:lnTo>
                <a:pt x="177" y="0"/>
              </a:lnTo>
              <a:lnTo>
                <a:pt x="161" y="0"/>
              </a:lnTo>
              <a:lnTo>
                <a:pt x="154" y="0"/>
              </a:lnTo>
              <a:lnTo>
                <a:pt x="146" y="1"/>
              </a:lnTo>
              <a:lnTo>
                <a:pt x="138" y="1"/>
              </a:lnTo>
              <a:lnTo>
                <a:pt x="130" y="3"/>
              </a:lnTo>
              <a:lnTo>
                <a:pt x="123" y="4"/>
              </a:lnTo>
              <a:lnTo>
                <a:pt x="116" y="7"/>
              </a:lnTo>
              <a:lnTo>
                <a:pt x="108" y="10"/>
              </a:lnTo>
              <a:lnTo>
                <a:pt x="101" y="13"/>
              </a:lnTo>
              <a:lnTo>
                <a:pt x="94" y="16"/>
              </a:lnTo>
              <a:lnTo>
                <a:pt x="86" y="19"/>
              </a:lnTo>
              <a:lnTo>
                <a:pt x="81" y="23"/>
              </a:lnTo>
              <a:lnTo>
                <a:pt x="73" y="28"/>
              </a:lnTo>
              <a:lnTo>
                <a:pt x="67" y="32"/>
              </a:lnTo>
              <a:lnTo>
                <a:pt x="62" y="38"/>
              </a:lnTo>
              <a:lnTo>
                <a:pt x="56" y="42"/>
              </a:lnTo>
              <a:lnTo>
                <a:pt x="50" y="48"/>
              </a:lnTo>
              <a:lnTo>
                <a:pt x="41" y="58"/>
              </a:lnTo>
              <a:lnTo>
                <a:pt x="34" y="69"/>
              </a:lnTo>
              <a:lnTo>
                <a:pt x="28" y="79"/>
              </a:lnTo>
              <a:lnTo>
                <a:pt x="21" y="90"/>
              </a:lnTo>
              <a:lnTo>
                <a:pt x="16" y="104"/>
              </a:lnTo>
              <a:lnTo>
                <a:pt x="11" y="118"/>
              </a:lnTo>
              <a:lnTo>
                <a:pt x="6" y="136"/>
              </a:lnTo>
              <a:lnTo>
                <a:pt x="2" y="155"/>
              </a:lnTo>
              <a:lnTo>
                <a:pt x="18" y="159"/>
              </a:lnTo>
              <a:lnTo>
                <a:pt x="28" y="133"/>
              </a:lnTo>
              <a:lnTo>
                <a:pt x="40" y="111"/>
              </a:lnTo>
              <a:lnTo>
                <a:pt x="46" y="102"/>
              </a:lnTo>
              <a:lnTo>
                <a:pt x="51" y="93"/>
              </a:lnTo>
              <a:lnTo>
                <a:pt x="59" y="86"/>
              </a:lnTo>
              <a:lnTo>
                <a:pt x="65" y="80"/>
              </a:lnTo>
              <a:lnTo>
                <a:pt x="72" y="74"/>
              </a:lnTo>
              <a:lnTo>
                <a:pt x="78" y="70"/>
              </a:lnTo>
              <a:lnTo>
                <a:pt x="85" y="66"/>
              </a:lnTo>
              <a:lnTo>
                <a:pt x="94" y="63"/>
              </a:lnTo>
              <a:lnTo>
                <a:pt x="101" y="60"/>
              </a:lnTo>
              <a:lnTo>
                <a:pt x="110" y="58"/>
              </a:lnTo>
              <a:lnTo>
                <a:pt x="119" y="58"/>
              </a:lnTo>
              <a:lnTo>
                <a:pt x="129" y="58"/>
              </a:lnTo>
              <a:lnTo>
                <a:pt x="140" y="58"/>
              </a:lnTo>
              <a:lnTo>
                <a:pt x="152" y="60"/>
              </a:lnTo>
              <a:lnTo>
                <a:pt x="164" y="63"/>
              </a:lnTo>
              <a:lnTo>
                <a:pt x="174" y="66"/>
              </a:lnTo>
              <a:lnTo>
                <a:pt x="183" y="70"/>
              </a:lnTo>
              <a:lnTo>
                <a:pt x="191" y="76"/>
              </a:lnTo>
              <a:lnTo>
                <a:pt x="200" y="82"/>
              </a:lnTo>
              <a:lnTo>
                <a:pt x="208" y="87"/>
              </a:lnTo>
              <a:lnTo>
                <a:pt x="215" y="96"/>
              </a:lnTo>
              <a:lnTo>
                <a:pt x="221" y="104"/>
              </a:lnTo>
              <a:lnTo>
                <a:pt x="225" y="112"/>
              </a:lnTo>
              <a:lnTo>
                <a:pt x="229" y="122"/>
              </a:lnTo>
              <a:lnTo>
                <a:pt x="234" y="133"/>
              </a:lnTo>
              <a:lnTo>
                <a:pt x="235" y="144"/>
              </a:lnTo>
              <a:lnTo>
                <a:pt x="237" y="156"/>
              </a:lnTo>
              <a:lnTo>
                <a:pt x="238" y="168"/>
              </a:lnTo>
              <a:lnTo>
                <a:pt x="237" y="179"/>
              </a:lnTo>
              <a:lnTo>
                <a:pt x="235" y="191"/>
              </a:lnTo>
              <a:lnTo>
                <a:pt x="234" y="203"/>
              </a:lnTo>
              <a:lnTo>
                <a:pt x="231" y="216"/>
              </a:lnTo>
              <a:lnTo>
                <a:pt x="228" y="227"/>
              </a:lnTo>
              <a:lnTo>
                <a:pt x="224" y="241"/>
              </a:lnTo>
              <a:lnTo>
                <a:pt x="212" y="265"/>
              </a:lnTo>
              <a:lnTo>
                <a:pt x="197" y="292"/>
              </a:lnTo>
              <a:lnTo>
                <a:pt x="180" y="318"/>
              </a:lnTo>
              <a:lnTo>
                <a:pt x="161" y="344"/>
              </a:lnTo>
              <a:lnTo>
                <a:pt x="138" y="370"/>
              </a:lnTo>
              <a:lnTo>
                <a:pt x="0" y="518"/>
              </a:lnTo>
              <a:lnTo>
                <a:pt x="0" y="526"/>
              </a:lnTo>
              <a:lnTo>
                <a:pt x="301" y="526"/>
              </a:lnTo>
              <a:lnTo>
                <a:pt x="343" y="42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295</xdr:col>
      <xdr:colOff>201960</xdr:colOff>
      <xdr:row>137</xdr:row>
      <xdr:rowOff>581760</xdr:rowOff>
    </xdr:from>
    <xdr:to>
      <xdr:col>295</xdr:col>
      <xdr:colOff>267120</xdr:colOff>
      <xdr:row>138</xdr:row>
      <xdr:rowOff>252720</xdr:rowOff>
    </xdr:to>
    <xdr:sp>
      <xdr:nvSpPr>
        <xdr:cNvPr id="423" name="Freeform 1"/>
        <xdr:cNvSpPr/>
      </xdr:nvSpPr>
      <xdr:spPr>
        <a:xfrm>
          <a:off x="236231280" y="84096720"/>
          <a:ext cx="65520" cy="281160"/>
        </a:xfrm>
        <a:custGeom>
          <a:avLst/>
          <a:gdLst/>
          <a:ahLst/>
          <a:rect l="0" t="0" r="r" b="b"/>
          <a:pathLst>
            <a:path w="182" h="781">
              <a:moveTo>
                <a:pt x="35" y="780"/>
              </a:moveTo>
              <a:lnTo>
                <a:pt x="51" y="771"/>
              </a:lnTo>
              <a:lnTo>
                <a:pt x="67" y="761"/>
              </a:lnTo>
              <a:lnTo>
                <a:pt x="81" y="750"/>
              </a:lnTo>
              <a:lnTo>
                <a:pt x="96" y="740"/>
              </a:lnTo>
              <a:lnTo>
                <a:pt x="108" y="729"/>
              </a:lnTo>
              <a:lnTo>
                <a:pt x="121" y="717"/>
              </a:lnTo>
              <a:lnTo>
                <a:pt x="131" y="705"/>
              </a:lnTo>
              <a:lnTo>
                <a:pt x="141" y="692"/>
              </a:lnTo>
              <a:lnTo>
                <a:pt x="150" y="679"/>
              </a:lnTo>
              <a:lnTo>
                <a:pt x="157" y="666"/>
              </a:lnTo>
              <a:lnTo>
                <a:pt x="165" y="651"/>
              </a:lnTo>
              <a:lnTo>
                <a:pt x="170" y="637"/>
              </a:lnTo>
              <a:lnTo>
                <a:pt x="175" y="624"/>
              </a:lnTo>
              <a:lnTo>
                <a:pt x="178" y="609"/>
              </a:lnTo>
              <a:lnTo>
                <a:pt x="179" y="594"/>
              </a:lnTo>
              <a:lnTo>
                <a:pt x="181" y="580"/>
              </a:lnTo>
              <a:lnTo>
                <a:pt x="179" y="567"/>
              </a:lnTo>
              <a:lnTo>
                <a:pt x="178" y="555"/>
              </a:lnTo>
              <a:lnTo>
                <a:pt x="176" y="543"/>
              </a:lnTo>
              <a:lnTo>
                <a:pt x="172" y="533"/>
              </a:lnTo>
              <a:lnTo>
                <a:pt x="167" y="523"/>
              </a:lnTo>
              <a:lnTo>
                <a:pt x="163" y="514"/>
              </a:lnTo>
              <a:lnTo>
                <a:pt x="157" y="505"/>
              </a:lnTo>
              <a:lnTo>
                <a:pt x="150" y="497"/>
              </a:lnTo>
              <a:lnTo>
                <a:pt x="143" y="489"/>
              </a:lnTo>
              <a:lnTo>
                <a:pt x="135" y="484"/>
              </a:lnTo>
              <a:lnTo>
                <a:pt x="127" y="478"/>
              </a:lnTo>
              <a:lnTo>
                <a:pt x="118" y="472"/>
              </a:lnTo>
              <a:lnTo>
                <a:pt x="108" y="469"/>
              </a:lnTo>
              <a:lnTo>
                <a:pt x="97" y="466"/>
              </a:lnTo>
              <a:lnTo>
                <a:pt x="87" y="465"/>
              </a:lnTo>
              <a:lnTo>
                <a:pt x="77" y="463"/>
              </a:lnTo>
              <a:lnTo>
                <a:pt x="68" y="465"/>
              </a:lnTo>
              <a:lnTo>
                <a:pt x="60" y="465"/>
              </a:lnTo>
              <a:lnTo>
                <a:pt x="52" y="466"/>
              </a:lnTo>
              <a:lnTo>
                <a:pt x="45" y="469"/>
              </a:lnTo>
              <a:lnTo>
                <a:pt x="38" y="472"/>
              </a:lnTo>
              <a:lnTo>
                <a:pt x="32" y="475"/>
              </a:lnTo>
              <a:lnTo>
                <a:pt x="26" y="479"/>
              </a:lnTo>
              <a:lnTo>
                <a:pt x="20" y="484"/>
              </a:lnTo>
              <a:lnTo>
                <a:pt x="16" y="488"/>
              </a:lnTo>
              <a:lnTo>
                <a:pt x="11" y="494"/>
              </a:lnTo>
              <a:lnTo>
                <a:pt x="8" y="500"/>
              </a:lnTo>
              <a:lnTo>
                <a:pt x="6" y="507"/>
              </a:lnTo>
              <a:lnTo>
                <a:pt x="3" y="513"/>
              </a:lnTo>
              <a:lnTo>
                <a:pt x="1" y="520"/>
              </a:lnTo>
              <a:lnTo>
                <a:pt x="0" y="529"/>
              </a:lnTo>
              <a:lnTo>
                <a:pt x="0" y="536"/>
              </a:lnTo>
              <a:lnTo>
                <a:pt x="0" y="545"/>
              </a:lnTo>
              <a:lnTo>
                <a:pt x="1" y="552"/>
              </a:lnTo>
              <a:lnTo>
                <a:pt x="3" y="558"/>
              </a:lnTo>
              <a:lnTo>
                <a:pt x="6" y="565"/>
              </a:lnTo>
              <a:lnTo>
                <a:pt x="8" y="571"/>
              </a:lnTo>
              <a:lnTo>
                <a:pt x="11" y="575"/>
              </a:lnTo>
              <a:lnTo>
                <a:pt x="16" y="581"/>
              </a:lnTo>
              <a:lnTo>
                <a:pt x="20" y="586"/>
              </a:lnTo>
              <a:lnTo>
                <a:pt x="25" y="590"/>
              </a:lnTo>
              <a:lnTo>
                <a:pt x="30" y="593"/>
              </a:lnTo>
              <a:lnTo>
                <a:pt x="38" y="596"/>
              </a:lnTo>
              <a:lnTo>
                <a:pt x="43" y="599"/>
              </a:lnTo>
              <a:lnTo>
                <a:pt x="51" y="600"/>
              </a:lnTo>
              <a:lnTo>
                <a:pt x="60" y="602"/>
              </a:lnTo>
              <a:lnTo>
                <a:pt x="67" y="603"/>
              </a:lnTo>
              <a:lnTo>
                <a:pt x="77" y="603"/>
              </a:lnTo>
              <a:lnTo>
                <a:pt x="83" y="603"/>
              </a:lnTo>
              <a:lnTo>
                <a:pt x="90" y="602"/>
              </a:lnTo>
              <a:lnTo>
                <a:pt x="96" y="602"/>
              </a:lnTo>
              <a:lnTo>
                <a:pt x="102" y="600"/>
              </a:lnTo>
              <a:lnTo>
                <a:pt x="106" y="600"/>
              </a:lnTo>
              <a:lnTo>
                <a:pt x="108" y="599"/>
              </a:lnTo>
              <a:lnTo>
                <a:pt x="109" y="599"/>
              </a:lnTo>
              <a:lnTo>
                <a:pt x="111" y="599"/>
              </a:lnTo>
              <a:lnTo>
                <a:pt x="112" y="599"/>
              </a:lnTo>
              <a:lnTo>
                <a:pt x="113" y="599"/>
              </a:lnTo>
              <a:lnTo>
                <a:pt x="115" y="599"/>
              </a:lnTo>
              <a:lnTo>
                <a:pt x="116" y="600"/>
              </a:lnTo>
              <a:lnTo>
                <a:pt x="118" y="600"/>
              </a:lnTo>
              <a:lnTo>
                <a:pt x="121" y="600"/>
              </a:lnTo>
              <a:lnTo>
                <a:pt x="122" y="602"/>
              </a:lnTo>
              <a:lnTo>
                <a:pt x="124" y="603"/>
              </a:lnTo>
              <a:lnTo>
                <a:pt x="124" y="605"/>
              </a:lnTo>
              <a:lnTo>
                <a:pt x="125" y="605"/>
              </a:lnTo>
              <a:lnTo>
                <a:pt x="127" y="606"/>
              </a:lnTo>
              <a:lnTo>
                <a:pt x="128" y="608"/>
              </a:lnTo>
              <a:lnTo>
                <a:pt x="128" y="610"/>
              </a:lnTo>
              <a:lnTo>
                <a:pt x="128" y="612"/>
              </a:lnTo>
              <a:lnTo>
                <a:pt x="130" y="613"/>
              </a:lnTo>
              <a:lnTo>
                <a:pt x="130" y="615"/>
              </a:lnTo>
              <a:lnTo>
                <a:pt x="130" y="616"/>
              </a:lnTo>
              <a:lnTo>
                <a:pt x="130" y="625"/>
              </a:lnTo>
              <a:lnTo>
                <a:pt x="128" y="632"/>
              </a:lnTo>
              <a:lnTo>
                <a:pt x="125" y="641"/>
              </a:lnTo>
              <a:lnTo>
                <a:pt x="122" y="650"/>
              </a:lnTo>
              <a:lnTo>
                <a:pt x="119" y="657"/>
              </a:lnTo>
              <a:lnTo>
                <a:pt x="115" y="666"/>
              </a:lnTo>
              <a:lnTo>
                <a:pt x="109" y="675"/>
              </a:lnTo>
              <a:lnTo>
                <a:pt x="103" y="683"/>
              </a:lnTo>
              <a:lnTo>
                <a:pt x="87" y="701"/>
              </a:lnTo>
              <a:lnTo>
                <a:pt x="70" y="718"/>
              </a:lnTo>
              <a:lnTo>
                <a:pt x="48" y="736"/>
              </a:lnTo>
              <a:lnTo>
                <a:pt x="23" y="755"/>
              </a:lnTo>
              <a:lnTo>
                <a:pt x="35" y="780"/>
              </a:lnTo>
              <a:moveTo>
                <a:pt x="73" y="0"/>
              </a:moveTo>
              <a:lnTo>
                <a:pt x="65" y="0"/>
              </a:lnTo>
              <a:lnTo>
                <a:pt x="58" y="1"/>
              </a:lnTo>
              <a:lnTo>
                <a:pt x="51" y="2"/>
              </a:lnTo>
              <a:lnTo>
                <a:pt x="45" y="5"/>
              </a:lnTo>
              <a:lnTo>
                <a:pt x="39" y="8"/>
              </a:lnTo>
              <a:lnTo>
                <a:pt x="33" y="13"/>
              </a:lnTo>
              <a:lnTo>
                <a:pt x="27" y="16"/>
              </a:lnTo>
              <a:lnTo>
                <a:pt x="22" y="21"/>
              </a:lnTo>
              <a:lnTo>
                <a:pt x="17" y="26"/>
              </a:lnTo>
              <a:lnTo>
                <a:pt x="13" y="32"/>
              </a:lnTo>
              <a:lnTo>
                <a:pt x="10" y="37"/>
              </a:lnTo>
              <a:lnTo>
                <a:pt x="7" y="45"/>
              </a:lnTo>
              <a:lnTo>
                <a:pt x="4" y="51"/>
              </a:lnTo>
              <a:lnTo>
                <a:pt x="3" y="58"/>
              </a:lnTo>
              <a:lnTo>
                <a:pt x="1" y="65"/>
              </a:lnTo>
              <a:lnTo>
                <a:pt x="1" y="74"/>
              </a:lnTo>
              <a:lnTo>
                <a:pt x="1" y="81"/>
              </a:lnTo>
              <a:lnTo>
                <a:pt x="3" y="87"/>
              </a:lnTo>
              <a:lnTo>
                <a:pt x="4" y="94"/>
              </a:lnTo>
              <a:lnTo>
                <a:pt x="7" y="100"/>
              </a:lnTo>
              <a:lnTo>
                <a:pt x="10" y="106"/>
              </a:lnTo>
              <a:lnTo>
                <a:pt x="13" y="112"/>
              </a:lnTo>
              <a:lnTo>
                <a:pt x="17" y="118"/>
              </a:lnTo>
              <a:lnTo>
                <a:pt x="22" y="122"/>
              </a:lnTo>
              <a:lnTo>
                <a:pt x="27" y="128"/>
              </a:lnTo>
              <a:lnTo>
                <a:pt x="32" y="131"/>
              </a:lnTo>
              <a:lnTo>
                <a:pt x="38" y="135"/>
              </a:lnTo>
              <a:lnTo>
                <a:pt x="45" y="138"/>
              </a:lnTo>
              <a:lnTo>
                <a:pt x="51" y="141"/>
              </a:lnTo>
              <a:lnTo>
                <a:pt x="57" y="142"/>
              </a:lnTo>
              <a:lnTo>
                <a:pt x="64" y="144"/>
              </a:lnTo>
              <a:lnTo>
                <a:pt x="71" y="144"/>
              </a:lnTo>
              <a:lnTo>
                <a:pt x="78" y="144"/>
              </a:lnTo>
              <a:lnTo>
                <a:pt x="86" y="142"/>
              </a:lnTo>
              <a:lnTo>
                <a:pt x="93" y="141"/>
              </a:lnTo>
              <a:lnTo>
                <a:pt x="100" y="138"/>
              </a:lnTo>
              <a:lnTo>
                <a:pt x="106" y="135"/>
              </a:lnTo>
              <a:lnTo>
                <a:pt x="112" y="131"/>
              </a:lnTo>
              <a:lnTo>
                <a:pt x="118" y="128"/>
              </a:lnTo>
              <a:lnTo>
                <a:pt x="124" y="122"/>
              </a:lnTo>
              <a:lnTo>
                <a:pt x="128" y="118"/>
              </a:lnTo>
              <a:lnTo>
                <a:pt x="132" y="112"/>
              </a:lnTo>
              <a:lnTo>
                <a:pt x="135" y="106"/>
              </a:lnTo>
              <a:lnTo>
                <a:pt x="140" y="100"/>
              </a:lnTo>
              <a:lnTo>
                <a:pt x="141" y="94"/>
              </a:lnTo>
              <a:lnTo>
                <a:pt x="144" y="87"/>
              </a:lnTo>
              <a:lnTo>
                <a:pt x="144" y="81"/>
              </a:lnTo>
              <a:lnTo>
                <a:pt x="146" y="74"/>
              </a:lnTo>
              <a:lnTo>
                <a:pt x="144" y="67"/>
              </a:lnTo>
              <a:lnTo>
                <a:pt x="144" y="59"/>
              </a:lnTo>
              <a:lnTo>
                <a:pt x="141" y="52"/>
              </a:lnTo>
              <a:lnTo>
                <a:pt x="140" y="45"/>
              </a:lnTo>
              <a:lnTo>
                <a:pt x="137" y="39"/>
              </a:lnTo>
              <a:lnTo>
                <a:pt x="132" y="33"/>
              </a:lnTo>
              <a:lnTo>
                <a:pt x="128" y="27"/>
              </a:lnTo>
              <a:lnTo>
                <a:pt x="124" y="21"/>
              </a:lnTo>
              <a:lnTo>
                <a:pt x="118" y="17"/>
              </a:lnTo>
              <a:lnTo>
                <a:pt x="112" y="13"/>
              </a:lnTo>
              <a:lnTo>
                <a:pt x="106" y="8"/>
              </a:lnTo>
              <a:lnTo>
                <a:pt x="100" y="5"/>
              </a:lnTo>
              <a:lnTo>
                <a:pt x="93" y="2"/>
              </a:lnTo>
              <a:lnTo>
                <a:pt x="87" y="1"/>
              </a:lnTo>
              <a:lnTo>
                <a:pt x="80" y="0"/>
              </a:lnTo>
              <a:lnTo>
                <a:pt x="73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295</xdr:col>
      <xdr:colOff>376560</xdr:colOff>
      <xdr:row>137</xdr:row>
      <xdr:rowOff>480240</xdr:rowOff>
    </xdr:from>
    <xdr:to>
      <xdr:col>295</xdr:col>
      <xdr:colOff>587880</xdr:colOff>
      <xdr:row>138</xdr:row>
      <xdr:rowOff>192600</xdr:rowOff>
    </xdr:to>
    <xdr:sp>
      <xdr:nvSpPr>
        <xdr:cNvPr id="424" name="Freeform 1"/>
        <xdr:cNvSpPr/>
      </xdr:nvSpPr>
      <xdr:spPr>
        <a:xfrm>
          <a:off x="236405880" y="83995200"/>
          <a:ext cx="211680" cy="322560"/>
        </a:xfrm>
        <a:custGeom>
          <a:avLst/>
          <a:gdLst/>
          <a:ahLst/>
          <a:rect l="0" t="0" r="r" b="b"/>
          <a:pathLst>
            <a:path w="588" h="896">
              <a:moveTo>
                <a:pt x="299" y="0"/>
              </a:moveTo>
              <a:lnTo>
                <a:pt x="273" y="2"/>
              </a:lnTo>
              <a:lnTo>
                <a:pt x="248" y="5"/>
              </a:lnTo>
              <a:lnTo>
                <a:pt x="225" y="9"/>
              </a:lnTo>
              <a:lnTo>
                <a:pt x="213" y="12"/>
              </a:lnTo>
              <a:lnTo>
                <a:pt x="203" y="16"/>
              </a:lnTo>
              <a:lnTo>
                <a:pt x="193" y="21"/>
              </a:lnTo>
              <a:lnTo>
                <a:pt x="183" y="26"/>
              </a:lnTo>
              <a:lnTo>
                <a:pt x="173" y="31"/>
              </a:lnTo>
              <a:lnTo>
                <a:pt x="162" y="38"/>
              </a:lnTo>
              <a:lnTo>
                <a:pt x="143" y="51"/>
              </a:lnTo>
              <a:lnTo>
                <a:pt x="124" y="67"/>
              </a:lnTo>
              <a:lnTo>
                <a:pt x="111" y="82"/>
              </a:lnTo>
              <a:lnTo>
                <a:pt x="98" y="98"/>
              </a:lnTo>
              <a:lnTo>
                <a:pt x="85" y="117"/>
              </a:lnTo>
              <a:lnTo>
                <a:pt x="73" y="136"/>
              </a:lnTo>
              <a:lnTo>
                <a:pt x="63" y="156"/>
              </a:lnTo>
              <a:lnTo>
                <a:pt x="53" y="178"/>
              </a:lnTo>
              <a:lnTo>
                <a:pt x="34" y="225"/>
              </a:lnTo>
              <a:lnTo>
                <a:pt x="19" y="276"/>
              </a:lnTo>
              <a:lnTo>
                <a:pt x="9" y="330"/>
              </a:lnTo>
              <a:lnTo>
                <a:pt x="3" y="385"/>
              </a:lnTo>
              <a:lnTo>
                <a:pt x="0" y="442"/>
              </a:lnTo>
              <a:lnTo>
                <a:pt x="2" y="494"/>
              </a:lnTo>
              <a:lnTo>
                <a:pt x="8" y="548"/>
              </a:lnTo>
              <a:lnTo>
                <a:pt x="16" y="601"/>
              </a:lnTo>
              <a:lnTo>
                <a:pt x="30" y="650"/>
              </a:lnTo>
              <a:lnTo>
                <a:pt x="44" y="697"/>
              </a:lnTo>
              <a:lnTo>
                <a:pt x="62" y="739"/>
              </a:lnTo>
              <a:lnTo>
                <a:pt x="72" y="758"/>
              </a:lnTo>
              <a:lnTo>
                <a:pt x="82" y="776"/>
              </a:lnTo>
              <a:lnTo>
                <a:pt x="92" y="793"/>
              </a:lnTo>
              <a:lnTo>
                <a:pt x="104" y="808"/>
              </a:lnTo>
              <a:lnTo>
                <a:pt x="114" y="818"/>
              </a:lnTo>
              <a:lnTo>
                <a:pt x="123" y="827"/>
              </a:lnTo>
              <a:lnTo>
                <a:pt x="133" y="837"/>
              </a:lnTo>
              <a:lnTo>
                <a:pt x="143" y="844"/>
              </a:lnTo>
              <a:lnTo>
                <a:pt x="155" y="853"/>
              </a:lnTo>
              <a:lnTo>
                <a:pt x="165" y="860"/>
              </a:lnTo>
              <a:lnTo>
                <a:pt x="177" y="866"/>
              </a:lnTo>
              <a:lnTo>
                <a:pt x="189" y="872"/>
              </a:lnTo>
              <a:lnTo>
                <a:pt x="200" y="878"/>
              </a:lnTo>
              <a:lnTo>
                <a:pt x="213" y="882"/>
              </a:lnTo>
              <a:lnTo>
                <a:pt x="227" y="887"/>
              </a:lnTo>
              <a:lnTo>
                <a:pt x="240" y="890"/>
              </a:lnTo>
              <a:lnTo>
                <a:pt x="253" y="892"/>
              </a:lnTo>
              <a:lnTo>
                <a:pt x="266" y="894"/>
              </a:lnTo>
              <a:lnTo>
                <a:pt x="280" y="895"/>
              </a:lnTo>
              <a:lnTo>
                <a:pt x="294" y="895"/>
              </a:lnTo>
              <a:lnTo>
                <a:pt x="318" y="894"/>
              </a:lnTo>
              <a:lnTo>
                <a:pt x="342" y="891"/>
              </a:lnTo>
              <a:lnTo>
                <a:pt x="364" y="887"/>
              </a:lnTo>
              <a:lnTo>
                <a:pt x="375" y="882"/>
              </a:lnTo>
              <a:lnTo>
                <a:pt x="385" y="879"/>
              </a:lnTo>
              <a:lnTo>
                <a:pt x="396" y="873"/>
              </a:lnTo>
              <a:lnTo>
                <a:pt x="406" y="869"/>
              </a:lnTo>
              <a:lnTo>
                <a:pt x="416" y="863"/>
              </a:lnTo>
              <a:lnTo>
                <a:pt x="426" y="857"/>
              </a:lnTo>
              <a:lnTo>
                <a:pt x="445" y="844"/>
              </a:lnTo>
              <a:lnTo>
                <a:pt x="463" y="828"/>
              </a:lnTo>
              <a:lnTo>
                <a:pt x="476" y="814"/>
              </a:lnTo>
              <a:lnTo>
                <a:pt x="489" y="798"/>
              </a:lnTo>
              <a:lnTo>
                <a:pt x="502" y="780"/>
              </a:lnTo>
              <a:lnTo>
                <a:pt x="514" y="761"/>
              </a:lnTo>
              <a:lnTo>
                <a:pt x="526" y="739"/>
              </a:lnTo>
              <a:lnTo>
                <a:pt x="536" y="717"/>
              </a:lnTo>
              <a:lnTo>
                <a:pt x="553" y="671"/>
              </a:lnTo>
              <a:lnTo>
                <a:pt x="568" y="620"/>
              </a:lnTo>
              <a:lnTo>
                <a:pt x="578" y="564"/>
              </a:lnTo>
              <a:lnTo>
                <a:pt x="585" y="508"/>
              </a:lnTo>
              <a:lnTo>
                <a:pt x="587" y="449"/>
              </a:lnTo>
              <a:lnTo>
                <a:pt x="585" y="400"/>
              </a:lnTo>
              <a:lnTo>
                <a:pt x="582" y="353"/>
              </a:lnTo>
              <a:lnTo>
                <a:pt x="575" y="309"/>
              </a:lnTo>
              <a:lnTo>
                <a:pt x="566" y="267"/>
              </a:lnTo>
              <a:lnTo>
                <a:pt x="555" y="228"/>
              </a:lnTo>
              <a:lnTo>
                <a:pt x="540" y="190"/>
              </a:lnTo>
              <a:lnTo>
                <a:pt x="526" y="156"/>
              </a:lnTo>
              <a:lnTo>
                <a:pt x="507" y="126"/>
              </a:lnTo>
              <a:lnTo>
                <a:pt x="486" y="96"/>
              </a:lnTo>
              <a:lnTo>
                <a:pt x="464" y="72"/>
              </a:lnTo>
              <a:lnTo>
                <a:pt x="441" y="51"/>
              </a:lnTo>
              <a:lnTo>
                <a:pt x="416" y="32"/>
              </a:lnTo>
              <a:lnTo>
                <a:pt x="388" y="19"/>
              </a:lnTo>
              <a:lnTo>
                <a:pt x="361" y="9"/>
              </a:lnTo>
              <a:lnTo>
                <a:pt x="330" y="2"/>
              </a:lnTo>
              <a:lnTo>
                <a:pt x="299" y="0"/>
              </a:lnTo>
              <a:moveTo>
                <a:pt x="295" y="34"/>
              </a:moveTo>
              <a:lnTo>
                <a:pt x="305" y="34"/>
              </a:lnTo>
              <a:lnTo>
                <a:pt x="315" y="35"/>
              </a:lnTo>
              <a:lnTo>
                <a:pt x="324" y="38"/>
              </a:lnTo>
              <a:lnTo>
                <a:pt x="333" y="41"/>
              </a:lnTo>
              <a:lnTo>
                <a:pt x="342" y="44"/>
              </a:lnTo>
              <a:lnTo>
                <a:pt x="350" y="50"/>
              </a:lnTo>
              <a:lnTo>
                <a:pt x="359" y="54"/>
              </a:lnTo>
              <a:lnTo>
                <a:pt x="367" y="61"/>
              </a:lnTo>
              <a:lnTo>
                <a:pt x="383" y="76"/>
              </a:lnTo>
              <a:lnTo>
                <a:pt x="396" y="95"/>
              </a:lnTo>
              <a:lnTo>
                <a:pt x="409" y="117"/>
              </a:lnTo>
              <a:lnTo>
                <a:pt x="419" y="142"/>
              </a:lnTo>
              <a:lnTo>
                <a:pt x="429" y="169"/>
              </a:lnTo>
              <a:lnTo>
                <a:pt x="438" y="200"/>
              </a:lnTo>
              <a:lnTo>
                <a:pt x="445" y="235"/>
              </a:lnTo>
              <a:lnTo>
                <a:pt x="451" y="271"/>
              </a:lnTo>
              <a:lnTo>
                <a:pt x="460" y="356"/>
              </a:lnTo>
              <a:lnTo>
                <a:pt x="463" y="452"/>
              </a:lnTo>
              <a:lnTo>
                <a:pt x="460" y="547"/>
              </a:lnTo>
              <a:lnTo>
                <a:pt x="453" y="630"/>
              </a:lnTo>
              <a:lnTo>
                <a:pt x="445" y="666"/>
              </a:lnTo>
              <a:lnTo>
                <a:pt x="438" y="700"/>
              </a:lnTo>
              <a:lnTo>
                <a:pt x="429" y="731"/>
              </a:lnTo>
              <a:lnTo>
                <a:pt x="420" y="758"/>
              </a:lnTo>
              <a:lnTo>
                <a:pt x="409" y="783"/>
              </a:lnTo>
              <a:lnTo>
                <a:pt x="396" y="803"/>
              </a:lnTo>
              <a:lnTo>
                <a:pt x="383" y="821"/>
              </a:lnTo>
              <a:lnTo>
                <a:pt x="367" y="836"/>
              </a:lnTo>
              <a:lnTo>
                <a:pt x="359" y="841"/>
              </a:lnTo>
              <a:lnTo>
                <a:pt x="350" y="847"/>
              </a:lnTo>
              <a:lnTo>
                <a:pt x="342" y="852"/>
              </a:lnTo>
              <a:lnTo>
                <a:pt x="333" y="855"/>
              </a:lnTo>
              <a:lnTo>
                <a:pt x="324" y="857"/>
              </a:lnTo>
              <a:lnTo>
                <a:pt x="314" y="860"/>
              </a:lnTo>
              <a:lnTo>
                <a:pt x="304" y="862"/>
              </a:lnTo>
              <a:lnTo>
                <a:pt x="294" y="862"/>
              </a:lnTo>
              <a:lnTo>
                <a:pt x="283" y="862"/>
              </a:lnTo>
              <a:lnTo>
                <a:pt x="273" y="860"/>
              </a:lnTo>
              <a:lnTo>
                <a:pt x="264" y="857"/>
              </a:lnTo>
              <a:lnTo>
                <a:pt x="254" y="855"/>
              </a:lnTo>
              <a:lnTo>
                <a:pt x="245" y="852"/>
              </a:lnTo>
              <a:lnTo>
                <a:pt x="237" y="847"/>
              </a:lnTo>
              <a:lnTo>
                <a:pt x="228" y="841"/>
              </a:lnTo>
              <a:lnTo>
                <a:pt x="221" y="836"/>
              </a:lnTo>
              <a:lnTo>
                <a:pt x="205" y="821"/>
              </a:lnTo>
              <a:lnTo>
                <a:pt x="191" y="803"/>
              </a:lnTo>
              <a:lnTo>
                <a:pt x="178" y="783"/>
              </a:lnTo>
              <a:lnTo>
                <a:pt x="168" y="758"/>
              </a:lnTo>
              <a:lnTo>
                <a:pt x="158" y="731"/>
              </a:lnTo>
              <a:lnTo>
                <a:pt x="149" y="701"/>
              </a:lnTo>
              <a:lnTo>
                <a:pt x="142" y="668"/>
              </a:lnTo>
              <a:lnTo>
                <a:pt x="136" y="630"/>
              </a:lnTo>
              <a:lnTo>
                <a:pt x="127" y="548"/>
              </a:lnTo>
              <a:lnTo>
                <a:pt x="124" y="454"/>
              </a:lnTo>
              <a:lnTo>
                <a:pt x="127" y="356"/>
              </a:lnTo>
              <a:lnTo>
                <a:pt x="136" y="271"/>
              </a:lnTo>
              <a:lnTo>
                <a:pt x="142" y="233"/>
              </a:lnTo>
              <a:lnTo>
                <a:pt x="149" y="198"/>
              </a:lnTo>
              <a:lnTo>
                <a:pt x="158" y="168"/>
              </a:lnTo>
              <a:lnTo>
                <a:pt x="168" y="140"/>
              </a:lnTo>
              <a:lnTo>
                <a:pt x="180" y="115"/>
              </a:lnTo>
              <a:lnTo>
                <a:pt x="191" y="93"/>
              </a:lnTo>
              <a:lnTo>
                <a:pt x="206" y="76"/>
              </a:lnTo>
              <a:lnTo>
                <a:pt x="222" y="60"/>
              </a:lnTo>
              <a:lnTo>
                <a:pt x="229" y="54"/>
              </a:lnTo>
              <a:lnTo>
                <a:pt x="238" y="48"/>
              </a:lnTo>
              <a:lnTo>
                <a:pt x="247" y="44"/>
              </a:lnTo>
              <a:lnTo>
                <a:pt x="256" y="41"/>
              </a:lnTo>
              <a:lnTo>
                <a:pt x="264" y="38"/>
              </a:lnTo>
              <a:lnTo>
                <a:pt x="275" y="35"/>
              </a:lnTo>
              <a:lnTo>
                <a:pt x="285" y="34"/>
              </a:lnTo>
              <a:lnTo>
                <a:pt x="295" y="3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295</xdr:col>
      <xdr:colOff>457560</xdr:colOff>
      <xdr:row>141</xdr:row>
      <xdr:rowOff>373680</xdr:rowOff>
    </xdr:from>
    <xdr:to>
      <xdr:col>298</xdr:col>
      <xdr:colOff>434160</xdr:colOff>
      <xdr:row>142</xdr:row>
      <xdr:rowOff>250560</xdr:rowOff>
    </xdr:to>
    <xdr:sp>
      <xdr:nvSpPr>
        <xdr:cNvPr id="425" name="Freeform 1"/>
        <xdr:cNvSpPr/>
      </xdr:nvSpPr>
      <xdr:spPr>
        <a:xfrm>
          <a:off x="236486880" y="86327280"/>
          <a:ext cx="2377440" cy="486720"/>
        </a:xfrm>
        <a:custGeom>
          <a:avLst/>
          <a:gdLst/>
          <a:ahLst/>
          <a:rect l="0" t="0" r="r" b="b"/>
          <a:pathLst>
            <a:path w="6604" h="1352">
              <a:moveTo>
                <a:pt x="0" y="1351"/>
              </a:moveTo>
              <a:lnTo>
                <a:pt x="0" y="0"/>
              </a:lnTo>
              <a:lnTo>
                <a:pt x="6603" y="0"/>
              </a:lnTo>
              <a:lnTo>
                <a:pt x="6603" y="1351"/>
              </a:lnTo>
              <a:lnTo>
                <a:pt x="0" y="1351"/>
              </a:lnTo>
              <a:close/>
            </a:path>
          </a:pathLst>
        </a:custGeom>
        <a:solidFill>
          <a:srgbClr val="ffffff"/>
        </a:solidFill>
        <a:ln w="0">
          <a:solidFill>
            <a:srgbClr val="000000"/>
          </a:solidFill>
        </a:ln>
      </xdr:spPr>
    </xdr:sp>
    <xdr:clientData/>
  </xdr:twoCellAnchor>
  <xdr:twoCellAnchor editAs="absolute">
    <xdr:from>
      <xdr:col>295</xdr:col>
      <xdr:colOff>510840</xdr:colOff>
      <xdr:row>141</xdr:row>
      <xdr:rowOff>542880</xdr:rowOff>
    </xdr:from>
    <xdr:to>
      <xdr:col>295</xdr:col>
      <xdr:colOff>779400</xdr:colOff>
      <xdr:row>142</xdr:row>
      <xdr:rowOff>96120</xdr:rowOff>
    </xdr:to>
    <xdr:sp>
      <xdr:nvSpPr>
        <xdr:cNvPr id="426" name="Freeform 1"/>
        <xdr:cNvSpPr/>
      </xdr:nvSpPr>
      <xdr:spPr>
        <a:xfrm>
          <a:off x="236540160" y="86496480"/>
          <a:ext cx="268920" cy="163080"/>
        </a:xfrm>
        <a:custGeom>
          <a:avLst/>
          <a:gdLst/>
          <a:ahLst/>
          <a:rect l="0" t="0" r="r" b="b"/>
          <a:pathLst>
            <a:path w="747" h="453">
              <a:moveTo>
                <a:pt x="0" y="452"/>
              </a:moveTo>
              <a:lnTo>
                <a:pt x="218" y="452"/>
              </a:lnTo>
              <a:lnTo>
                <a:pt x="218" y="437"/>
              </a:lnTo>
              <a:lnTo>
                <a:pt x="201" y="436"/>
              </a:lnTo>
              <a:lnTo>
                <a:pt x="194" y="436"/>
              </a:lnTo>
              <a:lnTo>
                <a:pt x="187" y="434"/>
              </a:lnTo>
              <a:lnTo>
                <a:pt x="181" y="433"/>
              </a:lnTo>
              <a:lnTo>
                <a:pt x="175" y="431"/>
              </a:lnTo>
              <a:lnTo>
                <a:pt x="171" y="429"/>
              </a:lnTo>
              <a:lnTo>
                <a:pt x="166" y="426"/>
              </a:lnTo>
              <a:lnTo>
                <a:pt x="163" y="423"/>
              </a:lnTo>
              <a:lnTo>
                <a:pt x="160" y="419"/>
              </a:lnTo>
              <a:lnTo>
                <a:pt x="157" y="415"/>
              </a:lnTo>
              <a:lnTo>
                <a:pt x="155" y="411"/>
              </a:lnTo>
              <a:lnTo>
                <a:pt x="154" y="405"/>
              </a:lnTo>
              <a:lnTo>
                <a:pt x="152" y="400"/>
              </a:lnTo>
              <a:lnTo>
                <a:pt x="152" y="393"/>
              </a:lnTo>
              <a:lnTo>
                <a:pt x="151" y="386"/>
              </a:lnTo>
              <a:lnTo>
                <a:pt x="151" y="109"/>
              </a:lnTo>
              <a:lnTo>
                <a:pt x="151" y="109"/>
              </a:lnTo>
              <a:lnTo>
                <a:pt x="151" y="109"/>
              </a:lnTo>
              <a:lnTo>
                <a:pt x="152" y="108"/>
              </a:lnTo>
              <a:lnTo>
                <a:pt x="152" y="107"/>
              </a:lnTo>
              <a:lnTo>
                <a:pt x="153" y="106"/>
              </a:lnTo>
              <a:lnTo>
                <a:pt x="154" y="104"/>
              </a:lnTo>
              <a:lnTo>
                <a:pt x="156" y="102"/>
              </a:lnTo>
              <a:lnTo>
                <a:pt x="161" y="96"/>
              </a:lnTo>
              <a:lnTo>
                <a:pt x="166" y="90"/>
              </a:lnTo>
              <a:lnTo>
                <a:pt x="171" y="86"/>
              </a:lnTo>
              <a:lnTo>
                <a:pt x="176" y="82"/>
              </a:lnTo>
              <a:lnTo>
                <a:pt x="187" y="75"/>
              </a:lnTo>
              <a:lnTo>
                <a:pt x="200" y="68"/>
              </a:lnTo>
              <a:lnTo>
                <a:pt x="213" y="62"/>
              </a:lnTo>
              <a:lnTo>
                <a:pt x="227" y="58"/>
              </a:lnTo>
              <a:lnTo>
                <a:pt x="240" y="54"/>
              </a:lnTo>
              <a:lnTo>
                <a:pt x="254" y="52"/>
              </a:lnTo>
              <a:lnTo>
                <a:pt x="261" y="51"/>
              </a:lnTo>
              <a:lnTo>
                <a:pt x="267" y="51"/>
              </a:lnTo>
              <a:lnTo>
                <a:pt x="275" y="52"/>
              </a:lnTo>
              <a:lnTo>
                <a:pt x="283" y="53"/>
              </a:lnTo>
              <a:lnTo>
                <a:pt x="289" y="55"/>
              </a:lnTo>
              <a:lnTo>
                <a:pt x="296" y="58"/>
              </a:lnTo>
              <a:lnTo>
                <a:pt x="302" y="61"/>
              </a:lnTo>
              <a:lnTo>
                <a:pt x="307" y="66"/>
              </a:lnTo>
              <a:lnTo>
                <a:pt x="312" y="71"/>
              </a:lnTo>
              <a:lnTo>
                <a:pt x="316" y="77"/>
              </a:lnTo>
              <a:lnTo>
                <a:pt x="320" y="84"/>
              </a:lnTo>
              <a:lnTo>
                <a:pt x="323" y="91"/>
              </a:lnTo>
              <a:lnTo>
                <a:pt x="326" y="100"/>
              </a:lnTo>
              <a:lnTo>
                <a:pt x="328" y="109"/>
              </a:lnTo>
              <a:lnTo>
                <a:pt x="330" y="119"/>
              </a:lnTo>
              <a:lnTo>
                <a:pt x="331" y="130"/>
              </a:lnTo>
              <a:lnTo>
                <a:pt x="332" y="154"/>
              </a:lnTo>
              <a:lnTo>
                <a:pt x="332" y="368"/>
              </a:lnTo>
              <a:lnTo>
                <a:pt x="331" y="386"/>
              </a:lnTo>
              <a:lnTo>
                <a:pt x="330" y="394"/>
              </a:lnTo>
              <a:lnTo>
                <a:pt x="329" y="402"/>
              </a:lnTo>
              <a:lnTo>
                <a:pt x="327" y="408"/>
              </a:lnTo>
              <a:lnTo>
                <a:pt x="325" y="413"/>
              </a:lnTo>
              <a:lnTo>
                <a:pt x="322" y="418"/>
              </a:lnTo>
              <a:lnTo>
                <a:pt x="320" y="420"/>
              </a:lnTo>
              <a:lnTo>
                <a:pt x="319" y="422"/>
              </a:lnTo>
              <a:lnTo>
                <a:pt x="317" y="424"/>
              </a:lnTo>
              <a:lnTo>
                <a:pt x="315" y="426"/>
              </a:lnTo>
              <a:lnTo>
                <a:pt x="310" y="429"/>
              </a:lnTo>
              <a:lnTo>
                <a:pt x="305" y="431"/>
              </a:lnTo>
              <a:lnTo>
                <a:pt x="299" y="433"/>
              </a:lnTo>
              <a:lnTo>
                <a:pt x="292" y="435"/>
              </a:lnTo>
              <a:lnTo>
                <a:pt x="284" y="436"/>
              </a:lnTo>
              <a:lnTo>
                <a:pt x="265" y="437"/>
              </a:lnTo>
              <a:lnTo>
                <a:pt x="265" y="452"/>
              </a:lnTo>
              <a:lnTo>
                <a:pt x="486" y="452"/>
              </a:lnTo>
              <a:lnTo>
                <a:pt x="486" y="437"/>
              </a:lnTo>
              <a:lnTo>
                <a:pt x="467" y="436"/>
              </a:lnTo>
              <a:lnTo>
                <a:pt x="459" y="435"/>
              </a:lnTo>
              <a:lnTo>
                <a:pt x="452" y="434"/>
              </a:lnTo>
              <a:lnTo>
                <a:pt x="445" y="432"/>
              </a:lnTo>
              <a:lnTo>
                <a:pt x="440" y="429"/>
              </a:lnTo>
              <a:lnTo>
                <a:pt x="435" y="426"/>
              </a:lnTo>
              <a:lnTo>
                <a:pt x="432" y="424"/>
              </a:lnTo>
              <a:lnTo>
                <a:pt x="430" y="422"/>
              </a:lnTo>
              <a:lnTo>
                <a:pt x="427" y="417"/>
              </a:lnTo>
              <a:lnTo>
                <a:pt x="424" y="411"/>
              </a:lnTo>
              <a:lnTo>
                <a:pt x="421" y="405"/>
              </a:lnTo>
              <a:lnTo>
                <a:pt x="419" y="397"/>
              </a:lnTo>
              <a:lnTo>
                <a:pt x="417" y="389"/>
              </a:lnTo>
              <a:lnTo>
                <a:pt x="416" y="380"/>
              </a:lnTo>
              <a:lnTo>
                <a:pt x="415" y="359"/>
              </a:lnTo>
              <a:lnTo>
                <a:pt x="415" y="111"/>
              </a:lnTo>
              <a:lnTo>
                <a:pt x="426" y="96"/>
              </a:lnTo>
              <a:lnTo>
                <a:pt x="432" y="90"/>
              </a:lnTo>
              <a:lnTo>
                <a:pt x="438" y="84"/>
              </a:lnTo>
              <a:lnTo>
                <a:pt x="443" y="78"/>
              </a:lnTo>
              <a:lnTo>
                <a:pt x="450" y="74"/>
              </a:lnTo>
              <a:lnTo>
                <a:pt x="456" y="69"/>
              </a:lnTo>
              <a:lnTo>
                <a:pt x="462" y="65"/>
              </a:lnTo>
              <a:lnTo>
                <a:pt x="469" y="62"/>
              </a:lnTo>
              <a:lnTo>
                <a:pt x="476" y="59"/>
              </a:lnTo>
              <a:lnTo>
                <a:pt x="483" y="57"/>
              </a:lnTo>
              <a:lnTo>
                <a:pt x="490" y="55"/>
              </a:lnTo>
              <a:lnTo>
                <a:pt x="497" y="53"/>
              </a:lnTo>
              <a:lnTo>
                <a:pt x="505" y="52"/>
              </a:lnTo>
              <a:lnTo>
                <a:pt x="513" y="51"/>
              </a:lnTo>
              <a:lnTo>
                <a:pt x="522" y="51"/>
              </a:lnTo>
              <a:lnTo>
                <a:pt x="532" y="51"/>
              </a:lnTo>
              <a:lnTo>
                <a:pt x="541" y="52"/>
              </a:lnTo>
              <a:lnTo>
                <a:pt x="550" y="54"/>
              </a:lnTo>
              <a:lnTo>
                <a:pt x="557" y="57"/>
              </a:lnTo>
              <a:lnTo>
                <a:pt x="564" y="60"/>
              </a:lnTo>
              <a:lnTo>
                <a:pt x="570" y="64"/>
              </a:lnTo>
              <a:lnTo>
                <a:pt x="575" y="69"/>
              </a:lnTo>
              <a:lnTo>
                <a:pt x="580" y="75"/>
              </a:lnTo>
              <a:lnTo>
                <a:pt x="584" y="81"/>
              </a:lnTo>
              <a:lnTo>
                <a:pt x="587" y="89"/>
              </a:lnTo>
              <a:lnTo>
                <a:pt x="590" y="98"/>
              </a:lnTo>
              <a:lnTo>
                <a:pt x="592" y="108"/>
              </a:lnTo>
              <a:lnTo>
                <a:pt x="594" y="119"/>
              </a:lnTo>
              <a:lnTo>
                <a:pt x="595" y="131"/>
              </a:lnTo>
              <a:lnTo>
                <a:pt x="596" y="159"/>
              </a:lnTo>
              <a:lnTo>
                <a:pt x="596" y="367"/>
              </a:lnTo>
              <a:lnTo>
                <a:pt x="595" y="386"/>
              </a:lnTo>
              <a:lnTo>
                <a:pt x="594" y="394"/>
              </a:lnTo>
              <a:lnTo>
                <a:pt x="593" y="401"/>
              </a:lnTo>
              <a:lnTo>
                <a:pt x="591" y="407"/>
              </a:lnTo>
              <a:lnTo>
                <a:pt x="589" y="413"/>
              </a:lnTo>
              <a:lnTo>
                <a:pt x="587" y="417"/>
              </a:lnTo>
              <a:lnTo>
                <a:pt x="585" y="420"/>
              </a:lnTo>
              <a:lnTo>
                <a:pt x="584" y="421"/>
              </a:lnTo>
              <a:lnTo>
                <a:pt x="582" y="423"/>
              </a:lnTo>
              <a:lnTo>
                <a:pt x="580" y="425"/>
              </a:lnTo>
              <a:lnTo>
                <a:pt x="576" y="428"/>
              </a:lnTo>
              <a:lnTo>
                <a:pt x="571" y="430"/>
              </a:lnTo>
              <a:lnTo>
                <a:pt x="565" y="432"/>
              </a:lnTo>
              <a:lnTo>
                <a:pt x="558" y="434"/>
              </a:lnTo>
              <a:lnTo>
                <a:pt x="550" y="435"/>
              </a:lnTo>
              <a:lnTo>
                <a:pt x="531" y="437"/>
              </a:lnTo>
              <a:lnTo>
                <a:pt x="531" y="452"/>
              </a:lnTo>
              <a:lnTo>
                <a:pt x="746" y="452"/>
              </a:lnTo>
              <a:lnTo>
                <a:pt x="746" y="437"/>
              </a:lnTo>
              <a:lnTo>
                <a:pt x="721" y="435"/>
              </a:lnTo>
              <a:lnTo>
                <a:pt x="715" y="434"/>
              </a:lnTo>
              <a:lnTo>
                <a:pt x="710" y="433"/>
              </a:lnTo>
              <a:lnTo>
                <a:pt x="705" y="431"/>
              </a:lnTo>
              <a:lnTo>
                <a:pt x="701" y="430"/>
              </a:lnTo>
              <a:lnTo>
                <a:pt x="697" y="427"/>
              </a:lnTo>
              <a:lnTo>
                <a:pt x="693" y="425"/>
              </a:lnTo>
              <a:lnTo>
                <a:pt x="690" y="422"/>
              </a:lnTo>
              <a:lnTo>
                <a:pt x="688" y="419"/>
              </a:lnTo>
              <a:lnTo>
                <a:pt x="685" y="415"/>
              </a:lnTo>
              <a:lnTo>
                <a:pt x="683" y="411"/>
              </a:lnTo>
              <a:lnTo>
                <a:pt x="682" y="407"/>
              </a:lnTo>
              <a:lnTo>
                <a:pt x="680" y="402"/>
              </a:lnTo>
              <a:lnTo>
                <a:pt x="679" y="396"/>
              </a:lnTo>
              <a:lnTo>
                <a:pt x="679" y="391"/>
              </a:lnTo>
              <a:lnTo>
                <a:pt x="678" y="377"/>
              </a:lnTo>
              <a:lnTo>
                <a:pt x="678" y="175"/>
              </a:lnTo>
              <a:lnTo>
                <a:pt x="676" y="134"/>
              </a:lnTo>
              <a:lnTo>
                <a:pt x="674" y="116"/>
              </a:lnTo>
              <a:lnTo>
                <a:pt x="671" y="99"/>
              </a:lnTo>
              <a:lnTo>
                <a:pt x="667" y="83"/>
              </a:lnTo>
              <a:lnTo>
                <a:pt x="662" y="69"/>
              </a:lnTo>
              <a:lnTo>
                <a:pt x="656" y="56"/>
              </a:lnTo>
              <a:lnTo>
                <a:pt x="650" y="44"/>
              </a:lnTo>
              <a:lnTo>
                <a:pt x="642" y="34"/>
              </a:lnTo>
              <a:lnTo>
                <a:pt x="634" y="25"/>
              </a:lnTo>
              <a:lnTo>
                <a:pt x="624" y="17"/>
              </a:lnTo>
              <a:lnTo>
                <a:pt x="614" y="11"/>
              </a:lnTo>
              <a:lnTo>
                <a:pt x="603" y="6"/>
              </a:lnTo>
              <a:lnTo>
                <a:pt x="591" y="3"/>
              </a:lnTo>
              <a:lnTo>
                <a:pt x="578" y="1"/>
              </a:lnTo>
              <a:lnTo>
                <a:pt x="564" y="0"/>
              </a:lnTo>
              <a:lnTo>
                <a:pt x="554" y="0"/>
              </a:lnTo>
              <a:lnTo>
                <a:pt x="543" y="1"/>
              </a:lnTo>
              <a:lnTo>
                <a:pt x="533" y="3"/>
              </a:lnTo>
              <a:lnTo>
                <a:pt x="523" y="5"/>
              </a:lnTo>
              <a:lnTo>
                <a:pt x="513" y="8"/>
              </a:lnTo>
              <a:lnTo>
                <a:pt x="502" y="11"/>
              </a:lnTo>
              <a:lnTo>
                <a:pt x="493" y="15"/>
              </a:lnTo>
              <a:lnTo>
                <a:pt x="483" y="20"/>
              </a:lnTo>
              <a:lnTo>
                <a:pt x="473" y="25"/>
              </a:lnTo>
              <a:lnTo>
                <a:pt x="463" y="31"/>
              </a:lnTo>
              <a:lnTo>
                <a:pt x="443" y="46"/>
              </a:lnTo>
              <a:lnTo>
                <a:pt x="424" y="63"/>
              </a:lnTo>
              <a:lnTo>
                <a:pt x="404" y="83"/>
              </a:lnTo>
              <a:lnTo>
                <a:pt x="401" y="72"/>
              </a:lnTo>
              <a:lnTo>
                <a:pt x="397" y="63"/>
              </a:lnTo>
              <a:lnTo>
                <a:pt x="392" y="54"/>
              </a:lnTo>
              <a:lnTo>
                <a:pt x="388" y="46"/>
              </a:lnTo>
              <a:lnTo>
                <a:pt x="383" y="39"/>
              </a:lnTo>
              <a:lnTo>
                <a:pt x="377" y="32"/>
              </a:lnTo>
              <a:lnTo>
                <a:pt x="371" y="26"/>
              </a:lnTo>
              <a:lnTo>
                <a:pt x="365" y="20"/>
              </a:lnTo>
              <a:lnTo>
                <a:pt x="359" y="15"/>
              </a:lnTo>
              <a:lnTo>
                <a:pt x="351" y="11"/>
              </a:lnTo>
              <a:lnTo>
                <a:pt x="344" y="8"/>
              </a:lnTo>
              <a:lnTo>
                <a:pt x="336" y="5"/>
              </a:lnTo>
              <a:lnTo>
                <a:pt x="328" y="3"/>
              </a:lnTo>
              <a:lnTo>
                <a:pt x="319" y="1"/>
              </a:lnTo>
              <a:lnTo>
                <a:pt x="310" y="0"/>
              </a:lnTo>
              <a:lnTo>
                <a:pt x="300" y="0"/>
              </a:lnTo>
              <a:lnTo>
                <a:pt x="284" y="1"/>
              </a:lnTo>
              <a:lnTo>
                <a:pt x="276" y="2"/>
              </a:lnTo>
              <a:lnTo>
                <a:pt x="269" y="3"/>
              </a:lnTo>
              <a:lnTo>
                <a:pt x="261" y="5"/>
              </a:lnTo>
              <a:lnTo>
                <a:pt x="254" y="7"/>
              </a:lnTo>
              <a:lnTo>
                <a:pt x="246" y="10"/>
              </a:lnTo>
              <a:lnTo>
                <a:pt x="238" y="14"/>
              </a:lnTo>
              <a:lnTo>
                <a:pt x="220" y="24"/>
              </a:lnTo>
              <a:lnTo>
                <a:pt x="199" y="37"/>
              </a:lnTo>
              <a:lnTo>
                <a:pt x="147" y="76"/>
              </a:lnTo>
              <a:lnTo>
                <a:pt x="147" y="2"/>
              </a:lnTo>
              <a:lnTo>
                <a:pt x="141" y="0"/>
              </a:lnTo>
              <a:lnTo>
                <a:pt x="3" y="44"/>
              </a:lnTo>
              <a:lnTo>
                <a:pt x="3" y="61"/>
              </a:lnTo>
              <a:lnTo>
                <a:pt x="11" y="59"/>
              </a:lnTo>
              <a:lnTo>
                <a:pt x="15" y="58"/>
              </a:lnTo>
              <a:lnTo>
                <a:pt x="19" y="58"/>
              </a:lnTo>
              <a:lnTo>
                <a:pt x="23" y="57"/>
              </a:lnTo>
              <a:lnTo>
                <a:pt x="27" y="57"/>
              </a:lnTo>
              <a:lnTo>
                <a:pt x="34" y="57"/>
              </a:lnTo>
              <a:lnTo>
                <a:pt x="39" y="57"/>
              </a:lnTo>
              <a:lnTo>
                <a:pt x="43" y="58"/>
              </a:lnTo>
              <a:lnTo>
                <a:pt x="47" y="59"/>
              </a:lnTo>
              <a:lnTo>
                <a:pt x="51" y="60"/>
              </a:lnTo>
              <a:lnTo>
                <a:pt x="54" y="62"/>
              </a:lnTo>
              <a:lnTo>
                <a:pt x="57" y="64"/>
              </a:lnTo>
              <a:lnTo>
                <a:pt x="59" y="67"/>
              </a:lnTo>
              <a:lnTo>
                <a:pt x="61" y="71"/>
              </a:lnTo>
              <a:lnTo>
                <a:pt x="63" y="75"/>
              </a:lnTo>
              <a:lnTo>
                <a:pt x="65" y="79"/>
              </a:lnTo>
              <a:lnTo>
                <a:pt x="66" y="84"/>
              </a:lnTo>
              <a:lnTo>
                <a:pt x="67" y="90"/>
              </a:lnTo>
              <a:lnTo>
                <a:pt x="68" y="104"/>
              </a:lnTo>
              <a:lnTo>
                <a:pt x="69" y="120"/>
              </a:lnTo>
              <a:lnTo>
                <a:pt x="69" y="368"/>
              </a:lnTo>
              <a:lnTo>
                <a:pt x="68" y="387"/>
              </a:lnTo>
              <a:lnTo>
                <a:pt x="66" y="395"/>
              </a:lnTo>
              <a:lnTo>
                <a:pt x="65" y="402"/>
              </a:lnTo>
              <a:lnTo>
                <a:pt x="63" y="409"/>
              </a:lnTo>
              <a:lnTo>
                <a:pt x="60" y="414"/>
              </a:lnTo>
              <a:lnTo>
                <a:pt x="57" y="419"/>
              </a:lnTo>
              <a:lnTo>
                <a:pt x="54" y="424"/>
              </a:lnTo>
              <a:lnTo>
                <a:pt x="52" y="425"/>
              </a:lnTo>
              <a:lnTo>
                <a:pt x="50" y="427"/>
              </a:lnTo>
              <a:lnTo>
                <a:pt x="45" y="430"/>
              </a:lnTo>
              <a:lnTo>
                <a:pt x="40" y="432"/>
              </a:lnTo>
              <a:lnTo>
                <a:pt x="33" y="434"/>
              </a:lnTo>
              <a:lnTo>
                <a:pt x="26" y="436"/>
              </a:lnTo>
              <a:lnTo>
                <a:pt x="18" y="437"/>
              </a:lnTo>
              <a:lnTo>
                <a:pt x="0" y="437"/>
              </a:lnTo>
              <a:lnTo>
                <a:pt x="0" y="45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47880</xdr:colOff>
      <xdr:row>141</xdr:row>
      <xdr:rowOff>547920</xdr:rowOff>
    </xdr:from>
    <xdr:to>
      <xdr:col>296</xdr:col>
      <xdr:colOff>252360</xdr:colOff>
      <xdr:row>142</xdr:row>
      <xdr:rowOff>46800</xdr:rowOff>
    </xdr:to>
    <xdr:sp>
      <xdr:nvSpPr>
        <xdr:cNvPr id="427" name="Freeform 1"/>
        <xdr:cNvSpPr/>
      </xdr:nvSpPr>
      <xdr:spPr>
        <a:xfrm>
          <a:off x="236877480" y="86501520"/>
          <a:ext cx="204840" cy="108720"/>
        </a:xfrm>
        <a:custGeom>
          <a:avLst/>
          <a:gdLst/>
          <a:ahLst/>
          <a:rect l="0" t="0" r="r" b="b"/>
          <a:pathLst>
            <a:path w="569" h="302">
              <a:moveTo>
                <a:pt x="0" y="301"/>
              </a:moveTo>
              <a:lnTo>
                <a:pt x="0" y="240"/>
              </a:lnTo>
              <a:lnTo>
                <a:pt x="568" y="240"/>
              </a:lnTo>
              <a:lnTo>
                <a:pt x="568" y="301"/>
              </a:lnTo>
              <a:lnTo>
                <a:pt x="0" y="301"/>
              </a:lnTo>
              <a:moveTo>
                <a:pt x="0" y="62"/>
              </a:moveTo>
              <a:lnTo>
                <a:pt x="0" y="0"/>
              </a:lnTo>
              <a:lnTo>
                <a:pt x="568" y="0"/>
              </a:lnTo>
              <a:lnTo>
                <a:pt x="568" y="62"/>
              </a:lnTo>
              <a:lnTo>
                <a:pt x="0" y="6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324720</xdr:colOff>
      <xdr:row>141</xdr:row>
      <xdr:rowOff>466200</xdr:rowOff>
    </xdr:from>
    <xdr:to>
      <xdr:col>296</xdr:col>
      <xdr:colOff>462240</xdr:colOff>
      <xdr:row>142</xdr:row>
      <xdr:rowOff>101160</xdr:rowOff>
    </xdr:to>
    <xdr:sp>
      <xdr:nvSpPr>
        <xdr:cNvPr id="428" name="Freeform 1"/>
        <xdr:cNvSpPr/>
      </xdr:nvSpPr>
      <xdr:spPr>
        <a:xfrm>
          <a:off x="237154320" y="86419800"/>
          <a:ext cx="137880" cy="244800"/>
        </a:xfrm>
        <a:custGeom>
          <a:avLst/>
          <a:gdLst/>
          <a:ahLst/>
          <a:rect l="0" t="0" r="r" b="b"/>
          <a:pathLst>
            <a:path w="383" h="680">
              <a:moveTo>
                <a:pt x="230" y="300"/>
              </a:moveTo>
              <a:lnTo>
                <a:pt x="264" y="281"/>
              </a:lnTo>
              <a:lnTo>
                <a:pt x="292" y="262"/>
              </a:lnTo>
              <a:lnTo>
                <a:pt x="304" y="253"/>
              </a:lnTo>
              <a:lnTo>
                <a:pt x="315" y="244"/>
              </a:lnTo>
              <a:lnTo>
                <a:pt x="324" y="234"/>
              </a:lnTo>
              <a:lnTo>
                <a:pt x="333" y="225"/>
              </a:lnTo>
              <a:lnTo>
                <a:pt x="340" y="216"/>
              </a:lnTo>
              <a:lnTo>
                <a:pt x="346" y="206"/>
              </a:lnTo>
              <a:lnTo>
                <a:pt x="351" y="196"/>
              </a:lnTo>
              <a:lnTo>
                <a:pt x="355" y="186"/>
              </a:lnTo>
              <a:lnTo>
                <a:pt x="358" y="175"/>
              </a:lnTo>
              <a:lnTo>
                <a:pt x="360" y="164"/>
              </a:lnTo>
              <a:lnTo>
                <a:pt x="361" y="152"/>
              </a:lnTo>
              <a:lnTo>
                <a:pt x="362" y="140"/>
              </a:lnTo>
              <a:lnTo>
                <a:pt x="361" y="125"/>
              </a:lnTo>
              <a:lnTo>
                <a:pt x="359" y="110"/>
              </a:lnTo>
              <a:lnTo>
                <a:pt x="355" y="97"/>
              </a:lnTo>
              <a:lnTo>
                <a:pt x="349" y="83"/>
              </a:lnTo>
              <a:lnTo>
                <a:pt x="343" y="71"/>
              </a:lnTo>
              <a:lnTo>
                <a:pt x="334" y="60"/>
              </a:lnTo>
              <a:lnTo>
                <a:pt x="325" y="49"/>
              </a:lnTo>
              <a:lnTo>
                <a:pt x="314" y="39"/>
              </a:lnTo>
              <a:lnTo>
                <a:pt x="303" y="30"/>
              </a:lnTo>
              <a:lnTo>
                <a:pt x="290" y="23"/>
              </a:lnTo>
              <a:lnTo>
                <a:pt x="276" y="16"/>
              </a:lnTo>
              <a:lnTo>
                <a:pt x="261" y="10"/>
              </a:lnTo>
              <a:lnTo>
                <a:pt x="245" y="6"/>
              </a:lnTo>
              <a:lnTo>
                <a:pt x="228" y="3"/>
              </a:lnTo>
              <a:lnTo>
                <a:pt x="211" y="1"/>
              </a:lnTo>
              <a:lnTo>
                <a:pt x="193" y="0"/>
              </a:lnTo>
              <a:lnTo>
                <a:pt x="173" y="1"/>
              </a:lnTo>
              <a:lnTo>
                <a:pt x="154" y="3"/>
              </a:lnTo>
              <a:lnTo>
                <a:pt x="136" y="7"/>
              </a:lnTo>
              <a:lnTo>
                <a:pt x="118" y="12"/>
              </a:lnTo>
              <a:lnTo>
                <a:pt x="102" y="18"/>
              </a:lnTo>
              <a:lnTo>
                <a:pt x="86" y="26"/>
              </a:lnTo>
              <a:lnTo>
                <a:pt x="72" y="34"/>
              </a:lnTo>
              <a:lnTo>
                <a:pt x="59" y="44"/>
              </a:lnTo>
              <a:lnTo>
                <a:pt x="47" y="55"/>
              </a:lnTo>
              <a:lnTo>
                <a:pt x="37" y="67"/>
              </a:lnTo>
              <a:lnTo>
                <a:pt x="28" y="80"/>
              </a:lnTo>
              <a:lnTo>
                <a:pt x="20" y="93"/>
              </a:lnTo>
              <a:lnTo>
                <a:pt x="14" y="108"/>
              </a:lnTo>
              <a:lnTo>
                <a:pt x="10" y="123"/>
              </a:lnTo>
              <a:lnTo>
                <a:pt x="7" y="139"/>
              </a:lnTo>
              <a:lnTo>
                <a:pt x="6" y="155"/>
              </a:lnTo>
              <a:lnTo>
                <a:pt x="7" y="178"/>
              </a:lnTo>
              <a:lnTo>
                <a:pt x="8" y="188"/>
              </a:lnTo>
              <a:lnTo>
                <a:pt x="10" y="198"/>
              </a:lnTo>
              <a:lnTo>
                <a:pt x="13" y="208"/>
              </a:lnTo>
              <a:lnTo>
                <a:pt x="17" y="218"/>
              </a:lnTo>
              <a:lnTo>
                <a:pt x="22" y="227"/>
              </a:lnTo>
              <a:lnTo>
                <a:pt x="28" y="237"/>
              </a:lnTo>
              <a:lnTo>
                <a:pt x="35" y="247"/>
              </a:lnTo>
              <a:lnTo>
                <a:pt x="44" y="258"/>
              </a:lnTo>
              <a:lnTo>
                <a:pt x="65" y="281"/>
              </a:lnTo>
              <a:lnTo>
                <a:pt x="93" y="307"/>
              </a:lnTo>
              <a:lnTo>
                <a:pt x="128" y="339"/>
              </a:lnTo>
              <a:lnTo>
                <a:pt x="92" y="367"/>
              </a:lnTo>
              <a:lnTo>
                <a:pt x="63" y="391"/>
              </a:lnTo>
              <a:lnTo>
                <a:pt x="40" y="413"/>
              </a:lnTo>
              <a:lnTo>
                <a:pt x="31" y="423"/>
              </a:lnTo>
              <a:lnTo>
                <a:pt x="24" y="433"/>
              </a:lnTo>
              <a:lnTo>
                <a:pt x="17" y="442"/>
              </a:lnTo>
              <a:lnTo>
                <a:pt x="12" y="452"/>
              </a:lnTo>
              <a:lnTo>
                <a:pt x="8" y="462"/>
              </a:lnTo>
              <a:lnTo>
                <a:pt x="5" y="472"/>
              </a:lnTo>
              <a:lnTo>
                <a:pt x="3" y="482"/>
              </a:lnTo>
              <a:lnTo>
                <a:pt x="1" y="493"/>
              </a:lnTo>
              <a:lnTo>
                <a:pt x="0" y="504"/>
              </a:lnTo>
              <a:lnTo>
                <a:pt x="0" y="517"/>
              </a:lnTo>
              <a:lnTo>
                <a:pt x="1" y="534"/>
              </a:lnTo>
              <a:lnTo>
                <a:pt x="4" y="551"/>
              </a:lnTo>
              <a:lnTo>
                <a:pt x="8" y="567"/>
              </a:lnTo>
              <a:lnTo>
                <a:pt x="14" y="583"/>
              </a:lnTo>
              <a:lnTo>
                <a:pt x="21" y="597"/>
              </a:lnTo>
              <a:lnTo>
                <a:pt x="30" y="610"/>
              </a:lnTo>
              <a:lnTo>
                <a:pt x="41" y="623"/>
              </a:lnTo>
              <a:lnTo>
                <a:pt x="52" y="634"/>
              </a:lnTo>
              <a:lnTo>
                <a:pt x="65" y="644"/>
              </a:lnTo>
              <a:lnTo>
                <a:pt x="80" y="653"/>
              </a:lnTo>
              <a:lnTo>
                <a:pt x="95" y="661"/>
              </a:lnTo>
              <a:lnTo>
                <a:pt x="112" y="667"/>
              </a:lnTo>
              <a:lnTo>
                <a:pt x="130" y="672"/>
              </a:lnTo>
              <a:lnTo>
                <a:pt x="148" y="676"/>
              </a:lnTo>
              <a:lnTo>
                <a:pt x="168" y="678"/>
              </a:lnTo>
              <a:lnTo>
                <a:pt x="189" y="679"/>
              </a:lnTo>
              <a:lnTo>
                <a:pt x="210" y="678"/>
              </a:lnTo>
              <a:lnTo>
                <a:pt x="231" y="676"/>
              </a:lnTo>
              <a:lnTo>
                <a:pt x="250" y="672"/>
              </a:lnTo>
              <a:lnTo>
                <a:pt x="269" y="667"/>
              </a:lnTo>
              <a:lnTo>
                <a:pt x="286" y="661"/>
              </a:lnTo>
              <a:lnTo>
                <a:pt x="302" y="653"/>
              </a:lnTo>
              <a:lnTo>
                <a:pt x="316" y="644"/>
              </a:lnTo>
              <a:lnTo>
                <a:pt x="330" y="634"/>
              </a:lnTo>
              <a:lnTo>
                <a:pt x="342" y="622"/>
              </a:lnTo>
              <a:lnTo>
                <a:pt x="352" y="610"/>
              </a:lnTo>
              <a:lnTo>
                <a:pt x="361" y="596"/>
              </a:lnTo>
              <a:lnTo>
                <a:pt x="369" y="581"/>
              </a:lnTo>
              <a:lnTo>
                <a:pt x="375" y="566"/>
              </a:lnTo>
              <a:lnTo>
                <a:pt x="379" y="549"/>
              </a:lnTo>
              <a:lnTo>
                <a:pt x="381" y="531"/>
              </a:lnTo>
              <a:lnTo>
                <a:pt x="382" y="513"/>
              </a:lnTo>
              <a:lnTo>
                <a:pt x="382" y="499"/>
              </a:lnTo>
              <a:lnTo>
                <a:pt x="381" y="486"/>
              </a:lnTo>
              <a:lnTo>
                <a:pt x="379" y="473"/>
              </a:lnTo>
              <a:lnTo>
                <a:pt x="375" y="460"/>
              </a:lnTo>
              <a:lnTo>
                <a:pt x="371" y="448"/>
              </a:lnTo>
              <a:lnTo>
                <a:pt x="366" y="436"/>
              </a:lnTo>
              <a:lnTo>
                <a:pt x="359" y="424"/>
              </a:lnTo>
              <a:lnTo>
                <a:pt x="351" y="412"/>
              </a:lnTo>
              <a:lnTo>
                <a:pt x="341" y="399"/>
              </a:lnTo>
              <a:lnTo>
                <a:pt x="330" y="387"/>
              </a:lnTo>
              <a:lnTo>
                <a:pt x="304" y="360"/>
              </a:lnTo>
              <a:lnTo>
                <a:pt x="271" y="332"/>
              </a:lnTo>
              <a:lnTo>
                <a:pt x="230" y="300"/>
              </a:lnTo>
              <a:moveTo>
                <a:pt x="212" y="402"/>
              </a:moveTo>
              <a:lnTo>
                <a:pt x="237" y="420"/>
              </a:lnTo>
              <a:lnTo>
                <a:pt x="257" y="437"/>
              </a:lnTo>
              <a:lnTo>
                <a:pt x="266" y="446"/>
              </a:lnTo>
              <a:lnTo>
                <a:pt x="274" y="454"/>
              </a:lnTo>
              <a:lnTo>
                <a:pt x="281" y="463"/>
              </a:lnTo>
              <a:lnTo>
                <a:pt x="287" y="471"/>
              </a:lnTo>
              <a:lnTo>
                <a:pt x="292" y="479"/>
              </a:lnTo>
              <a:lnTo>
                <a:pt x="296" y="488"/>
              </a:lnTo>
              <a:lnTo>
                <a:pt x="300" y="496"/>
              </a:lnTo>
              <a:lnTo>
                <a:pt x="303" y="505"/>
              </a:lnTo>
              <a:lnTo>
                <a:pt x="305" y="514"/>
              </a:lnTo>
              <a:lnTo>
                <a:pt x="307" y="523"/>
              </a:lnTo>
              <a:lnTo>
                <a:pt x="307" y="533"/>
              </a:lnTo>
              <a:lnTo>
                <a:pt x="308" y="543"/>
              </a:lnTo>
              <a:lnTo>
                <a:pt x="307" y="555"/>
              </a:lnTo>
              <a:lnTo>
                <a:pt x="306" y="566"/>
              </a:lnTo>
              <a:lnTo>
                <a:pt x="303" y="577"/>
              </a:lnTo>
              <a:lnTo>
                <a:pt x="300" y="587"/>
              </a:lnTo>
              <a:lnTo>
                <a:pt x="295" y="597"/>
              </a:lnTo>
              <a:lnTo>
                <a:pt x="290" y="606"/>
              </a:lnTo>
              <a:lnTo>
                <a:pt x="284" y="614"/>
              </a:lnTo>
              <a:lnTo>
                <a:pt x="278" y="621"/>
              </a:lnTo>
              <a:lnTo>
                <a:pt x="270" y="628"/>
              </a:lnTo>
              <a:lnTo>
                <a:pt x="262" y="634"/>
              </a:lnTo>
              <a:lnTo>
                <a:pt x="253" y="639"/>
              </a:lnTo>
              <a:lnTo>
                <a:pt x="243" y="644"/>
              </a:lnTo>
              <a:lnTo>
                <a:pt x="233" y="647"/>
              </a:lnTo>
              <a:lnTo>
                <a:pt x="223" y="649"/>
              </a:lnTo>
              <a:lnTo>
                <a:pt x="211" y="651"/>
              </a:lnTo>
              <a:lnTo>
                <a:pt x="200" y="651"/>
              </a:lnTo>
              <a:lnTo>
                <a:pt x="186" y="651"/>
              </a:lnTo>
              <a:lnTo>
                <a:pt x="173" y="649"/>
              </a:lnTo>
              <a:lnTo>
                <a:pt x="160" y="646"/>
              </a:lnTo>
              <a:lnTo>
                <a:pt x="149" y="641"/>
              </a:lnTo>
              <a:lnTo>
                <a:pt x="137" y="636"/>
              </a:lnTo>
              <a:lnTo>
                <a:pt x="127" y="629"/>
              </a:lnTo>
              <a:lnTo>
                <a:pt x="118" y="621"/>
              </a:lnTo>
              <a:lnTo>
                <a:pt x="109" y="612"/>
              </a:lnTo>
              <a:lnTo>
                <a:pt x="101" y="603"/>
              </a:lnTo>
              <a:lnTo>
                <a:pt x="95" y="592"/>
              </a:lnTo>
              <a:lnTo>
                <a:pt x="89" y="580"/>
              </a:lnTo>
              <a:lnTo>
                <a:pt x="84" y="568"/>
              </a:lnTo>
              <a:lnTo>
                <a:pt x="80" y="554"/>
              </a:lnTo>
              <a:lnTo>
                <a:pt x="77" y="540"/>
              </a:lnTo>
              <a:lnTo>
                <a:pt x="75" y="525"/>
              </a:lnTo>
              <a:lnTo>
                <a:pt x="75" y="510"/>
              </a:lnTo>
              <a:lnTo>
                <a:pt x="76" y="487"/>
              </a:lnTo>
              <a:lnTo>
                <a:pt x="77" y="476"/>
              </a:lnTo>
              <a:lnTo>
                <a:pt x="79" y="466"/>
              </a:lnTo>
              <a:lnTo>
                <a:pt x="81" y="456"/>
              </a:lnTo>
              <a:lnTo>
                <a:pt x="84" y="446"/>
              </a:lnTo>
              <a:lnTo>
                <a:pt x="88" y="437"/>
              </a:lnTo>
              <a:lnTo>
                <a:pt x="92" y="428"/>
              </a:lnTo>
              <a:lnTo>
                <a:pt x="97" y="419"/>
              </a:lnTo>
              <a:lnTo>
                <a:pt x="103" y="410"/>
              </a:lnTo>
              <a:lnTo>
                <a:pt x="109" y="401"/>
              </a:lnTo>
              <a:lnTo>
                <a:pt x="117" y="393"/>
              </a:lnTo>
              <a:lnTo>
                <a:pt x="133" y="376"/>
              </a:lnTo>
              <a:lnTo>
                <a:pt x="153" y="358"/>
              </a:lnTo>
              <a:lnTo>
                <a:pt x="212" y="402"/>
              </a:lnTo>
              <a:moveTo>
                <a:pt x="202" y="282"/>
              </a:moveTo>
              <a:lnTo>
                <a:pt x="171" y="262"/>
              </a:lnTo>
              <a:lnTo>
                <a:pt x="145" y="241"/>
              </a:lnTo>
              <a:lnTo>
                <a:pt x="124" y="222"/>
              </a:lnTo>
              <a:lnTo>
                <a:pt x="115" y="212"/>
              </a:lnTo>
              <a:lnTo>
                <a:pt x="107" y="203"/>
              </a:lnTo>
              <a:lnTo>
                <a:pt x="100" y="193"/>
              </a:lnTo>
              <a:lnTo>
                <a:pt x="94" y="184"/>
              </a:lnTo>
              <a:lnTo>
                <a:pt x="90" y="174"/>
              </a:lnTo>
              <a:lnTo>
                <a:pt x="86" y="165"/>
              </a:lnTo>
              <a:lnTo>
                <a:pt x="82" y="155"/>
              </a:lnTo>
              <a:lnTo>
                <a:pt x="80" y="145"/>
              </a:lnTo>
              <a:lnTo>
                <a:pt x="79" y="135"/>
              </a:lnTo>
              <a:lnTo>
                <a:pt x="79" y="125"/>
              </a:lnTo>
              <a:lnTo>
                <a:pt x="79" y="114"/>
              </a:lnTo>
              <a:lnTo>
                <a:pt x="81" y="104"/>
              </a:lnTo>
              <a:lnTo>
                <a:pt x="83" y="95"/>
              </a:lnTo>
              <a:lnTo>
                <a:pt x="87" y="86"/>
              </a:lnTo>
              <a:lnTo>
                <a:pt x="91" y="77"/>
              </a:lnTo>
              <a:lnTo>
                <a:pt x="96" y="69"/>
              </a:lnTo>
              <a:lnTo>
                <a:pt x="102" y="62"/>
              </a:lnTo>
              <a:lnTo>
                <a:pt x="108" y="55"/>
              </a:lnTo>
              <a:lnTo>
                <a:pt x="116" y="49"/>
              </a:lnTo>
              <a:lnTo>
                <a:pt x="124" y="43"/>
              </a:lnTo>
              <a:lnTo>
                <a:pt x="133" y="39"/>
              </a:lnTo>
              <a:lnTo>
                <a:pt x="142" y="35"/>
              </a:lnTo>
              <a:lnTo>
                <a:pt x="152" y="32"/>
              </a:lnTo>
              <a:lnTo>
                <a:pt x="162" y="29"/>
              </a:lnTo>
              <a:lnTo>
                <a:pt x="173" y="28"/>
              </a:lnTo>
              <a:lnTo>
                <a:pt x="185" y="28"/>
              </a:lnTo>
              <a:lnTo>
                <a:pt x="197" y="28"/>
              </a:lnTo>
              <a:lnTo>
                <a:pt x="209" y="30"/>
              </a:lnTo>
              <a:lnTo>
                <a:pt x="220" y="32"/>
              </a:lnTo>
              <a:lnTo>
                <a:pt x="230" y="35"/>
              </a:lnTo>
              <a:lnTo>
                <a:pt x="240" y="40"/>
              </a:lnTo>
              <a:lnTo>
                <a:pt x="249" y="45"/>
              </a:lnTo>
              <a:lnTo>
                <a:pt x="257" y="51"/>
              </a:lnTo>
              <a:lnTo>
                <a:pt x="264" y="58"/>
              </a:lnTo>
              <a:lnTo>
                <a:pt x="271" y="65"/>
              </a:lnTo>
              <a:lnTo>
                <a:pt x="277" y="74"/>
              </a:lnTo>
              <a:lnTo>
                <a:pt x="282" y="83"/>
              </a:lnTo>
              <a:lnTo>
                <a:pt x="286" y="93"/>
              </a:lnTo>
              <a:lnTo>
                <a:pt x="290" y="103"/>
              </a:lnTo>
              <a:lnTo>
                <a:pt x="292" y="114"/>
              </a:lnTo>
              <a:lnTo>
                <a:pt x="293" y="126"/>
              </a:lnTo>
              <a:lnTo>
                <a:pt x="294" y="139"/>
              </a:lnTo>
              <a:lnTo>
                <a:pt x="294" y="150"/>
              </a:lnTo>
              <a:lnTo>
                <a:pt x="293" y="160"/>
              </a:lnTo>
              <a:lnTo>
                <a:pt x="291" y="171"/>
              </a:lnTo>
              <a:lnTo>
                <a:pt x="289" y="180"/>
              </a:lnTo>
              <a:lnTo>
                <a:pt x="286" y="190"/>
              </a:lnTo>
              <a:lnTo>
                <a:pt x="282" y="199"/>
              </a:lnTo>
              <a:lnTo>
                <a:pt x="278" y="208"/>
              </a:lnTo>
              <a:lnTo>
                <a:pt x="273" y="216"/>
              </a:lnTo>
              <a:lnTo>
                <a:pt x="267" y="225"/>
              </a:lnTo>
              <a:lnTo>
                <a:pt x="260" y="233"/>
              </a:lnTo>
              <a:lnTo>
                <a:pt x="253" y="242"/>
              </a:lnTo>
              <a:lnTo>
                <a:pt x="244" y="250"/>
              </a:lnTo>
              <a:lnTo>
                <a:pt x="225" y="266"/>
              </a:lnTo>
              <a:lnTo>
                <a:pt x="202" y="28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492120</xdr:colOff>
      <xdr:row>141</xdr:row>
      <xdr:rowOff>466200</xdr:rowOff>
    </xdr:from>
    <xdr:to>
      <xdr:col>296</xdr:col>
      <xdr:colOff>644040</xdr:colOff>
      <xdr:row>142</xdr:row>
      <xdr:rowOff>104040</xdr:rowOff>
    </xdr:to>
    <xdr:sp>
      <xdr:nvSpPr>
        <xdr:cNvPr id="429" name="Freeform 1"/>
        <xdr:cNvSpPr/>
      </xdr:nvSpPr>
      <xdr:spPr>
        <a:xfrm>
          <a:off x="237321720" y="86419800"/>
          <a:ext cx="152280" cy="247680"/>
        </a:xfrm>
        <a:custGeom>
          <a:avLst/>
          <a:gdLst/>
          <a:ahLst/>
          <a:rect l="0" t="0" r="r" b="b"/>
          <a:pathLst>
            <a:path w="423" h="688">
              <a:moveTo>
                <a:pt x="29" y="687"/>
              </a:moveTo>
              <a:lnTo>
                <a:pt x="67" y="681"/>
              </a:lnTo>
              <a:lnTo>
                <a:pt x="102" y="676"/>
              </a:lnTo>
              <a:lnTo>
                <a:pt x="132" y="669"/>
              </a:lnTo>
              <a:lnTo>
                <a:pt x="160" y="660"/>
              </a:lnTo>
              <a:lnTo>
                <a:pt x="186" y="650"/>
              </a:lnTo>
              <a:lnTo>
                <a:pt x="211" y="638"/>
              </a:lnTo>
              <a:lnTo>
                <a:pt x="235" y="624"/>
              </a:lnTo>
              <a:lnTo>
                <a:pt x="260" y="607"/>
              </a:lnTo>
              <a:lnTo>
                <a:pt x="278" y="592"/>
              </a:lnTo>
              <a:lnTo>
                <a:pt x="296" y="577"/>
              </a:lnTo>
              <a:lnTo>
                <a:pt x="312" y="560"/>
              </a:lnTo>
              <a:lnTo>
                <a:pt x="328" y="543"/>
              </a:lnTo>
              <a:lnTo>
                <a:pt x="342" y="524"/>
              </a:lnTo>
              <a:lnTo>
                <a:pt x="356" y="505"/>
              </a:lnTo>
              <a:lnTo>
                <a:pt x="368" y="485"/>
              </a:lnTo>
              <a:lnTo>
                <a:pt x="379" y="464"/>
              </a:lnTo>
              <a:lnTo>
                <a:pt x="389" y="443"/>
              </a:lnTo>
              <a:lnTo>
                <a:pt x="397" y="420"/>
              </a:lnTo>
              <a:lnTo>
                <a:pt x="405" y="398"/>
              </a:lnTo>
              <a:lnTo>
                <a:pt x="411" y="375"/>
              </a:lnTo>
              <a:lnTo>
                <a:pt x="415" y="351"/>
              </a:lnTo>
              <a:lnTo>
                <a:pt x="419" y="327"/>
              </a:lnTo>
              <a:lnTo>
                <a:pt x="421" y="302"/>
              </a:lnTo>
              <a:lnTo>
                <a:pt x="422" y="278"/>
              </a:lnTo>
              <a:lnTo>
                <a:pt x="421" y="248"/>
              </a:lnTo>
              <a:lnTo>
                <a:pt x="418" y="219"/>
              </a:lnTo>
              <a:lnTo>
                <a:pt x="413" y="192"/>
              </a:lnTo>
              <a:lnTo>
                <a:pt x="406" y="166"/>
              </a:lnTo>
              <a:lnTo>
                <a:pt x="397" y="141"/>
              </a:lnTo>
              <a:lnTo>
                <a:pt x="387" y="118"/>
              </a:lnTo>
              <a:lnTo>
                <a:pt x="375" y="97"/>
              </a:lnTo>
              <a:lnTo>
                <a:pt x="361" y="78"/>
              </a:lnTo>
              <a:lnTo>
                <a:pt x="346" y="60"/>
              </a:lnTo>
              <a:lnTo>
                <a:pt x="329" y="45"/>
              </a:lnTo>
              <a:lnTo>
                <a:pt x="311" y="32"/>
              </a:lnTo>
              <a:lnTo>
                <a:pt x="292" y="21"/>
              </a:lnTo>
              <a:lnTo>
                <a:pt x="272" y="12"/>
              </a:lnTo>
              <a:lnTo>
                <a:pt x="250" y="5"/>
              </a:lnTo>
              <a:lnTo>
                <a:pt x="228" y="1"/>
              </a:lnTo>
              <a:lnTo>
                <a:pt x="204" y="0"/>
              </a:lnTo>
              <a:lnTo>
                <a:pt x="183" y="1"/>
              </a:lnTo>
              <a:lnTo>
                <a:pt x="162" y="5"/>
              </a:lnTo>
              <a:lnTo>
                <a:pt x="142" y="10"/>
              </a:lnTo>
              <a:lnTo>
                <a:pt x="123" y="18"/>
              </a:lnTo>
              <a:lnTo>
                <a:pt x="105" y="27"/>
              </a:lnTo>
              <a:lnTo>
                <a:pt x="88" y="38"/>
              </a:lnTo>
              <a:lnTo>
                <a:pt x="73" y="52"/>
              </a:lnTo>
              <a:lnTo>
                <a:pt x="58" y="66"/>
              </a:lnTo>
              <a:lnTo>
                <a:pt x="45" y="83"/>
              </a:lnTo>
              <a:lnTo>
                <a:pt x="34" y="100"/>
              </a:lnTo>
              <a:lnTo>
                <a:pt x="24" y="120"/>
              </a:lnTo>
              <a:lnTo>
                <a:pt x="15" y="140"/>
              </a:lnTo>
              <a:lnTo>
                <a:pt x="9" y="161"/>
              </a:lnTo>
              <a:lnTo>
                <a:pt x="4" y="184"/>
              </a:lnTo>
              <a:lnTo>
                <a:pt x="1" y="208"/>
              </a:lnTo>
              <a:lnTo>
                <a:pt x="0" y="232"/>
              </a:lnTo>
              <a:lnTo>
                <a:pt x="1" y="254"/>
              </a:lnTo>
              <a:lnTo>
                <a:pt x="3" y="275"/>
              </a:lnTo>
              <a:lnTo>
                <a:pt x="7" y="295"/>
              </a:lnTo>
              <a:lnTo>
                <a:pt x="13" y="314"/>
              </a:lnTo>
              <a:lnTo>
                <a:pt x="20" y="332"/>
              </a:lnTo>
              <a:lnTo>
                <a:pt x="28" y="348"/>
              </a:lnTo>
              <a:lnTo>
                <a:pt x="38" y="363"/>
              </a:lnTo>
              <a:lnTo>
                <a:pt x="49" y="377"/>
              </a:lnTo>
              <a:lnTo>
                <a:pt x="61" y="390"/>
              </a:lnTo>
              <a:lnTo>
                <a:pt x="74" y="400"/>
              </a:lnTo>
              <a:lnTo>
                <a:pt x="89" y="410"/>
              </a:lnTo>
              <a:lnTo>
                <a:pt x="105" y="418"/>
              </a:lnTo>
              <a:lnTo>
                <a:pt x="121" y="424"/>
              </a:lnTo>
              <a:lnTo>
                <a:pt x="139" y="428"/>
              </a:lnTo>
              <a:lnTo>
                <a:pt x="157" y="431"/>
              </a:lnTo>
              <a:lnTo>
                <a:pt x="177" y="432"/>
              </a:lnTo>
              <a:lnTo>
                <a:pt x="197" y="431"/>
              </a:lnTo>
              <a:lnTo>
                <a:pt x="215" y="429"/>
              </a:lnTo>
              <a:lnTo>
                <a:pt x="234" y="425"/>
              </a:lnTo>
              <a:lnTo>
                <a:pt x="251" y="419"/>
              </a:lnTo>
              <a:lnTo>
                <a:pt x="269" y="411"/>
              </a:lnTo>
              <a:lnTo>
                <a:pt x="287" y="402"/>
              </a:lnTo>
              <a:lnTo>
                <a:pt x="305" y="390"/>
              </a:lnTo>
              <a:lnTo>
                <a:pt x="324" y="376"/>
              </a:lnTo>
              <a:lnTo>
                <a:pt x="316" y="405"/>
              </a:lnTo>
              <a:lnTo>
                <a:pt x="306" y="433"/>
              </a:lnTo>
              <a:lnTo>
                <a:pt x="295" y="460"/>
              </a:lnTo>
              <a:lnTo>
                <a:pt x="282" y="485"/>
              </a:lnTo>
              <a:lnTo>
                <a:pt x="267" y="509"/>
              </a:lnTo>
              <a:lnTo>
                <a:pt x="252" y="532"/>
              </a:lnTo>
              <a:lnTo>
                <a:pt x="234" y="553"/>
              </a:lnTo>
              <a:lnTo>
                <a:pt x="216" y="572"/>
              </a:lnTo>
              <a:lnTo>
                <a:pt x="196" y="590"/>
              </a:lnTo>
              <a:lnTo>
                <a:pt x="175" y="606"/>
              </a:lnTo>
              <a:lnTo>
                <a:pt x="153" y="620"/>
              </a:lnTo>
              <a:lnTo>
                <a:pt x="130" y="633"/>
              </a:lnTo>
              <a:lnTo>
                <a:pt x="105" y="644"/>
              </a:lnTo>
              <a:lnTo>
                <a:pt x="80" y="654"/>
              </a:lnTo>
              <a:lnTo>
                <a:pt x="53" y="661"/>
              </a:lnTo>
              <a:lnTo>
                <a:pt x="26" y="667"/>
              </a:lnTo>
              <a:lnTo>
                <a:pt x="29" y="687"/>
              </a:lnTo>
              <a:moveTo>
                <a:pt x="326" y="316"/>
              </a:moveTo>
              <a:lnTo>
                <a:pt x="326" y="323"/>
              </a:lnTo>
              <a:lnTo>
                <a:pt x="326" y="329"/>
              </a:lnTo>
              <a:lnTo>
                <a:pt x="325" y="332"/>
              </a:lnTo>
              <a:lnTo>
                <a:pt x="325" y="334"/>
              </a:lnTo>
              <a:lnTo>
                <a:pt x="324" y="336"/>
              </a:lnTo>
              <a:lnTo>
                <a:pt x="323" y="339"/>
              </a:lnTo>
              <a:lnTo>
                <a:pt x="322" y="341"/>
              </a:lnTo>
              <a:lnTo>
                <a:pt x="321" y="343"/>
              </a:lnTo>
              <a:lnTo>
                <a:pt x="320" y="345"/>
              </a:lnTo>
              <a:lnTo>
                <a:pt x="318" y="347"/>
              </a:lnTo>
              <a:lnTo>
                <a:pt x="317" y="348"/>
              </a:lnTo>
              <a:lnTo>
                <a:pt x="315" y="350"/>
              </a:lnTo>
              <a:lnTo>
                <a:pt x="312" y="353"/>
              </a:lnTo>
              <a:lnTo>
                <a:pt x="301" y="361"/>
              </a:lnTo>
              <a:lnTo>
                <a:pt x="290" y="369"/>
              </a:lnTo>
              <a:lnTo>
                <a:pt x="278" y="375"/>
              </a:lnTo>
              <a:lnTo>
                <a:pt x="265" y="380"/>
              </a:lnTo>
              <a:lnTo>
                <a:pt x="252" y="384"/>
              </a:lnTo>
              <a:lnTo>
                <a:pt x="239" y="387"/>
              </a:lnTo>
              <a:lnTo>
                <a:pt x="226" y="389"/>
              </a:lnTo>
              <a:lnTo>
                <a:pt x="212" y="390"/>
              </a:lnTo>
              <a:lnTo>
                <a:pt x="199" y="389"/>
              </a:lnTo>
              <a:lnTo>
                <a:pt x="186" y="386"/>
              </a:lnTo>
              <a:lnTo>
                <a:pt x="173" y="382"/>
              </a:lnTo>
              <a:lnTo>
                <a:pt x="162" y="376"/>
              </a:lnTo>
              <a:lnTo>
                <a:pt x="151" y="369"/>
              </a:lnTo>
              <a:lnTo>
                <a:pt x="141" y="360"/>
              </a:lnTo>
              <a:lnTo>
                <a:pt x="132" y="350"/>
              </a:lnTo>
              <a:lnTo>
                <a:pt x="123" y="338"/>
              </a:lnTo>
              <a:lnTo>
                <a:pt x="116" y="325"/>
              </a:lnTo>
              <a:lnTo>
                <a:pt x="109" y="311"/>
              </a:lnTo>
              <a:lnTo>
                <a:pt x="104" y="295"/>
              </a:lnTo>
              <a:lnTo>
                <a:pt x="99" y="278"/>
              </a:lnTo>
              <a:lnTo>
                <a:pt x="95" y="260"/>
              </a:lnTo>
              <a:lnTo>
                <a:pt x="93" y="241"/>
              </a:lnTo>
              <a:lnTo>
                <a:pt x="91" y="220"/>
              </a:lnTo>
              <a:lnTo>
                <a:pt x="90" y="199"/>
              </a:lnTo>
              <a:lnTo>
                <a:pt x="91" y="178"/>
              </a:lnTo>
              <a:lnTo>
                <a:pt x="93" y="157"/>
              </a:lnTo>
              <a:lnTo>
                <a:pt x="97" y="136"/>
              </a:lnTo>
              <a:lnTo>
                <a:pt x="101" y="117"/>
              </a:lnTo>
              <a:lnTo>
                <a:pt x="106" y="99"/>
              </a:lnTo>
              <a:lnTo>
                <a:pt x="112" y="83"/>
              </a:lnTo>
              <a:lnTo>
                <a:pt x="116" y="76"/>
              </a:lnTo>
              <a:lnTo>
                <a:pt x="119" y="69"/>
              </a:lnTo>
              <a:lnTo>
                <a:pt x="123" y="63"/>
              </a:lnTo>
              <a:lnTo>
                <a:pt x="127" y="58"/>
              </a:lnTo>
              <a:lnTo>
                <a:pt x="130" y="54"/>
              </a:lnTo>
              <a:lnTo>
                <a:pt x="133" y="51"/>
              </a:lnTo>
              <a:lnTo>
                <a:pt x="137" y="48"/>
              </a:lnTo>
              <a:lnTo>
                <a:pt x="141" y="45"/>
              </a:lnTo>
              <a:lnTo>
                <a:pt x="145" y="42"/>
              </a:lnTo>
              <a:lnTo>
                <a:pt x="149" y="40"/>
              </a:lnTo>
              <a:lnTo>
                <a:pt x="153" y="37"/>
              </a:lnTo>
              <a:lnTo>
                <a:pt x="157" y="35"/>
              </a:lnTo>
              <a:lnTo>
                <a:pt x="162" y="34"/>
              </a:lnTo>
              <a:lnTo>
                <a:pt x="166" y="32"/>
              </a:lnTo>
              <a:lnTo>
                <a:pt x="171" y="31"/>
              </a:lnTo>
              <a:lnTo>
                <a:pt x="176" y="30"/>
              </a:lnTo>
              <a:lnTo>
                <a:pt x="181" y="29"/>
              </a:lnTo>
              <a:lnTo>
                <a:pt x="186" y="28"/>
              </a:lnTo>
              <a:lnTo>
                <a:pt x="197" y="28"/>
              </a:lnTo>
              <a:lnTo>
                <a:pt x="212" y="29"/>
              </a:lnTo>
              <a:lnTo>
                <a:pt x="227" y="31"/>
              </a:lnTo>
              <a:lnTo>
                <a:pt x="240" y="36"/>
              </a:lnTo>
              <a:lnTo>
                <a:pt x="253" y="43"/>
              </a:lnTo>
              <a:lnTo>
                <a:pt x="265" y="52"/>
              </a:lnTo>
              <a:lnTo>
                <a:pt x="275" y="63"/>
              </a:lnTo>
              <a:lnTo>
                <a:pt x="285" y="76"/>
              </a:lnTo>
              <a:lnTo>
                <a:pt x="294" y="91"/>
              </a:lnTo>
              <a:lnTo>
                <a:pt x="301" y="107"/>
              </a:lnTo>
              <a:lnTo>
                <a:pt x="308" y="126"/>
              </a:lnTo>
              <a:lnTo>
                <a:pt x="313" y="146"/>
              </a:lnTo>
              <a:lnTo>
                <a:pt x="318" y="169"/>
              </a:lnTo>
              <a:lnTo>
                <a:pt x="324" y="219"/>
              </a:lnTo>
              <a:lnTo>
                <a:pt x="326" y="278"/>
              </a:lnTo>
              <a:lnTo>
                <a:pt x="326" y="316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667080</xdr:colOff>
      <xdr:row>141</xdr:row>
      <xdr:rowOff>466200</xdr:rowOff>
    </xdr:from>
    <xdr:to>
      <xdr:col>297</xdr:col>
      <xdr:colOff>27000</xdr:colOff>
      <xdr:row>142</xdr:row>
      <xdr:rowOff>101160</xdr:rowOff>
    </xdr:to>
    <xdr:sp>
      <xdr:nvSpPr>
        <xdr:cNvPr id="430" name="Freeform 1"/>
        <xdr:cNvSpPr/>
      </xdr:nvSpPr>
      <xdr:spPr>
        <a:xfrm>
          <a:off x="237496680" y="86419800"/>
          <a:ext cx="160200" cy="244800"/>
        </a:xfrm>
        <a:custGeom>
          <a:avLst/>
          <a:gdLst/>
          <a:ahLst/>
          <a:rect l="0" t="0" r="r" b="b"/>
          <a:pathLst>
            <a:path w="445" h="680">
              <a:moveTo>
                <a:pt x="226" y="0"/>
              </a:moveTo>
              <a:lnTo>
                <a:pt x="206" y="1"/>
              </a:lnTo>
              <a:lnTo>
                <a:pt x="188" y="3"/>
              </a:lnTo>
              <a:lnTo>
                <a:pt x="170" y="7"/>
              </a:lnTo>
              <a:lnTo>
                <a:pt x="162" y="9"/>
              </a:lnTo>
              <a:lnTo>
                <a:pt x="154" y="12"/>
              </a:lnTo>
              <a:lnTo>
                <a:pt x="146" y="16"/>
              </a:lnTo>
              <a:lnTo>
                <a:pt x="138" y="19"/>
              </a:lnTo>
              <a:lnTo>
                <a:pt x="130" y="24"/>
              </a:lnTo>
              <a:lnTo>
                <a:pt x="123" y="28"/>
              </a:lnTo>
              <a:lnTo>
                <a:pt x="108" y="39"/>
              </a:lnTo>
              <a:lnTo>
                <a:pt x="94" y="51"/>
              </a:lnTo>
              <a:lnTo>
                <a:pt x="84" y="62"/>
              </a:lnTo>
              <a:lnTo>
                <a:pt x="74" y="74"/>
              </a:lnTo>
              <a:lnTo>
                <a:pt x="64" y="88"/>
              </a:lnTo>
              <a:lnTo>
                <a:pt x="56" y="102"/>
              </a:lnTo>
              <a:lnTo>
                <a:pt x="47" y="118"/>
              </a:lnTo>
              <a:lnTo>
                <a:pt x="39" y="135"/>
              </a:lnTo>
              <a:lnTo>
                <a:pt x="26" y="170"/>
              </a:lnTo>
              <a:lnTo>
                <a:pt x="15" y="209"/>
              </a:lnTo>
              <a:lnTo>
                <a:pt x="7" y="249"/>
              </a:lnTo>
              <a:lnTo>
                <a:pt x="2" y="292"/>
              </a:lnTo>
              <a:lnTo>
                <a:pt x="0" y="335"/>
              </a:lnTo>
              <a:lnTo>
                <a:pt x="1" y="375"/>
              </a:lnTo>
              <a:lnTo>
                <a:pt x="6" y="416"/>
              </a:lnTo>
              <a:lnTo>
                <a:pt x="13" y="455"/>
              </a:lnTo>
              <a:lnTo>
                <a:pt x="22" y="493"/>
              </a:lnTo>
              <a:lnTo>
                <a:pt x="33" y="529"/>
              </a:lnTo>
              <a:lnTo>
                <a:pt x="47" y="561"/>
              </a:lnTo>
              <a:lnTo>
                <a:pt x="54" y="575"/>
              </a:lnTo>
              <a:lnTo>
                <a:pt x="62" y="589"/>
              </a:lnTo>
              <a:lnTo>
                <a:pt x="70" y="601"/>
              </a:lnTo>
              <a:lnTo>
                <a:pt x="79" y="612"/>
              </a:lnTo>
              <a:lnTo>
                <a:pt x="86" y="620"/>
              </a:lnTo>
              <a:lnTo>
                <a:pt x="93" y="627"/>
              </a:lnTo>
              <a:lnTo>
                <a:pt x="101" y="634"/>
              </a:lnTo>
              <a:lnTo>
                <a:pt x="108" y="641"/>
              </a:lnTo>
              <a:lnTo>
                <a:pt x="117" y="647"/>
              </a:lnTo>
              <a:lnTo>
                <a:pt x="125" y="652"/>
              </a:lnTo>
              <a:lnTo>
                <a:pt x="134" y="657"/>
              </a:lnTo>
              <a:lnTo>
                <a:pt x="143" y="662"/>
              </a:lnTo>
              <a:lnTo>
                <a:pt x="152" y="666"/>
              </a:lnTo>
              <a:lnTo>
                <a:pt x="161" y="669"/>
              </a:lnTo>
              <a:lnTo>
                <a:pt x="171" y="672"/>
              </a:lnTo>
              <a:lnTo>
                <a:pt x="181" y="675"/>
              </a:lnTo>
              <a:lnTo>
                <a:pt x="191" y="677"/>
              </a:lnTo>
              <a:lnTo>
                <a:pt x="201" y="678"/>
              </a:lnTo>
              <a:lnTo>
                <a:pt x="212" y="679"/>
              </a:lnTo>
              <a:lnTo>
                <a:pt x="222" y="679"/>
              </a:lnTo>
              <a:lnTo>
                <a:pt x="241" y="678"/>
              </a:lnTo>
              <a:lnTo>
                <a:pt x="258" y="676"/>
              </a:lnTo>
              <a:lnTo>
                <a:pt x="275" y="672"/>
              </a:lnTo>
              <a:lnTo>
                <a:pt x="284" y="669"/>
              </a:lnTo>
              <a:lnTo>
                <a:pt x="292" y="666"/>
              </a:lnTo>
              <a:lnTo>
                <a:pt x="299" y="663"/>
              </a:lnTo>
              <a:lnTo>
                <a:pt x="307" y="659"/>
              </a:lnTo>
              <a:lnTo>
                <a:pt x="315" y="655"/>
              </a:lnTo>
              <a:lnTo>
                <a:pt x="322" y="650"/>
              </a:lnTo>
              <a:lnTo>
                <a:pt x="336" y="640"/>
              </a:lnTo>
              <a:lnTo>
                <a:pt x="350" y="628"/>
              </a:lnTo>
              <a:lnTo>
                <a:pt x="360" y="617"/>
              </a:lnTo>
              <a:lnTo>
                <a:pt x="370" y="605"/>
              </a:lnTo>
              <a:lnTo>
                <a:pt x="380" y="591"/>
              </a:lnTo>
              <a:lnTo>
                <a:pt x="389" y="577"/>
              </a:lnTo>
              <a:lnTo>
                <a:pt x="397" y="561"/>
              </a:lnTo>
              <a:lnTo>
                <a:pt x="405" y="545"/>
              </a:lnTo>
              <a:lnTo>
                <a:pt x="419" y="509"/>
              </a:lnTo>
              <a:lnTo>
                <a:pt x="430" y="469"/>
              </a:lnTo>
              <a:lnTo>
                <a:pt x="438" y="428"/>
              </a:lnTo>
              <a:lnTo>
                <a:pt x="443" y="385"/>
              </a:lnTo>
              <a:lnTo>
                <a:pt x="444" y="340"/>
              </a:lnTo>
              <a:lnTo>
                <a:pt x="443" y="303"/>
              </a:lnTo>
              <a:lnTo>
                <a:pt x="440" y="268"/>
              </a:lnTo>
              <a:lnTo>
                <a:pt x="435" y="234"/>
              </a:lnTo>
              <a:lnTo>
                <a:pt x="428" y="202"/>
              </a:lnTo>
              <a:lnTo>
                <a:pt x="420" y="172"/>
              </a:lnTo>
              <a:lnTo>
                <a:pt x="409" y="144"/>
              </a:lnTo>
              <a:lnTo>
                <a:pt x="397" y="118"/>
              </a:lnTo>
              <a:lnTo>
                <a:pt x="384" y="95"/>
              </a:lnTo>
              <a:lnTo>
                <a:pt x="368" y="73"/>
              </a:lnTo>
              <a:lnTo>
                <a:pt x="352" y="55"/>
              </a:lnTo>
              <a:lnTo>
                <a:pt x="334" y="38"/>
              </a:lnTo>
              <a:lnTo>
                <a:pt x="315" y="25"/>
              </a:lnTo>
              <a:lnTo>
                <a:pt x="294" y="14"/>
              </a:lnTo>
              <a:lnTo>
                <a:pt x="272" y="6"/>
              </a:lnTo>
              <a:lnTo>
                <a:pt x="250" y="2"/>
              </a:lnTo>
              <a:lnTo>
                <a:pt x="226" y="0"/>
              </a:lnTo>
              <a:moveTo>
                <a:pt x="223" y="26"/>
              </a:moveTo>
              <a:lnTo>
                <a:pt x="231" y="26"/>
              </a:lnTo>
              <a:lnTo>
                <a:pt x="238" y="27"/>
              </a:lnTo>
              <a:lnTo>
                <a:pt x="245" y="28"/>
              </a:lnTo>
              <a:lnTo>
                <a:pt x="252" y="31"/>
              </a:lnTo>
              <a:lnTo>
                <a:pt x="259" y="34"/>
              </a:lnTo>
              <a:lnTo>
                <a:pt x="266" y="37"/>
              </a:lnTo>
              <a:lnTo>
                <a:pt x="272" y="41"/>
              </a:lnTo>
              <a:lnTo>
                <a:pt x="278" y="46"/>
              </a:lnTo>
              <a:lnTo>
                <a:pt x="289" y="58"/>
              </a:lnTo>
              <a:lnTo>
                <a:pt x="300" y="72"/>
              </a:lnTo>
              <a:lnTo>
                <a:pt x="309" y="88"/>
              </a:lnTo>
              <a:lnTo>
                <a:pt x="318" y="107"/>
              </a:lnTo>
              <a:lnTo>
                <a:pt x="325" y="128"/>
              </a:lnTo>
              <a:lnTo>
                <a:pt x="332" y="152"/>
              </a:lnTo>
              <a:lnTo>
                <a:pt x="337" y="178"/>
              </a:lnTo>
              <a:lnTo>
                <a:pt x="342" y="206"/>
              </a:lnTo>
              <a:lnTo>
                <a:pt x="348" y="270"/>
              </a:lnTo>
              <a:lnTo>
                <a:pt x="350" y="342"/>
              </a:lnTo>
              <a:lnTo>
                <a:pt x="348" y="415"/>
              </a:lnTo>
              <a:lnTo>
                <a:pt x="342" y="478"/>
              </a:lnTo>
              <a:lnTo>
                <a:pt x="337" y="506"/>
              </a:lnTo>
              <a:lnTo>
                <a:pt x="332" y="531"/>
              </a:lnTo>
              <a:lnTo>
                <a:pt x="325" y="554"/>
              </a:lnTo>
              <a:lnTo>
                <a:pt x="318" y="575"/>
              </a:lnTo>
              <a:lnTo>
                <a:pt x="309" y="593"/>
              </a:lnTo>
              <a:lnTo>
                <a:pt x="300" y="609"/>
              </a:lnTo>
              <a:lnTo>
                <a:pt x="289" y="623"/>
              </a:lnTo>
              <a:lnTo>
                <a:pt x="278" y="634"/>
              </a:lnTo>
              <a:lnTo>
                <a:pt x="272" y="638"/>
              </a:lnTo>
              <a:lnTo>
                <a:pt x="265" y="642"/>
              </a:lnTo>
              <a:lnTo>
                <a:pt x="259" y="646"/>
              </a:lnTo>
              <a:lnTo>
                <a:pt x="252" y="649"/>
              </a:lnTo>
              <a:lnTo>
                <a:pt x="245" y="651"/>
              </a:lnTo>
              <a:lnTo>
                <a:pt x="238" y="652"/>
              </a:lnTo>
              <a:lnTo>
                <a:pt x="230" y="653"/>
              </a:lnTo>
              <a:lnTo>
                <a:pt x="222" y="653"/>
              </a:lnTo>
              <a:lnTo>
                <a:pt x="214" y="653"/>
              </a:lnTo>
              <a:lnTo>
                <a:pt x="207" y="652"/>
              </a:lnTo>
              <a:lnTo>
                <a:pt x="199" y="651"/>
              </a:lnTo>
              <a:lnTo>
                <a:pt x="192" y="649"/>
              </a:lnTo>
              <a:lnTo>
                <a:pt x="186" y="646"/>
              </a:lnTo>
              <a:lnTo>
                <a:pt x="179" y="642"/>
              </a:lnTo>
              <a:lnTo>
                <a:pt x="173" y="638"/>
              </a:lnTo>
              <a:lnTo>
                <a:pt x="167" y="634"/>
              </a:lnTo>
              <a:lnTo>
                <a:pt x="155" y="623"/>
              </a:lnTo>
              <a:lnTo>
                <a:pt x="145" y="609"/>
              </a:lnTo>
              <a:lnTo>
                <a:pt x="135" y="593"/>
              </a:lnTo>
              <a:lnTo>
                <a:pt x="127" y="575"/>
              </a:lnTo>
              <a:lnTo>
                <a:pt x="119" y="555"/>
              </a:lnTo>
              <a:lnTo>
                <a:pt x="113" y="531"/>
              </a:lnTo>
              <a:lnTo>
                <a:pt x="107" y="506"/>
              </a:lnTo>
              <a:lnTo>
                <a:pt x="102" y="478"/>
              </a:lnTo>
              <a:lnTo>
                <a:pt x="96" y="416"/>
              </a:lnTo>
              <a:lnTo>
                <a:pt x="94" y="343"/>
              </a:lnTo>
              <a:lnTo>
                <a:pt x="96" y="270"/>
              </a:lnTo>
              <a:lnTo>
                <a:pt x="103" y="205"/>
              </a:lnTo>
              <a:lnTo>
                <a:pt x="107" y="177"/>
              </a:lnTo>
              <a:lnTo>
                <a:pt x="113" y="151"/>
              </a:lnTo>
              <a:lnTo>
                <a:pt x="119" y="127"/>
              </a:lnTo>
              <a:lnTo>
                <a:pt x="127" y="106"/>
              </a:lnTo>
              <a:lnTo>
                <a:pt x="136" y="87"/>
              </a:lnTo>
              <a:lnTo>
                <a:pt x="145" y="71"/>
              </a:lnTo>
              <a:lnTo>
                <a:pt x="156" y="57"/>
              </a:lnTo>
              <a:lnTo>
                <a:pt x="167" y="46"/>
              </a:lnTo>
              <a:lnTo>
                <a:pt x="173" y="41"/>
              </a:lnTo>
              <a:lnTo>
                <a:pt x="180" y="37"/>
              </a:lnTo>
              <a:lnTo>
                <a:pt x="186" y="33"/>
              </a:lnTo>
              <a:lnTo>
                <a:pt x="193" y="31"/>
              </a:lnTo>
              <a:lnTo>
                <a:pt x="200" y="28"/>
              </a:lnTo>
              <a:lnTo>
                <a:pt x="208" y="27"/>
              </a:lnTo>
              <a:lnTo>
                <a:pt x="215" y="26"/>
              </a:lnTo>
              <a:lnTo>
                <a:pt x="223" y="26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43920</xdr:colOff>
      <xdr:row>141</xdr:row>
      <xdr:rowOff>466200</xdr:rowOff>
    </xdr:from>
    <xdr:to>
      <xdr:col>297</xdr:col>
      <xdr:colOff>203760</xdr:colOff>
      <xdr:row>142</xdr:row>
      <xdr:rowOff>101160</xdr:rowOff>
    </xdr:to>
    <xdr:sp>
      <xdr:nvSpPr>
        <xdr:cNvPr id="431" name="Freeform 1"/>
        <xdr:cNvSpPr/>
      </xdr:nvSpPr>
      <xdr:spPr>
        <a:xfrm>
          <a:off x="237673440" y="86419800"/>
          <a:ext cx="160200" cy="244800"/>
        </a:xfrm>
        <a:custGeom>
          <a:avLst/>
          <a:gdLst/>
          <a:ahLst/>
          <a:rect l="0" t="0" r="r" b="b"/>
          <a:pathLst>
            <a:path w="445" h="680">
              <a:moveTo>
                <a:pt x="226" y="0"/>
              </a:moveTo>
              <a:lnTo>
                <a:pt x="206" y="1"/>
              </a:lnTo>
              <a:lnTo>
                <a:pt x="188" y="3"/>
              </a:lnTo>
              <a:lnTo>
                <a:pt x="170" y="7"/>
              </a:lnTo>
              <a:lnTo>
                <a:pt x="162" y="9"/>
              </a:lnTo>
              <a:lnTo>
                <a:pt x="154" y="12"/>
              </a:lnTo>
              <a:lnTo>
                <a:pt x="146" y="16"/>
              </a:lnTo>
              <a:lnTo>
                <a:pt x="138" y="19"/>
              </a:lnTo>
              <a:lnTo>
                <a:pt x="130" y="24"/>
              </a:lnTo>
              <a:lnTo>
                <a:pt x="123" y="28"/>
              </a:lnTo>
              <a:lnTo>
                <a:pt x="108" y="39"/>
              </a:lnTo>
              <a:lnTo>
                <a:pt x="94" y="51"/>
              </a:lnTo>
              <a:lnTo>
                <a:pt x="84" y="62"/>
              </a:lnTo>
              <a:lnTo>
                <a:pt x="74" y="74"/>
              </a:lnTo>
              <a:lnTo>
                <a:pt x="64" y="88"/>
              </a:lnTo>
              <a:lnTo>
                <a:pt x="56" y="102"/>
              </a:lnTo>
              <a:lnTo>
                <a:pt x="47" y="118"/>
              </a:lnTo>
              <a:lnTo>
                <a:pt x="39" y="135"/>
              </a:lnTo>
              <a:lnTo>
                <a:pt x="26" y="170"/>
              </a:lnTo>
              <a:lnTo>
                <a:pt x="15" y="209"/>
              </a:lnTo>
              <a:lnTo>
                <a:pt x="7" y="249"/>
              </a:lnTo>
              <a:lnTo>
                <a:pt x="2" y="292"/>
              </a:lnTo>
              <a:lnTo>
                <a:pt x="0" y="335"/>
              </a:lnTo>
              <a:lnTo>
                <a:pt x="1" y="375"/>
              </a:lnTo>
              <a:lnTo>
                <a:pt x="6" y="416"/>
              </a:lnTo>
              <a:lnTo>
                <a:pt x="13" y="455"/>
              </a:lnTo>
              <a:lnTo>
                <a:pt x="22" y="493"/>
              </a:lnTo>
              <a:lnTo>
                <a:pt x="33" y="529"/>
              </a:lnTo>
              <a:lnTo>
                <a:pt x="47" y="561"/>
              </a:lnTo>
              <a:lnTo>
                <a:pt x="54" y="575"/>
              </a:lnTo>
              <a:lnTo>
                <a:pt x="62" y="589"/>
              </a:lnTo>
              <a:lnTo>
                <a:pt x="70" y="601"/>
              </a:lnTo>
              <a:lnTo>
                <a:pt x="79" y="612"/>
              </a:lnTo>
              <a:lnTo>
                <a:pt x="86" y="620"/>
              </a:lnTo>
              <a:lnTo>
                <a:pt x="93" y="627"/>
              </a:lnTo>
              <a:lnTo>
                <a:pt x="101" y="634"/>
              </a:lnTo>
              <a:lnTo>
                <a:pt x="108" y="641"/>
              </a:lnTo>
              <a:lnTo>
                <a:pt x="117" y="647"/>
              </a:lnTo>
              <a:lnTo>
                <a:pt x="125" y="652"/>
              </a:lnTo>
              <a:lnTo>
                <a:pt x="134" y="657"/>
              </a:lnTo>
              <a:lnTo>
                <a:pt x="143" y="662"/>
              </a:lnTo>
              <a:lnTo>
                <a:pt x="152" y="666"/>
              </a:lnTo>
              <a:lnTo>
                <a:pt x="161" y="669"/>
              </a:lnTo>
              <a:lnTo>
                <a:pt x="171" y="672"/>
              </a:lnTo>
              <a:lnTo>
                <a:pt x="181" y="675"/>
              </a:lnTo>
              <a:lnTo>
                <a:pt x="191" y="677"/>
              </a:lnTo>
              <a:lnTo>
                <a:pt x="201" y="678"/>
              </a:lnTo>
              <a:lnTo>
                <a:pt x="212" y="679"/>
              </a:lnTo>
              <a:lnTo>
                <a:pt x="222" y="679"/>
              </a:lnTo>
              <a:lnTo>
                <a:pt x="241" y="678"/>
              </a:lnTo>
              <a:lnTo>
                <a:pt x="258" y="676"/>
              </a:lnTo>
              <a:lnTo>
                <a:pt x="275" y="672"/>
              </a:lnTo>
              <a:lnTo>
                <a:pt x="284" y="669"/>
              </a:lnTo>
              <a:lnTo>
                <a:pt x="292" y="666"/>
              </a:lnTo>
              <a:lnTo>
                <a:pt x="299" y="663"/>
              </a:lnTo>
              <a:lnTo>
                <a:pt x="307" y="659"/>
              </a:lnTo>
              <a:lnTo>
                <a:pt x="315" y="655"/>
              </a:lnTo>
              <a:lnTo>
                <a:pt x="322" y="650"/>
              </a:lnTo>
              <a:lnTo>
                <a:pt x="336" y="640"/>
              </a:lnTo>
              <a:lnTo>
                <a:pt x="350" y="628"/>
              </a:lnTo>
              <a:lnTo>
                <a:pt x="360" y="617"/>
              </a:lnTo>
              <a:lnTo>
                <a:pt x="370" y="605"/>
              </a:lnTo>
              <a:lnTo>
                <a:pt x="380" y="591"/>
              </a:lnTo>
              <a:lnTo>
                <a:pt x="389" y="577"/>
              </a:lnTo>
              <a:lnTo>
                <a:pt x="397" y="561"/>
              </a:lnTo>
              <a:lnTo>
                <a:pt x="405" y="545"/>
              </a:lnTo>
              <a:lnTo>
                <a:pt x="419" y="509"/>
              </a:lnTo>
              <a:lnTo>
                <a:pt x="430" y="469"/>
              </a:lnTo>
              <a:lnTo>
                <a:pt x="438" y="428"/>
              </a:lnTo>
              <a:lnTo>
                <a:pt x="443" y="385"/>
              </a:lnTo>
              <a:lnTo>
                <a:pt x="444" y="340"/>
              </a:lnTo>
              <a:lnTo>
                <a:pt x="443" y="303"/>
              </a:lnTo>
              <a:lnTo>
                <a:pt x="440" y="268"/>
              </a:lnTo>
              <a:lnTo>
                <a:pt x="435" y="234"/>
              </a:lnTo>
              <a:lnTo>
                <a:pt x="428" y="202"/>
              </a:lnTo>
              <a:lnTo>
                <a:pt x="420" y="172"/>
              </a:lnTo>
              <a:lnTo>
                <a:pt x="409" y="144"/>
              </a:lnTo>
              <a:lnTo>
                <a:pt x="397" y="118"/>
              </a:lnTo>
              <a:lnTo>
                <a:pt x="384" y="95"/>
              </a:lnTo>
              <a:lnTo>
                <a:pt x="368" y="73"/>
              </a:lnTo>
              <a:lnTo>
                <a:pt x="352" y="55"/>
              </a:lnTo>
              <a:lnTo>
                <a:pt x="334" y="38"/>
              </a:lnTo>
              <a:lnTo>
                <a:pt x="315" y="25"/>
              </a:lnTo>
              <a:lnTo>
                <a:pt x="294" y="14"/>
              </a:lnTo>
              <a:lnTo>
                <a:pt x="272" y="6"/>
              </a:lnTo>
              <a:lnTo>
                <a:pt x="250" y="2"/>
              </a:lnTo>
              <a:lnTo>
                <a:pt x="226" y="0"/>
              </a:lnTo>
              <a:moveTo>
                <a:pt x="223" y="26"/>
              </a:moveTo>
              <a:lnTo>
                <a:pt x="231" y="26"/>
              </a:lnTo>
              <a:lnTo>
                <a:pt x="238" y="27"/>
              </a:lnTo>
              <a:lnTo>
                <a:pt x="245" y="28"/>
              </a:lnTo>
              <a:lnTo>
                <a:pt x="252" y="31"/>
              </a:lnTo>
              <a:lnTo>
                <a:pt x="259" y="34"/>
              </a:lnTo>
              <a:lnTo>
                <a:pt x="266" y="37"/>
              </a:lnTo>
              <a:lnTo>
                <a:pt x="272" y="41"/>
              </a:lnTo>
              <a:lnTo>
                <a:pt x="278" y="46"/>
              </a:lnTo>
              <a:lnTo>
                <a:pt x="289" y="58"/>
              </a:lnTo>
              <a:lnTo>
                <a:pt x="300" y="72"/>
              </a:lnTo>
              <a:lnTo>
                <a:pt x="309" y="88"/>
              </a:lnTo>
              <a:lnTo>
                <a:pt x="318" y="107"/>
              </a:lnTo>
              <a:lnTo>
                <a:pt x="325" y="128"/>
              </a:lnTo>
              <a:lnTo>
                <a:pt x="332" y="152"/>
              </a:lnTo>
              <a:lnTo>
                <a:pt x="337" y="178"/>
              </a:lnTo>
              <a:lnTo>
                <a:pt x="342" y="206"/>
              </a:lnTo>
              <a:lnTo>
                <a:pt x="348" y="270"/>
              </a:lnTo>
              <a:lnTo>
                <a:pt x="350" y="342"/>
              </a:lnTo>
              <a:lnTo>
                <a:pt x="348" y="415"/>
              </a:lnTo>
              <a:lnTo>
                <a:pt x="342" y="478"/>
              </a:lnTo>
              <a:lnTo>
                <a:pt x="337" y="506"/>
              </a:lnTo>
              <a:lnTo>
                <a:pt x="332" y="531"/>
              </a:lnTo>
              <a:lnTo>
                <a:pt x="325" y="554"/>
              </a:lnTo>
              <a:lnTo>
                <a:pt x="318" y="575"/>
              </a:lnTo>
              <a:lnTo>
                <a:pt x="309" y="593"/>
              </a:lnTo>
              <a:lnTo>
                <a:pt x="300" y="609"/>
              </a:lnTo>
              <a:lnTo>
                <a:pt x="289" y="623"/>
              </a:lnTo>
              <a:lnTo>
                <a:pt x="278" y="634"/>
              </a:lnTo>
              <a:lnTo>
                <a:pt x="272" y="638"/>
              </a:lnTo>
              <a:lnTo>
                <a:pt x="265" y="642"/>
              </a:lnTo>
              <a:lnTo>
                <a:pt x="259" y="646"/>
              </a:lnTo>
              <a:lnTo>
                <a:pt x="252" y="649"/>
              </a:lnTo>
              <a:lnTo>
                <a:pt x="245" y="651"/>
              </a:lnTo>
              <a:lnTo>
                <a:pt x="238" y="652"/>
              </a:lnTo>
              <a:lnTo>
                <a:pt x="230" y="653"/>
              </a:lnTo>
              <a:lnTo>
                <a:pt x="222" y="653"/>
              </a:lnTo>
              <a:lnTo>
                <a:pt x="214" y="653"/>
              </a:lnTo>
              <a:lnTo>
                <a:pt x="207" y="652"/>
              </a:lnTo>
              <a:lnTo>
                <a:pt x="199" y="651"/>
              </a:lnTo>
              <a:lnTo>
                <a:pt x="192" y="649"/>
              </a:lnTo>
              <a:lnTo>
                <a:pt x="186" y="646"/>
              </a:lnTo>
              <a:lnTo>
                <a:pt x="179" y="642"/>
              </a:lnTo>
              <a:lnTo>
                <a:pt x="173" y="638"/>
              </a:lnTo>
              <a:lnTo>
                <a:pt x="167" y="634"/>
              </a:lnTo>
              <a:lnTo>
                <a:pt x="155" y="623"/>
              </a:lnTo>
              <a:lnTo>
                <a:pt x="145" y="609"/>
              </a:lnTo>
              <a:lnTo>
                <a:pt x="135" y="593"/>
              </a:lnTo>
              <a:lnTo>
                <a:pt x="127" y="575"/>
              </a:lnTo>
              <a:lnTo>
                <a:pt x="119" y="555"/>
              </a:lnTo>
              <a:lnTo>
                <a:pt x="113" y="531"/>
              </a:lnTo>
              <a:lnTo>
                <a:pt x="107" y="506"/>
              </a:lnTo>
              <a:lnTo>
                <a:pt x="102" y="478"/>
              </a:lnTo>
              <a:lnTo>
                <a:pt x="96" y="416"/>
              </a:lnTo>
              <a:lnTo>
                <a:pt x="94" y="343"/>
              </a:lnTo>
              <a:lnTo>
                <a:pt x="96" y="270"/>
              </a:lnTo>
              <a:lnTo>
                <a:pt x="103" y="205"/>
              </a:lnTo>
              <a:lnTo>
                <a:pt x="107" y="177"/>
              </a:lnTo>
              <a:lnTo>
                <a:pt x="113" y="151"/>
              </a:lnTo>
              <a:lnTo>
                <a:pt x="119" y="127"/>
              </a:lnTo>
              <a:lnTo>
                <a:pt x="127" y="106"/>
              </a:lnTo>
              <a:lnTo>
                <a:pt x="136" y="87"/>
              </a:lnTo>
              <a:lnTo>
                <a:pt x="145" y="71"/>
              </a:lnTo>
              <a:lnTo>
                <a:pt x="156" y="57"/>
              </a:lnTo>
              <a:lnTo>
                <a:pt x="167" y="46"/>
              </a:lnTo>
              <a:lnTo>
                <a:pt x="173" y="41"/>
              </a:lnTo>
              <a:lnTo>
                <a:pt x="180" y="37"/>
              </a:lnTo>
              <a:lnTo>
                <a:pt x="186" y="33"/>
              </a:lnTo>
              <a:lnTo>
                <a:pt x="193" y="31"/>
              </a:lnTo>
              <a:lnTo>
                <a:pt x="200" y="28"/>
              </a:lnTo>
              <a:lnTo>
                <a:pt x="208" y="27"/>
              </a:lnTo>
              <a:lnTo>
                <a:pt x="215" y="26"/>
              </a:lnTo>
              <a:lnTo>
                <a:pt x="223" y="26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291240</xdr:colOff>
      <xdr:row>141</xdr:row>
      <xdr:rowOff>595800</xdr:rowOff>
    </xdr:from>
    <xdr:to>
      <xdr:col>297</xdr:col>
      <xdr:colOff>330120</xdr:colOff>
      <xdr:row>142</xdr:row>
      <xdr:rowOff>25560</xdr:rowOff>
    </xdr:to>
    <xdr:sp>
      <xdr:nvSpPr>
        <xdr:cNvPr id="432" name="Freeform 1"/>
        <xdr:cNvSpPr/>
      </xdr:nvSpPr>
      <xdr:spPr>
        <a:xfrm>
          <a:off x="237920760" y="86549400"/>
          <a:ext cx="39240" cy="39600"/>
        </a:xfrm>
        <a:custGeom>
          <a:avLst/>
          <a:gdLst/>
          <a:ahLst/>
          <a:rect l="0" t="0" r="r" b="b"/>
          <a:pathLst>
            <a:path w="109" h="110">
              <a:moveTo>
                <a:pt x="54" y="0"/>
              </a:moveTo>
              <a:lnTo>
                <a:pt x="48" y="0"/>
              </a:lnTo>
              <a:lnTo>
                <a:pt x="43" y="1"/>
              </a:lnTo>
              <a:lnTo>
                <a:pt x="38" y="2"/>
              </a:lnTo>
              <a:lnTo>
                <a:pt x="33" y="4"/>
              </a:lnTo>
              <a:lnTo>
                <a:pt x="28" y="7"/>
              </a:lnTo>
              <a:lnTo>
                <a:pt x="24" y="9"/>
              </a:lnTo>
              <a:lnTo>
                <a:pt x="20" y="13"/>
              </a:lnTo>
              <a:lnTo>
                <a:pt x="16" y="16"/>
              </a:lnTo>
              <a:lnTo>
                <a:pt x="12" y="20"/>
              </a:lnTo>
              <a:lnTo>
                <a:pt x="9" y="24"/>
              </a:lnTo>
              <a:lnTo>
                <a:pt x="7" y="29"/>
              </a:lnTo>
              <a:lnTo>
                <a:pt x="4" y="34"/>
              </a:lnTo>
              <a:lnTo>
                <a:pt x="2" y="39"/>
              </a:lnTo>
              <a:lnTo>
                <a:pt x="1" y="45"/>
              </a:lnTo>
              <a:lnTo>
                <a:pt x="0" y="50"/>
              </a:lnTo>
              <a:lnTo>
                <a:pt x="0" y="56"/>
              </a:lnTo>
              <a:lnTo>
                <a:pt x="0" y="61"/>
              </a:lnTo>
              <a:lnTo>
                <a:pt x="1" y="66"/>
              </a:lnTo>
              <a:lnTo>
                <a:pt x="2" y="72"/>
              </a:lnTo>
              <a:lnTo>
                <a:pt x="4" y="76"/>
              </a:lnTo>
              <a:lnTo>
                <a:pt x="7" y="81"/>
              </a:lnTo>
              <a:lnTo>
                <a:pt x="9" y="85"/>
              </a:lnTo>
              <a:lnTo>
                <a:pt x="12" y="89"/>
              </a:lnTo>
              <a:lnTo>
                <a:pt x="16" y="93"/>
              </a:lnTo>
              <a:lnTo>
                <a:pt x="19" y="97"/>
              </a:lnTo>
              <a:lnTo>
                <a:pt x="24" y="100"/>
              </a:lnTo>
              <a:lnTo>
                <a:pt x="28" y="103"/>
              </a:lnTo>
              <a:lnTo>
                <a:pt x="32" y="105"/>
              </a:lnTo>
              <a:lnTo>
                <a:pt x="37" y="107"/>
              </a:lnTo>
              <a:lnTo>
                <a:pt x="42" y="108"/>
              </a:lnTo>
              <a:lnTo>
                <a:pt x="47" y="109"/>
              </a:lnTo>
              <a:lnTo>
                <a:pt x="53" y="109"/>
              </a:lnTo>
              <a:lnTo>
                <a:pt x="58" y="109"/>
              </a:lnTo>
              <a:lnTo>
                <a:pt x="64" y="108"/>
              </a:lnTo>
              <a:lnTo>
                <a:pt x="69" y="107"/>
              </a:lnTo>
              <a:lnTo>
                <a:pt x="74" y="105"/>
              </a:lnTo>
              <a:lnTo>
                <a:pt x="79" y="103"/>
              </a:lnTo>
              <a:lnTo>
                <a:pt x="83" y="100"/>
              </a:lnTo>
              <a:lnTo>
                <a:pt x="88" y="97"/>
              </a:lnTo>
              <a:lnTo>
                <a:pt x="92" y="94"/>
              </a:lnTo>
              <a:lnTo>
                <a:pt x="95" y="90"/>
              </a:lnTo>
              <a:lnTo>
                <a:pt x="98" y="86"/>
              </a:lnTo>
              <a:lnTo>
                <a:pt x="101" y="81"/>
              </a:lnTo>
              <a:lnTo>
                <a:pt x="104" y="77"/>
              </a:lnTo>
              <a:lnTo>
                <a:pt x="105" y="72"/>
              </a:lnTo>
              <a:lnTo>
                <a:pt x="107" y="67"/>
              </a:lnTo>
              <a:lnTo>
                <a:pt x="108" y="61"/>
              </a:lnTo>
              <a:lnTo>
                <a:pt x="108" y="56"/>
              </a:lnTo>
              <a:lnTo>
                <a:pt x="108" y="50"/>
              </a:lnTo>
              <a:lnTo>
                <a:pt x="107" y="45"/>
              </a:lnTo>
              <a:lnTo>
                <a:pt x="105" y="40"/>
              </a:lnTo>
              <a:lnTo>
                <a:pt x="104" y="34"/>
              </a:lnTo>
              <a:lnTo>
                <a:pt x="101" y="30"/>
              </a:lnTo>
              <a:lnTo>
                <a:pt x="98" y="25"/>
              </a:lnTo>
              <a:lnTo>
                <a:pt x="95" y="21"/>
              </a:lnTo>
              <a:lnTo>
                <a:pt x="92" y="17"/>
              </a:lnTo>
              <a:lnTo>
                <a:pt x="88" y="13"/>
              </a:lnTo>
              <a:lnTo>
                <a:pt x="84" y="10"/>
              </a:lnTo>
              <a:lnTo>
                <a:pt x="79" y="7"/>
              </a:lnTo>
              <a:lnTo>
                <a:pt x="74" y="4"/>
              </a:lnTo>
              <a:lnTo>
                <a:pt x="69" y="3"/>
              </a:lnTo>
              <a:lnTo>
                <a:pt x="64" y="1"/>
              </a:lnTo>
              <a:lnTo>
                <a:pt x="59" y="0"/>
              </a:lnTo>
              <a:lnTo>
                <a:pt x="54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414000</xdr:colOff>
      <xdr:row>141</xdr:row>
      <xdr:rowOff>471240</xdr:rowOff>
    </xdr:from>
    <xdr:to>
      <xdr:col>297</xdr:col>
      <xdr:colOff>603000</xdr:colOff>
      <xdr:row>142</xdr:row>
      <xdr:rowOff>96120</xdr:rowOff>
    </xdr:to>
    <xdr:sp>
      <xdr:nvSpPr>
        <xdr:cNvPr id="433" name="Freeform 1"/>
        <xdr:cNvSpPr/>
      </xdr:nvSpPr>
      <xdr:spPr>
        <a:xfrm>
          <a:off x="238043520" y="86424840"/>
          <a:ext cx="189360" cy="234720"/>
        </a:xfrm>
        <a:custGeom>
          <a:avLst/>
          <a:gdLst/>
          <a:ahLst/>
          <a:rect l="0" t="0" r="r" b="b"/>
          <a:pathLst>
            <a:path w="526" h="652">
              <a:moveTo>
                <a:pt x="459" y="424"/>
              </a:moveTo>
              <a:lnTo>
                <a:pt x="459" y="196"/>
              </a:lnTo>
              <a:lnTo>
                <a:pt x="436" y="196"/>
              </a:lnTo>
              <a:lnTo>
                <a:pt x="432" y="222"/>
              </a:lnTo>
              <a:lnTo>
                <a:pt x="429" y="233"/>
              </a:lnTo>
              <a:lnTo>
                <a:pt x="426" y="243"/>
              </a:lnTo>
              <a:lnTo>
                <a:pt x="423" y="251"/>
              </a:lnTo>
              <a:lnTo>
                <a:pt x="419" y="259"/>
              </a:lnTo>
              <a:lnTo>
                <a:pt x="414" y="265"/>
              </a:lnTo>
              <a:lnTo>
                <a:pt x="409" y="271"/>
              </a:lnTo>
              <a:lnTo>
                <a:pt x="402" y="275"/>
              </a:lnTo>
              <a:lnTo>
                <a:pt x="395" y="279"/>
              </a:lnTo>
              <a:lnTo>
                <a:pt x="387" y="282"/>
              </a:lnTo>
              <a:lnTo>
                <a:pt x="378" y="285"/>
              </a:lnTo>
              <a:lnTo>
                <a:pt x="367" y="286"/>
              </a:lnTo>
              <a:lnTo>
                <a:pt x="356" y="288"/>
              </a:lnTo>
              <a:lnTo>
                <a:pt x="328" y="289"/>
              </a:lnTo>
              <a:lnTo>
                <a:pt x="186" y="289"/>
              </a:lnTo>
              <a:lnTo>
                <a:pt x="186" y="71"/>
              </a:lnTo>
              <a:lnTo>
                <a:pt x="186" y="61"/>
              </a:lnTo>
              <a:lnTo>
                <a:pt x="187" y="57"/>
              </a:lnTo>
              <a:lnTo>
                <a:pt x="187" y="53"/>
              </a:lnTo>
              <a:lnTo>
                <a:pt x="188" y="50"/>
              </a:lnTo>
              <a:lnTo>
                <a:pt x="189" y="48"/>
              </a:lnTo>
              <a:lnTo>
                <a:pt x="189" y="46"/>
              </a:lnTo>
              <a:lnTo>
                <a:pt x="190" y="45"/>
              </a:lnTo>
              <a:lnTo>
                <a:pt x="191" y="44"/>
              </a:lnTo>
              <a:lnTo>
                <a:pt x="192" y="43"/>
              </a:lnTo>
              <a:lnTo>
                <a:pt x="192" y="43"/>
              </a:lnTo>
              <a:lnTo>
                <a:pt x="193" y="42"/>
              </a:lnTo>
              <a:lnTo>
                <a:pt x="194" y="41"/>
              </a:lnTo>
              <a:lnTo>
                <a:pt x="195" y="41"/>
              </a:lnTo>
              <a:lnTo>
                <a:pt x="198" y="40"/>
              </a:lnTo>
              <a:lnTo>
                <a:pt x="201" y="39"/>
              </a:lnTo>
              <a:lnTo>
                <a:pt x="204" y="38"/>
              </a:lnTo>
              <a:lnTo>
                <a:pt x="208" y="38"/>
              </a:lnTo>
              <a:lnTo>
                <a:pt x="217" y="37"/>
              </a:lnTo>
              <a:lnTo>
                <a:pt x="351" y="37"/>
              </a:lnTo>
              <a:lnTo>
                <a:pt x="389" y="39"/>
              </a:lnTo>
              <a:lnTo>
                <a:pt x="420" y="42"/>
              </a:lnTo>
              <a:lnTo>
                <a:pt x="433" y="45"/>
              </a:lnTo>
              <a:lnTo>
                <a:pt x="444" y="48"/>
              </a:lnTo>
              <a:lnTo>
                <a:pt x="454" y="52"/>
              </a:lnTo>
              <a:lnTo>
                <a:pt x="463" y="57"/>
              </a:lnTo>
              <a:lnTo>
                <a:pt x="470" y="63"/>
              </a:lnTo>
              <a:lnTo>
                <a:pt x="476" y="70"/>
              </a:lnTo>
              <a:lnTo>
                <a:pt x="482" y="78"/>
              </a:lnTo>
              <a:lnTo>
                <a:pt x="486" y="88"/>
              </a:lnTo>
              <a:lnTo>
                <a:pt x="490" y="99"/>
              </a:lnTo>
              <a:lnTo>
                <a:pt x="494" y="111"/>
              </a:lnTo>
              <a:lnTo>
                <a:pt x="500" y="141"/>
              </a:lnTo>
              <a:lnTo>
                <a:pt x="525" y="141"/>
              </a:lnTo>
              <a:lnTo>
                <a:pt x="522" y="0"/>
              </a:lnTo>
              <a:lnTo>
                <a:pt x="0" y="0"/>
              </a:lnTo>
              <a:lnTo>
                <a:pt x="0" y="19"/>
              </a:lnTo>
              <a:lnTo>
                <a:pt x="24" y="21"/>
              </a:lnTo>
              <a:lnTo>
                <a:pt x="34" y="23"/>
              </a:lnTo>
              <a:lnTo>
                <a:pt x="43" y="25"/>
              </a:lnTo>
              <a:lnTo>
                <a:pt x="51" y="27"/>
              </a:lnTo>
              <a:lnTo>
                <a:pt x="58" y="30"/>
              </a:lnTo>
              <a:lnTo>
                <a:pt x="64" y="34"/>
              </a:lnTo>
              <a:lnTo>
                <a:pt x="67" y="36"/>
              </a:lnTo>
              <a:lnTo>
                <a:pt x="69" y="38"/>
              </a:lnTo>
              <a:lnTo>
                <a:pt x="71" y="41"/>
              </a:lnTo>
              <a:lnTo>
                <a:pt x="73" y="43"/>
              </a:lnTo>
              <a:lnTo>
                <a:pt x="77" y="49"/>
              </a:lnTo>
              <a:lnTo>
                <a:pt x="79" y="56"/>
              </a:lnTo>
              <a:lnTo>
                <a:pt x="81" y="64"/>
              </a:lnTo>
              <a:lnTo>
                <a:pt x="83" y="73"/>
              </a:lnTo>
              <a:lnTo>
                <a:pt x="84" y="83"/>
              </a:lnTo>
              <a:lnTo>
                <a:pt x="86" y="107"/>
              </a:lnTo>
              <a:lnTo>
                <a:pt x="86" y="533"/>
              </a:lnTo>
              <a:lnTo>
                <a:pt x="85" y="561"/>
              </a:lnTo>
              <a:lnTo>
                <a:pt x="84" y="573"/>
              </a:lnTo>
              <a:lnTo>
                <a:pt x="82" y="583"/>
              </a:lnTo>
              <a:lnTo>
                <a:pt x="80" y="592"/>
              </a:lnTo>
              <a:lnTo>
                <a:pt x="78" y="600"/>
              </a:lnTo>
              <a:lnTo>
                <a:pt x="74" y="607"/>
              </a:lnTo>
              <a:lnTo>
                <a:pt x="73" y="609"/>
              </a:lnTo>
              <a:lnTo>
                <a:pt x="70" y="612"/>
              </a:lnTo>
              <a:lnTo>
                <a:pt x="68" y="615"/>
              </a:lnTo>
              <a:lnTo>
                <a:pt x="66" y="617"/>
              </a:lnTo>
              <a:lnTo>
                <a:pt x="63" y="619"/>
              </a:lnTo>
              <a:lnTo>
                <a:pt x="60" y="621"/>
              </a:lnTo>
              <a:lnTo>
                <a:pt x="53" y="624"/>
              </a:lnTo>
              <a:lnTo>
                <a:pt x="45" y="626"/>
              </a:lnTo>
              <a:lnTo>
                <a:pt x="36" y="628"/>
              </a:lnTo>
              <a:lnTo>
                <a:pt x="25" y="630"/>
              </a:lnTo>
              <a:lnTo>
                <a:pt x="0" y="632"/>
              </a:lnTo>
              <a:lnTo>
                <a:pt x="0" y="651"/>
              </a:lnTo>
              <a:lnTo>
                <a:pt x="275" y="651"/>
              </a:lnTo>
              <a:lnTo>
                <a:pt x="275" y="632"/>
              </a:lnTo>
              <a:lnTo>
                <a:pt x="250" y="631"/>
              </a:lnTo>
              <a:lnTo>
                <a:pt x="239" y="629"/>
              </a:lnTo>
              <a:lnTo>
                <a:pt x="230" y="627"/>
              </a:lnTo>
              <a:lnTo>
                <a:pt x="222" y="625"/>
              </a:lnTo>
              <a:lnTo>
                <a:pt x="214" y="622"/>
              </a:lnTo>
              <a:lnTo>
                <a:pt x="208" y="618"/>
              </a:lnTo>
              <a:lnTo>
                <a:pt x="205" y="616"/>
              </a:lnTo>
              <a:lnTo>
                <a:pt x="203" y="614"/>
              </a:lnTo>
              <a:lnTo>
                <a:pt x="201" y="611"/>
              </a:lnTo>
              <a:lnTo>
                <a:pt x="198" y="609"/>
              </a:lnTo>
              <a:lnTo>
                <a:pt x="195" y="603"/>
              </a:lnTo>
              <a:lnTo>
                <a:pt x="192" y="596"/>
              </a:lnTo>
              <a:lnTo>
                <a:pt x="190" y="588"/>
              </a:lnTo>
              <a:lnTo>
                <a:pt x="188" y="578"/>
              </a:lnTo>
              <a:lnTo>
                <a:pt x="187" y="568"/>
              </a:lnTo>
              <a:lnTo>
                <a:pt x="186" y="544"/>
              </a:lnTo>
              <a:lnTo>
                <a:pt x="186" y="329"/>
              </a:lnTo>
              <a:lnTo>
                <a:pt x="328" y="329"/>
              </a:lnTo>
              <a:lnTo>
                <a:pt x="356" y="330"/>
              </a:lnTo>
              <a:lnTo>
                <a:pt x="367" y="332"/>
              </a:lnTo>
              <a:lnTo>
                <a:pt x="378" y="333"/>
              </a:lnTo>
              <a:lnTo>
                <a:pt x="387" y="336"/>
              </a:lnTo>
              <a:lnTo>
                <a:pt x="395" y="339"/>
              </a:lnTo>
              <a:lnTo>
                <a:pt x="402" y="342"/>
              </a:lnTo>
              <a:lnTo>
                <a:pt x="408" y="347"/>
              </a:lnTo>
              <a:lnTo>
                <a:pt x="414" y="353"/>
              </a:lnTo>
              <a:lnTo>
                <a:pt x="418" y="359"/>
              </a:lnTo>
              <a:lnTo>
                <a:pt x="422" y="367"/>
              </a:lnTo>
              <a:lnTo>
                <a:pt x="426" y="376"/>
              </a:lnTo>
              <a:lnTo>
                <a:pt x="429" y="386"/>
              </a:lnTo>
              <a:lnTo>
                <a:pt x="432" y="397"/>
              </a:lnTo>
              <a:lnTo>
                <a:pt x="436" y="424"/>
              </a:lnTo>
              <a:lnTo>
                <a:pt x="459" y="42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631440</xdr:colOff>
      <xdr:row>142</xdr:row>
      <xdr:rowOff>68040</xdr:rowOff>
    </xdr:from>
    <xdr:to>
      <xdr:col>297</xdr:col>
      <xdr:colOff>739440</xdr:colOff>
      <xdr:row>142</xdr:row>
      <xdr:rowOff>163440</xdr:rowOff>
    </xdr:to>
    <xdr:sp>
      <xdr:nvSpPr>
        <xdr:cNvPr id="434" name="Freeform 1"/>
        <xdr:cNvSpPr/>
      </xdr:nvSpPr>
      <xdr:spPr>
        <a:xfrm>
          <a:off x="238260960" y="86631120"/>
          <a:ext cx="108360" cy="95760"/>
        </a:xfrm>
        <a:custGeom>
          <a:avLst/>
          <a:gdLst/>
          <a:ahLst/>
          <a:rect l="0" t="0" r="r" b="b"/>
          <a:pathLst>
            <a:path w="301" h="266">
              <a:moveTo>
                <a:pt x="0" y="0"/>
              </a:moveTo>
              <a:lnTo>
                <a:pt x="0" y="10"/>
              </a:lnTo>
              <a:lnTo>
                <a:pt x="10" y="10"/>
              </a:lnTo>
              <a:lnTo>
                <a:pt x="20" y="11"/>
              </a:lnTo>
              <a:lnTo>
                <a:pt x="24" y="12"/>
              </a:lnTo>
              <a:lnTo>
                <a:pt x="28" y="13"/>
              </a:lnTo>
              <a:lnTo>
                <a:pt x="31" y="14"/>
              </a:lnTo>
              <a:lnTo>
                <a:pt x="32" y="15"/>
              </a:lnTo>
              <a:lnTo>
                <a:pt x="34" y="16"/>
              </a:lnTo>
              <a:lnTo>
                <a:pt x="35" y="17"/>
              </a:lnTo>
              <a:lnTo>
                <a:pt x="36" y="18"/>
              </a:lnTo>
              <a:lnTo>
                <a:pt x="37" y="19"/>
              </a:lnTo>
              <a:lnTo>
                <a:pt x="38" y="21"/>
              </a:lnTo>
              <a:lnTo>
                <a:pt x="39" y="24"/>
              </a:lnTo>
              <a:lnTo>
                <a:pt x="41" y="28"/>
              </a:lnTo>
              <a:lnTo>
                <a:pt x="42" y="33"/>
              </a:lnTo>
              <a:lnTo>
                <a:pt x="42" y="39"/>
              </a:lnTo>
              <a:lnTo>
                <a:pt x="43" y="53"/>
              </a:lnTo>
              <a:lnTo>
                <a:pt x="44" y="71"/>
              </a:lnTo>
              <a:lnTo>
                <a:pt x="44" y="194"/>
              </a:lnTo>
              <a:lnTo>
                <a:pt x="43" y="212"/>
              </a:lnTo>
              <a:lnTo>
                <a:pt x="42" y="226"/>
              </a:lnTo>
              <a:lnTo>
                <a:pt x="42" y="232"/>
              </a:lnTo>
              <a:lnTo>
                <a:pt x="41" y="236"/>
              </a:lnTo>
              <a:lnTo>
                <a:pt x="39" y="241"/>
              </a:lnTo>
              <a:lnTo>
                <a:pt x="38" y="244"/>
              </a:lnTo>
              <a:lnTo>
                <a:pt x="37" y="245"/>
              </a:lnTo>
              <a:lnTo>
                <a:pt x="36" y="247"/>
              </a:lnTo>
              <a:lnTo>
                <a:pt x="35" y="248"/>
              </a:lnTo>
              <a:lnTo>
                <a:pt x="34" y="249"/>
              </a:lnTo>
              <a:lnTo>
                <a:pt x="32" y="250"/>
              </a:lnTo>
              <a:lnTo>
                <a:pt x="31" y="251"/>
              </a:lnTo>
              <a:lnTo>
                <a:pt x="28" y="252"/>
              </a:lnTo>
              <a:lnTo>
                <a:pt x="24" y="253"/>
              </a:lnTo>
              <a:lnTo>
                <a:pt x="20" y="254"/>
              </a:lnTo>
              <a:lnTo>
                <a:pt x="10" y="255"/>
              </a:lnTo>
              <a:lnTo>
                <a:pt x="0" y="255"/>
              </a:lnTo>
              <a:lnTo>
                <a:pt x="0" y="265"/>
              </a:lnTo>
              <a:lnTo>
                <a:pt x="133" y="265"/>
              </a:lnTo>
              <a:lnTo>
                <a:pt x="133" y="255"/>
              </a:lnTo>
              <a:lnTo>
                <a:pt x="124" y="255"/>
              </a:lnTo>
              <a:lnTo>
                <a:pt x="119" y="255"/>
              </a:lnTo>
              <a:lnTo>
                <a:pt x="114" y="254"/>
              </a:lnTo>
              <a:lnTo>
                <a:pt x="110" y="254"/>
              </a:lnTo>
              <a:lnTo>
                <a:pt x="106" y="252"/>
              </a:lnTo>
              <a:lnTo>
                <a:pt x="105" y="252"/>
              </a:lnTo>
              <a:lnTo>
                <a:pt x="103" y="251"/>
              </a:lnTo>
              <a:lnTo>
                <a:pt x="102" y="250"/>
              </a:lnTo>
              <a:lnTo>
                <a:pt x="101" y="249"/>
              </a:lnTo>
              <a:lnTo>
                <a:pt x="99" y="248"/>
              </a:lnTo>
              <a:lnTo>
                <a:pt x="98" y="247"/>
              </a:lnTo>
              <a:lnTo>
                <a:pt x="97" y="245"/>
              </a:lnTo>
              <a:lnTo>
                <a:pt x="96" y="244"/>
              </a:lnTo>
              <a:lnTo>
                <a:pt x="95" y="240"/>
              </a:lnTo>
              <a:lnTo>
                <a:pt x="93" y="236"/>
              </a:lnTo>
              <a:lnTo>
                <a:pt x="92" y="231"/>
              </a:lnTo>
              <a:lnTo>
                <a:pt x="91" y="225"/>
              </a:lnTo>
              <a:lnTo>
                <a:pt x="91" y="211"/>
              </a:lnTo>
              <a:lnTo>
                <a:pt x="90" y="194"/>
              </a:lnTo>
              <a:lnTo>
                <a:pt x="90" y="23"/>
              </a:lnTo>
              <a:lnTo>
                <a:pt x="210" y="23"/>
              </a:lnTo>
              <a:lnTo>
                <a:pt x="210" y="194"/>
              </a:lnTo>
              <a:lnTo>
                <a:pt x="210" y="212"/>
              </a:lnTo>
              <a:lnTo>
                <a:pt x="209" y="226"/>
              </a:lnTo>
              <a:lnTo>
                <a:pt x="208" y="232"/>
              </a:lnTo>
              <a:lnTo>
                <a:pt x="207" y="236"/>
              </a:lnTo>
              <a:lnTo>
                <a:pt x="206" y="241"/>
              </a:lnTo>
              <a:lnTo>
                <a:pt x="204" y="244"/>
              </a:lnTo>
              <a:lnTo>
                <a:pt x="203" y="245"/>
              </a:lnTo>
              <a:lnTo>
                <a:pt x="202" y="247"/>
              </a:lnTo>
              <a:lnTo>
                <a:pt x="201" y="248"/>
              </a:lnTo>
              <a:lnTo>
                <a:pt x="200" y="249"/>
              </a:lnTo>
              <a:lnTo>
                <a:pt x="199" y="250"/>
              </a:lnTo>
              <a:lnTo>
                <a:pt x="197" y="251"/>
              </a:lnTo>
              <a:lnTo>
                <a:pt x="194" y="252"/>
              </a:lnTo>
              <a:lnTo>
                <a:pt x="191" y="253"/>
              </a:lnTo>
              <a:lnTo>
                <a:pt x="186" y="254"/>
              </a:lnTo>
              <a:lnTo>
                <a:pt x="176" y="255"/>
              </a:lnTo>
              <a:lnTo>
                <a:pt x="166" y="255"/>
              </a:lnTo>
              <a:lnTo>
                <a:pt x="166" y="265"/>
              </a:lnTo>
              <a:lnTo>
                <a:pt x="300" y="265"/>
              </a:lnTo>
              <a:lnTo>
                <a:pt x="300" y="255"/>
              </a:lnTo>
              <a:lnTo>
                <a:pt x="290" y="255"/>
              </a:lnTo>
              <a:lnTo>
                <a:pt x="285" y="255"/>
              </a:lnTo>
              <a:lnTo>
                <a:pt x="281" y="254"/>
              </a:lnTo>
              <a:lnTo>
                <a:pt x="276" y="254"/>
              </a:lnTo>
              <a:lnTo>
                <a:pt x="273" y="252"/>
              </a:lnTo>
              <a:lnTo>
                <a:pt x="271" y="252"/>
              </a:lnTo>
              <a:lnTo>
                <a:pt x="270" y="251"/>
              </a:lnTo>
              <a:lnTo>
                <a:pt x="268" y="250"/>
              </a:lnTo>
              <a:lnTo>
                <a:pt x="267" y="249"/>
              </a:lnTo>
              <a:lnTo>
                <a:pt x="266" y="248"/>
              </a:lnTo>
              <a:lnTo>
                <a:pt x="265" y="247"/>
              </a:lnTo>
              <a:lnTo>
                <a:pt x="264" y="245"/>
              </a:lnTo>
              <a:lnTo>
                <a:pt x="263" y="244"/>
              </a:lnTo>
              <a:lnTo>
                <a:pt x="261" y="240"/>
              </a:lnTo>
              <a:lnTo>
                <a:pt x="260" y="236"/>
              </a:lnTo>
              <a:lnTo>
                <a:pt x="259" y="231"/>
              </a:lnTo>
              <a:lnTo>
                <a:pt x="258" y="225"/>
              </a:lnTo>
              <a:lnTo>
                <a:pt x="257" y="211"/>
              </a:lnTo>
              <a:lnTo>
                <a:pt x="257" y="194"/>
              </a:lnTo>
              <a:lnTo>
                <a:pt x="257" y="71"/>
              </a:lnTo>
              <a:lnTo>
                <a:pt x="257" y="53"/>
              </a:lnTo>
              <a:lnTo>
                <a:pt x="258" y="39"/>
              </a:lnTo>
              <a:lnTo>
                <a:pt x="259" y="34"/>
              </a:lnTo>
              <a:lnTo>
                <a:pt x="260" y="29"/>
              </a:lnTo>
              <a:lnTo>
                <a:pt x="261" y="25"/>
              </a:lnTo>
              <a:lnTo>
                <a:pt x="263" y="21"/>
              </a:lnTo>
              <a:lnTo>
                <a:pt x="264" y="20"/>
              </a:lnTo>
              <a:lnTo>
                <a:pt x="265" y="18"/>
              </a:lnTo>
              <a:lnTo>
                <a:pt x="266" y="17"/>
              </a:lnTo>
              <a:lnTo>
                <a:pt x="267" y="16"/>
              </a:lnTo>
              <a:lnTo>
                <a:pt x="268" y="15"/>
              </a:lnTo>
              <a:lnTo>
                <a:pt x="270" y="14"/>
              </a:lnTo>
              <a:lnTo>
                <a:pt x="271" y="13"/>
              </a:lnTo>
              <a:lnTo>
                <a:pt x="273" y="12"/>
              </a:lnTo>
              <a:lnTo>
                <a:pt x="276" y="11"/>
              </a:lnTo>
              <a:lnTo>
                <a:pt x="281" y="11"/>
              </a:lnTo>
              <a:lnTo>
                <a:pt x="285" y="10"/>
              </a:lnTo>
              <a:lnTo>
                <a:pt x="290" y="10"/>
              </a:lnTo>
              <a:lnTo>
                <a:pt x="300" y="10"/>
              </a:lnTo>
              <a:lnTo>
                <a:pt x="300" y="0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298</xdr:col>
      <xdr:colOff>24480</xdr:colOff>
      <xdr:row>141</xdr:row>
      <xdr:rowOff>595800</xdr:rowOff>
    </xdr:from>
    <xdr:to>
      <xdr:col>298</xdr:col>
      <xdr:colOff>63360</xdr:colOff>
      <xdr:row>142</xdr:row>
      <xdr:rowOff>25560</xdr:rowOff>
    </xdr:to>
    <xdr:sp>
      <xdr:nvSpPr>
        <xdr:cNvPr id="435" name="Freeform 1"/>
        <xdr:cNvSpPr/>
      </xdr:nvSpPr>
      <xdr:spPr>
        <a:xfrm>
          <a:off x="238454280" y="86549400"/>
          <a:ext cx="39240" cy="39600"/>
        </a:xfrm>
        <a:custGeom>
          <a:avLst/>
          <a:gdLst/>
          <a:ahLst/>
          <a:rect l="0" t="0" r="r" b="b"/>
          <a:pathLst>
            <a:path w="109" h="110">
              <a:moveTo>
                <a:pt x="54" y="0"/>
              </a:moveTo>
              <a:lnTo>
                <a:pt x="48" y="0"/>
              </a:lnTo>
              <a:lnTo>
                <a:pt x="43" y="1"/>
              </a:lnTo>
              <a:lnTo>
                <a:pt x="38" y="2"/>
              </a:lnTo>
              <a:lnTo>
                <a:pt x="33" y="4"/>
              </a:lnTo>
              <a:lnTo>
                <a:pt x="28" y="7"/>
              </a:lnTo>
              <a:lnTo>
                <a:pt x="24" y="9"/>
              </a:lnTo>
              <a:lnTo>
                <a:pt x="20" y="13"/>
              </a:lnTo>
              <a:lnTo>
                <a:pt x="16" y="16"/>
              </a:lnTo>
              <a:lnTo>
                <a:pt x="12" y="20"/>
              </a:lnTo>
              <a:lnTo>
                <a:pt x="9" y="24"/>
              </a:lnTo>
              <a:lnTo>
                <a:pt x="7" y="29"/>
              </a:lnTo>
              <a:lnTo>
                <a:pt x="4" y="34"/>
              </a:lnTo>
              <a:lnTo>
                <a:pt x="2" y="39"/>
              </a:lnTo>
              <a:lnTo>
                <a:pt x="1" y="45"/>
              </a:lnTo>
              <a:lnTo>
                <a:pt x="0" y="50"/>
              </a:lnTo>
              <a:lnTo>
                <a:pt x="0" y="56"/>
              </a:lnTo>
              <a:lnTo>
                <a:pt x="0" y="61"/>
              </a:lnTo>
              <a:lnTo>
                <a:pt x="1" y="66"/>
              </a:lnTo>
              <a:lnTo>
                <a:pt x="2" y="72"/>
              </a:lnTo>
              <a:lnTo>
                <a:pt x="4" y="76"/>
              </a:lnTo>
              <a:lnTo>
                <a:pt x="7" y="81"/>
              </a:lnTo>
              <a:lnTo>
                <a:pt x="9" y="85"/>
              </a:lnTo>
              <a:lnTo>
                <a:pt x="12" y="89"/>
              </a:lnTo>
              <a:lnTo>
                <a:pt x="16" y="93"/>
              </a:lnTo>
              <a:lnTo>
                <a:pt x="19" y="97"/>
              </a:lnTo>
              <a:lnTo>
                <a:pt x="24" y="100"/>
              </a:lnTo>
              <a:lnTo>
                <a:pt x="28" y="103"/>
              </a:lnTo>
              <a:lnTo>
                <a:pt x="32" y="105"/>
              </a:lnTo>
              <a:lnTo>
                <a:pt x="37" y="107"/>
              </a:lnTo>
              <a:lnTo>
                <a:pt x="42" y="108"/>
              </a:lnTo>
              <a:lnTo>
                <a:pt x="47" y="109"/>
              </a:lnTo>
              <a:lnTo>
                <a:pt x="53" y="109"/>
              </a:lnTo>
              <a:lnTo>
                <a:pt x="58" y="109"/>
              </a:lnTo>
              <a:lnTo>
                <a:pt x="64" y="108"/>
              </a:lnTo>
              <a:lnTo>
                <a:pt x="69" y="107"/>
              </a:lnTo>
              <a:lnTo>
                <a:pt x="74" y="105"/>
              </a:lnTo>
              <a:lnTo>
                <a:pt x="79" y="103"/>
              </a:lnTo>
              <a:lnTo>
                <a:pt x="83" y="100"/>
              </a:lnTo>
              <a:lnTo>
                <a:pt x="88" y="97"/>
              </a:lnTo>
              <a:lnTo>
                <a:pt x="92" y="94"/>
              </a:lnTo>
              <a:lnTo>
                <a:pt x="95" y="90"/>
              </a:lnTo>
              <a:lnTo>
                <a:pt x="98" y="86"/>
              </a:lnTo>
              <a:lnTo>
                <a:pt x="101" y="81"/>
              </a:lnTo>
              <a:lnTo>
                <a:pt x="104" y="77"/>
              </a:lnTo>
              <a:lnTo>
                <a:pt x="105" y="72"/>
              </a:lnTo>
              <a:lnTo>
                <a:pt x="107" y="67"/>
              </a:lnTo>
              <a:lnTo>
                <a:pt x="108" y="61"/>
              </a:lnTo>
              <a:lnTo>
                <a:pt x="108" y="56"/>
              </a:lnTo>
              <a:lnTo>
                <a:pt x="108" y="50"/>
              </a:lnTo>
              <a:lnTo>
                <a:pt x="107" y="45"/>
              </a:lnTo>
              <a:lnTo>
                <a:pt x="105" y="40"/>
              </a:lnTo>
              <a:lnTo>
                <a:pt x="104" y="34"/>
              </a:lnTo>
              <a:lnTo>
                <a:pt x="101" y="30"/>
              </a:lnTo>
              <a:lnTo>
                <a:pt x="98" y="25"/>
              </a:lnTo>
              <a:lnTo>
                <a:pt x="95" y="21"/>
              </a:lnTo>
              <a:lnTo>
                <a:pt x="92" y="17"/>
              </a:lnTo>
              <a:lnTo>
                <a:pt x="88" y="13"/>
              </a:lnTo>
              <a:lnTo>
                <a:pt x="84" y="10"/>
              </a:lnTo>
              <a:lnTo>
                <a:pt x="79" y="7"/>
              </a:lnTo>
              <a:lnTo>
                <a:pt x="74" y="4"/>
              </a:lnTo>
              <a:lnTo>
                <a:pt x="69" y="3"/>
              </a:lnTo>
              <a:lnTo>
                <a:pt x="64" y="1"/>
              </a:lnTo>
              <a:lnTo>
                <a:pt x="59" y="0"/>
              </a:lnTo>
              <a:lnTo>
                <a:pt x="54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298</xdr:col>
      <xdr:colOff>149400</xdr:colOff>
      <xdr:row>141</xdr:row>
      <xdr:rowOff>464040</xdr:rowOff>
    </xdr:from>
    <xdr:to>
      <xdr:col>298</xdr:col>
      <xdr:colOff>233640</xdr:colOff>
      <xdr:row>142</xdr:row>
      <xdr:rowOff>96120</xdr:rowOff>
    </xdr:to>
    <xdr:sp>
      <xdr:nvSpPr>
        <xdr:cNvPr id="436" name="Freeform 1"/>
        <xdr:cNvSpPr/>
      </xdr:nvSpPr>
      <xdr:spPr>
        <a:xfrm>
          <a:off x="238579200" y="86417640"/>
          <a:ext cx="84600" cy="241920"/>
        </a:xfrm>
        <a:custGeom>
          <a:avLst/>
          <a:gdLst/>
          <a:ahLst/>
          <a:rect l="0" t="0" r="r" b="b"/>
          <a:pathLst>
            <a:path w="235" h="672">
              <a:moveTo>
                <a:pt x="2" y="671"/>
              </a:moveTo>
              <a:lnTo>
                <a:pt x="234" y="671"/>
              </a:lnTo>
              <a:lnTo>
                <a:pt x="234" y="657"/>
              </a:lnTo>
              <a:lnTo>
                <a:pt x="213" y="655"/>
              </a:lnTo>
              <a:lnTo>
                <a:pt x="204" y="654"/>
              </a:lnTo>
              <a:lnTo>
                <a:pt x="196" y="653"/>
              </a:lnTo>
              <a:lnTo>
                <a:pt x="190" y="651"/>
              </a:lnTo>
              <a:lnTo>
                <a:pt x="184" y="648"/>
              </a:lnTo>
              <a:lnTo>
                <a:pt x="179" y="646"/>
              </a:lnTo>
              <a:lnTo>
                <a:pt x="176" y="644"/>
              </a:lnTo>
              <a:lnTo>
                <a:pt x="174" y="642"/>
              </a:lnTo>
              <a:lnTo>
                <a:pt x="172" y="640"/>
              </a:lnTo>
              <a:lnTo>
                <a:pt x="171" y="638"/>
              </a:lnTo>
              <a:lnTo>
                <a:pt x="169" y="636"/>
              </a:lnTo>
              <a:lnTo>
                <a:pt x="168" y="634"/>
              </a:lnTo>
              <a:lnTo>
                <a:pt x="165" y="628"/>
              </a:lnTo>
              <a:lnTo>
                <a:pt x="163" y="622"/>
              </a:lnTo>
              <a:lnTo>
                <a:pt x="162" y="615"/>
              </a:lnTo>
              <a:lnTo>
                <a:pt x="161" y="607"/>
              </a:lnTo>
              <a:lnTo>
                <a:pt x="160" y="589"/>
              </a:lnTo>
              <a:lnTo>
                <a:pt x="160" y="2"/>
              </a:lnTo>
              <a:lnTo>
                <a:pt x="156" y="0"/>
              </a:lnTo>
              <a:lnTo>
                <a:pt x="0" y="43"/>
              </a:lnTo>
              <a:lnTo>
                <a:pt x="0" y="59"/>
              </a:lnTo>
              <a:lnTo>
                <a:pt x="6" y="59"/>
              </a:lnTo>
              <a:lnTo>
                <a:pt x="22" y="58"/>
              </a:lnTo>
              <a:lnTo>
                <a:pt x="30" y="57"/>
              </a:lnTo>
              <a:lnTo>
                <a:pt x="36" y="57"/>
              </a:lnTo>
              <a:lnTo>
                <a:pt x="42" y="57"/>
              </a:lnTo>
              <a:lnTo>
                <a:pt x="47" y="58"/>
              </a:lnTo>
              <a:lnTo>
                <a:pt x="52" y="59"/>
              </a:lnTo>
              <a:lnTo>
                <a:pt x="56" y="60"/>
              </a:lnTo>
              <a:lnTo>
                <a:pt x="60" y="62"/>
              </a:lnTo>
              <a:lnTo>
                <a:pt x="63" y="64"/>
              </a:lnTo>
              <a:lnTo>
                <a:pt x="66" y="66"/>
              </a:lnTo>
              <a:lnTo>
                <a:pt x="69" y="70"/>
              </a:lnTo>
              <a:lnTo>
                <a:pt x="71" y="73"/>
              </a:lnTo>
              <a:lnTo>
                <a:pt x="73" y="78"/>
              </a:lnTo>
              <a:lnTo>
                <a:pt x="74" y="83"/>
              </a:lnTo>
              <a:lnTo>
                <a:pt x="76" y="88"/>
              </a:lnTo>
              <a:lnTo>
                <a:pt x="77" y="94"/>
              </a:lnTo>
              <a:lnTo>
                <a:pt x="77" y="101"/>
              </a:lnTo>
              <a:lnTo>
                <a:pt x="78" y="117"/>
              </a:lnTo>
              <a:lnTo>
                <a:pt x="78" y="586"/>
              </a:lnTo>
              <a:lnTo>
                <a:pt x="77" y="604"/>
              </a:lnTo>
              <a:lnTo>
                <a:pt x="76" y="612"/>
              </a:lnTo>
              <a:lnTo>
                <a:pt x="74" y="619"/>
              </a:lnTo>
              <a:lnTo>
                <a:pt x="72" y="625"/>
              </a:lnTo>
              <a:lnTo>
                <a:pt x="69" y="631"/>
              </a:lnTo>
              <a:lnTo>
                <a:pt x="66" y="635"/>
              </a:lnTo>
              <a:lnTo>
                <a:pt x="62" y="640"/>
              </a:lnTo>
              <a:lnTo>
                <a:pt x="58" y="643"/>
              </a:lnTo>
              <a:lnTo>
                <a:pt x="52" y="647"/>
              </a:lnTo>
              <a:lnTo>
                <a:pt x="46" y="649"/>
              </a:lnTo>
              <a:lnTo>
                <a:pt x="39" y="651"/>
              </a:lnTo>
              <a:lnTo>
                <a:pt x="31" y="653"/>
              </a:lnTo>
              <a:lnTo>
                <a:pt x="23" y="655"/>
              </a:lnTo>
              <a:lnTo>
                <a:pt x="2" y="657"/>
              </a:lnTo>
              <a:lnTo>
                <a:pt x="2" y="671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298</xdr:col>
      <xdr:colOff>262800</xdr:colOff>
      <xdr:row>142</xdr:row>
      <xdr:rowOff>21600</xdr:rowOff>
    </xdr:from>
    <xdr:to>
      <xdr:col>298</xdr:col>
      <xdr:colOff>387000</xdr:colOff>
      <xdr:row>142</xdr:row>
      <xdr:rowOff>197280</xdr:rowOff>
    </xdr:to>
    <xdr:sp>
      <xdr:nvSpPr>
        <xdr:cNvPr id="437" name="Freeform 1"/>
        <xdr:cNvSpPr/>
      </xdr:nvSpPr>
      <xdr:spPr>
        <a:xfrm>
          <a:off x="238692600" y="86584680"/>
          <a:ext cx="124560" cy="176040"/>
        </a:xfrm>
        <a:custGeom>
          <a:avLst/>
          <a:gdLst/>
          <a:ahLst/>
          <a:rect l="0" t="0" r="r" b="b"/>
          <a:pathLst>
            <a:path w="346" h="489">
              <a:moveTo>
                <a:pt x="238" y="488"/>
              </a:moveTo>
              <a:lnTo>
                <a:pt x="238" y="478"/>
              </a:lnTo>
              <a:lnTo>
                <a:pt x="230" y="478"/>
              </a:lnTo>
              <a:lnTo>
                <a:pt x="225" y="478"/>
              </a:lnTo>
              <a:lnTo>
                <a:pt x="220" y="478"/>
              </a:lnTo>
              <a:lnTo>
                <a:pt x="216" y="477"/>
              </a:lnTo>
              <a:lnTo>
                <a:pt x="213" y="476"/>
              </a:lnTo>
              <a:lnTo>
                <a:pt x="210" y="474"/>
              </a:lnTo>
              <a:lnTo>
                <a:pt x="208" y="473"/>
              </a:lnTo>
              <a:lnTo>
                <a:pt x="207" y="472"/>
              </a:lnTo>
              <a:lnTo>
                <a:pt x="206" y="471"/>
              </a:lnTo>
              <a:lnTo>
                <a:pt x="204" y="470"/>
              </a:lnTo>
              <a:lnTo>
                <a:pt x="203" y="468"/>
              </a:lnTo>
              <a:lnTo>
                <a:pt x="202" y="467"/>
              </a:lnTo>
              <a:lnTo>
                <a:pt x="201" y="463"/>
              </a:lnTo>
              <a:lnTo>
                <a:pt x="199" y="459"/>
              </a:lnTo>
              <a:lnTo>
                <a:pt x="198" y="454"/>
              </a:lnTo>
              <a:lnTo>
                <a:pt x="197" y="448"/>
              </a:lnTo>
              <a:lnTo>
                <a:pt x="196" y="434"/>
              </a:lnTo>
              <a:lnTo>
                <a:pt x="196" y="417"/>
              </a:lnTo>
              <a:lnTo>
                <a:pt x="196" y="390"/>
              </a:lnTo>
              <a:lnTo>
                <a:pt x="209" y="394"/>
              </a:lnTo>
              <a:lnTo>
                <a:pt x="220" y="396"/>
              </a:lnTo>
              <a:lnTo>
                <a:pt x="225" y="397"/>
              </a:lnTo>
              <a:lnTo>
                <a:pt x="229" y="398"/>
              </a:lnTo>
              <a:lnTo>
                <a:pt x="234" y="398"/>
              </a:lnTo>
              <a:lnTo>
                <a:pt x="238" y="398"/>
              </a:lnTo>
              <a:lnTo>
                <a:pt x="248" y="397"/>
              </a:lnTo>
              <a:lnTo>
                <a:pt x="259" y="395"/>
              </a:lnTo>
              <a:lnTo>
                <a:pt x="269" y="392"/>
              </a:lnTo>
              <a:lnTo>
                <a:pt x="279" y="387"/>
              </a:lnTo>
              <a:lnTo>
                <a:pt x="288" y="381"/>
              </a:lnTo>
              <a:lnTo>
                <a:pt x="297" y="373"/>
              </a:lnTo>
              <a:lnTo>
                <a:pt x="305" y="365"/>
              </a:lnTo>
              <a:lnTo>
                <a:pt x="313" y="356"/>
              </a:lnTo>
              <a:lnTo>
                <a:pt x="320" y="346"/>
              </a:lnTo>
              <a:lnTo>
                <a:pt x="326" y="335"/>
              </a:lnTo>
              <a:lnTo>
                <a:pt x="332" y="324"/>
              </a:lnTo>
              <a:lnTo>
                <a:pt x="336" y="311"/>
              </a:lnTo>
              <a:lnTo>
                <a:pt x="340" y="298"/>
              </a:lnTo>
              <a:lnTo>
                <a:pt x="343" y="285"/>
              </a:lnTo>
              <a:lnTo>
                <a:pt x="345" y="271"/>
              </a:lnTo>
              <a:lnTo>
                <a:pt x="345" y="257"/>
              </a:lnTo>
              <a:lnTo>
                <a:pt x="345" y="243"/>
              </a:lnTo>
              <a:lnTo>
                <a:pt x="343" y="230"/>
              </a:lnTo>
              <a:lnTo>
                <a:pt x="341" y="217"/>
              </a:lnTo>
              <a:lnTo>
                <a:pt x="337" y="205"/>
              </a:lnTo>
              <a:lnTo>
                <a:pt x="333" y="193"/>
              </a:lnTo>
              <a:lnTo>
                <a:pt x="328" y="182"/>
              </a:lnTo>
              <a:lnTo>
                <a:pt x="323" y="172"/>
              </a:lnTo>
              <a:lnTo>
                <a:pt x="316" y="163"/>
              </a:lnTo>
              <a:lnTo>
                <a:pt x="309" y="155"/>
              </a:lnTo>
              <a:lnTo>
                <a:pt x="301" y="148"/>
              </a:lnTo>
              <a:lnTo>
                <a:pt x="293" y="141"/>
              </a:lnTo>
              <a:lnTo>
                <a:pt x="284" y="136"/>
              </a:lnTo>
              <a:lnTo>
                <a:pt x="274" y="132"/>
              </a:lnTo>
              <a:lnTo>
                <a:pt x="264" y="129"/>
              </a:lnTo>
              <a:lnTo>
                <a:pt x="254" y="127"/>
              </a:lnTo>
              <a:lnTo>
                <a:pt x="243" y="126"/>
              </a:lnTo>
              <a:lnTo>
                <a:pt x="239" y="126"/>
              </a:lnTo>
              <a:lnTo>
                <a:pt x="234" y="126"/>
              </a:lnTo>
              <a:lnTo>
                <a:pt x="225" y="127"/>
              </a:lnTo>
              <a:lnTo>
                <a:pt x="213" y="129"/>
              </a:lnTo>
              <a:lnTo>
                <a:pt x="196" y="132"/>
              </a:lnTo>
              <a:lnTo>
                <a:pt x="196" y="0"/>
              </a:lnTo>
              <a:lnTo>
                <a:pt x="171" y="12"/>
              </a:lnTo>
              <a:lnTo>
                <a:pt x="152" y="21"/>
              </a:lnTo>
              <a:lnTo>
                <a:pt x="133" y="30"/>
              </a:lnTo>
              <a:lnTo>
                <a:pt x="107" y="40"/>
              </a:lnTo>
              <a:lnTo>
                <a:pt x="110" y="49"/>
              </a:lnTo>
              <a:lnTo>
                <a:pt x="113" y="48"/>
              </a:lnTo>
              <a:lnTo>
                <a:pt x="116" y="47"/>
              </a:lnTo>
              <a:lnTo>
                <a:pt x="119" y="46"/>
              </a:lnTo>
              <a:lnTo>
                <a:pt x="121" y="46"/>
              </a:lnTo>
              <a:lnTo>
                <a:pt x="123" y="45"/>
              </a:lnTo>
              <a:lnTo>
                <a:pt x="125" y="45"/>
              </a:lnTo>
              <a:lnTo>
                <a:pt x="127" y="45"/>
              </a:lnTo>
              <a:lnTo>
                <a:pt x="129" y="45"/>
              </a:lnTo>
              <a:lnTo>
                <a:pt x="130" y="45"/>
              </a:lnTo>
              <a:lnTo>
                <a:pt x="131" y="45"/>
              </a:lnTo>
              <a:lnTo>
                <a:pt x="134" y="45"/>
              </a:lnTo>
              <a:lnTo>
                <a:pt x="136" y="46"/>
              </a:lnTo>
              <a:lnTo>
                <a:pt x="138" y="47"/>
              </a:lnTo>
              <a:lnTo>
                <a:pt x="140" y="48"/>
              </a:lnTo>
              <a:lnTo>
                <a:pt x="141" y="48"/>
              </a:lnTo>
              <a:lnTo>
                <a:pt x="142" y="49"/>
              </a:lnTo>
              <a:lnTo>
                <a:pt x="143" y="50"/>
              </a:lnTo>
              <a:lnTo>
                <a:pt x="144" y="50"/>
              </a:lnTo>
              <a:lnTo>
                <a:pt x="144" y="51"/>
              </a:lnTo>
              <a:lnTo>
                <a:pt x="145" y="51"/>
              </a:lnTo>
              <a:lnTo>
                <a:pt x="146" y="54"/>
              </a:lnTo>
              <a:lnTo>
                <a:pt x="147" y="55"/>
              </a:lnTo>
              <a:lnTo>
                <a:pt x="148" y="56"/>
              </a:lnTo>
              <a:lnTo>
                <a:pt x="148" y="58"/>
              </a:lnTo>
              <a:lnTo>
                <a:pt x="149" y="59"/>
              </a:lnTo>
              <a:lnTo>
                <a:pt x="149" y="60"/>
              </a:lnTo>
              <a:lnTo>
                <a:pt x="149" y="62"/>
              </a:lnTo>
              <a:lnTo>
                <a:pt x="150" y="66"/>
              </a:lnTo>
              <a:lnTo>
                <a:pt x="150" y="71"/>
              </a:lnTo>
              <a:lnTo>
                <a:pt x="150" y="85"/>
              </a:lnTo>
              <a:lnTo>
                <a:pt x="150" y="135"/>
              </a:lnTo>
              <a:lnTo>
                <a:pt x="132" y="130"/>
              </a:lnTo>
              <a:lnTo>
                <a:pt x="119" y="128"/>
              </a:lnTo>
              <a:lnTo>
                <a:pt x="115" y="127"/>
              </a:lnTo>
              <a:lnTo>
                <a:pt x="110" y="126"/>
              </a:lnTo>
              <a:lnTo>
                <a:pt x="106" y="126"/>
              </a:lnTo>
              <a:lnTo>
                <a:pt x="102" y="126"/>
              </a:lnTo>
              <a:lnTo>
                <a:pt x="92" y="127"/>
              </a:lnTo>
              <a:lnTo>
                <a:pt x="82" y="129"/>
              </a:lnTo>
              <a:lnTo>
                <a:pt x="73" y="133"/>
              </a:lnTo>
              <a:lnTo>
                <a:pt x="63" y="137"/>
              </a:lnTo>
              <a:lnTo>
                <a:pt x="54" y="143"/>
              </a:lnTo>
              <a:lnTo>
                <a:pt x="46" y="151"/>
              </a:lnTo>
              <a:lnTo>
                <a:pt x="38" y="159"/>
              </a:lnTo>
              <a:lnTo>
                <a:pt x="31" y="168"/>
              </a:lnTo>
              <a:lnTo>
                <a:pt x="24" y="178"/>
              </a:lnTo>
              <a:lnTo>
                <a:pt x="18" y="188"/>
              </a:lnTo>
              <a:lnTo>
                <a:pt x="13" y="200"/>
              </a:lnTo>
              <a:lnTo>
                <a:pt x="8" y="212"/>
              </a:lnTo>
              <a:lnTo>
                <a:pt x="5" y="224"/>
              </a:lnTo>
              <a:lnTo>
                <a:pt x="2" y="237"/>
              </a:lnTo>
              <a:lnTo>
                <a:pt x="1" y="251"/>
              </a:lnTo>
              <a:lnTo>
                <a:pt x="0" y="264"/>
              </a:lnTo>
              <a:lnTo>
                <a:pt x="1" y="278"/>
              </a:lnTo>
              <a:lnTo>
                <a:pt x="2" y="291"/>
              </a:lnTo>
              <a:lnTo>
                <a:pt x="5" y="304"/>
              </a:lnTo>
              <a:lnTo>
                <a:pt x="8" y="317"/>
              </a:lnTo>
              <a:lnTo>
                <a:pt x="13" y="328"/>
              </a:lnTo>
              <a:lnTo>
                <a:pt x="18" y="339"/>
              </a:lnTo>
              <a:lnTo>
                <a:pt x="24" y="350"/>
              </a:lnTo>
              <a:lnTo>
                <a:pt x="30" y="359"/>
              </a:lnTo>
              <a:lnTo>
                <a:pt x="38" y="368"/>
              </a:lnTo>
              <a:lnTo>
                <a:pt x="46" y="375"/>
              </a:lnTo>
              <a:lnTo>
                <a:pt x="55" y="382"/>
              </a:lnTo>
              <a:lnTo>
                <a:pt x="64" y="388"/>
              </a:lnTo>
              <a:lnTo>
                <a:pt x="74" y="392"/>
              </a:lnTo>
              <a:lnTo>
                <a:pt x="84" y="395"/>
              </a:lnTo>
              <a:lnTo>
                <a:pt x="94" y="397"/>
              </a:lnTo>
              <a:lnTo>
                <a:pt x="105" y="398"/>
              </a:lnTo>
              <a:lnTo>
                <a:pt x="109" y="398"/>
              </a:lnTo>
              <a:lnTo>
                <a:pt x="114" y="398"/>
              </a:lnTo>
              <a:lnTo>
                <a:pt x="119" y="397"/>
              </a:lnTo>
              <a:lnTo>
                <a:pt x="125" y="396"/>
              </a:lnTo>
              <a:lnTo>
                <a:pt x="137" y="394"/>
              </a:lnTo>
              <a:lnTo>
                <a:pt x="150" y="391"/>
              </a:lnTo>
              <a:lnTo>
                <a:pt x="150" y="417"/>
              </a:lnTo>
              <a:lnTo>
                <a:pt x="149" y="439"/>
              </a:lnTo>
              <a:lnTo>
                <a:pt x="148" y="449"/>
              </a:lnTo>
              <a:lnTo>
                <a:pt x="148" y="454"/>
              </a:lnTo>
              <a:lnTo>
                <a:pt x="147" y="456"/>
              </a:lnTo>
              <a:lnTo>
                <a:pt x="147" y="457"/>
              </a:lnTo>
              <a:lnTo>
                <a:pt x="147" y="459"/>
              </a:lnTo>
              <a:lnTo>
                <a:pt x="146" y="460"/>
              </a:lnTo>
              <a:lnTo>
                <a:pt x="145" y="462"/>
              </a:lnTo>
              <a:lnTo>
                <a:pt x="144" y="465"/>
              </a:lnTo>
              <a:lnTo>
                <a:pt x="143" y="467"/>
              </a:lnTo>
              <a:lnTo>
                <a:pt x="142" y="469"/>
              </a:lnTo>
              <a:lnTo>
                <a:pt x="141" y="470"/>
              </a:lnTo>
              <a:lnTo>
                <a:pt x="139" y="472"/>
              </a:lnTo>
              <a:lnTo>
                <a:pt x="138" y="473"/>
              </a:lnTo>
              <a:lnTo>
                <a:pt x="136" y="474"/>
              </a:lnTo>
              <a:lnTo>
                <a:pt x="134" y="475"/>
              </a:lnTo>
              <a:lnTo>
                <a:pt x="132" y="476"/>
              </a:lnTo>
              <a:lnTo>
                <a:pt x="130" y="477"/>
              </a:lnTo>
              <a:lnTo>
                <a:pt x="127" y="477"/>
              </a:lnTo>
              <a:lnTo>
                <a:pt x="125" y="478"/>
              </a:lnTo>
              <a:lnTo>
                <a:pt x="122" y="478"/>
              </a:lnTo>
              <a:lnTo>
                <a:pt x="116" y="478"/>
              </a:lnTo>
              <a:lnTo>
                <a:pt x="105" y="478"/>
              </a:lnTo>
              <a:lnTo>
                <a:pt x="105" y="488"/>
              </a:lnTo>
              <a:lnTo>
                <a:pt x="238" y="488"/>
              </a:lnTo>
              <a:moveTo>
                <a:pt x="196" y="157"/>
              </a:moveTo>
              <a:lnTo>
                <a:pt x="200" y="154"/>
              </a:lnTo>
              <a:lnTo>
                <a:pt x="205" y="151"/>
              </a:lnTo>
              <a:lnTo>
                <a:pt x="208" y="149"/>
              </a:lnTo>
              <a:lnTo>
                <a:pt x="212" y="148"/>
              </a:lnTo>
              <a:lnTo>
                <a:pt x="216" y="147"/>
              </a:lnTo>
              <a:lnTo>
                <a:pt x="219" y="146"/>
              </a:lnTo>
              <a:lnTo>
                <a:pt x="223" y="146"/>
              </a:lnTo>
              <a:lnTo>
                <a:pt x="227" y="145"/>
              </a:lnTo>
              <a:lnTo>
                <a:pt x="235" y="146"/>
              </a:lnTo>
              <a:lnTo>
                <a:pt x="238" y="147"/>
              </a:lnTo>
              <a:lnTo>
                <a:pt x="242" y="148"/>
              </a:lnTo>
              <a:lnTo>
                <a:pt x="248" y="151"/>
              </a:lnTo>
              <a:lnTo>
                <a:pt x="255" y="155"/>
              </a:lnTo>
              <a:lnTo>
                <a:pt x="261" y="160"/>
              </a:lnTo>
              <a:lnTo>
                <a:pt x="266" y="165"/>
              </a:lnTo>
              <a:lnTo>
                <a:pt x="271" y="172"/>
              </a:lnTo>
              <a:lnTo>
                <a:pt x="275" y="180"/>
              </a:lnTo>
              <a:lnTo>
                <a:pt x="280" y="189"/>
              </a:lnTo>
              <a:lnTo>
                <a:pt x="283" y="199"/>
              </a:lnTo>
              <a:lnTo>
                <a:pt x="286" y="210"/>
              </a:lnTo>
              <a:lnTo>
                <a:pt x="289" y="221"/>
              </a:lnTo>
              <a:lnTo>
                <a:pt x="291" y="234"/>
              </a:lnTo>
              <a:lnTo>
                <a:pt x="292" y="247"/>
              </a:lnTo>
              <a:lnTo>
                <a:pt x="293" y="275"/>
              </a:lnTo>
              <a:lnTo>
                <a:pt x="292" y="298"/>
              </a:lnTo>
              <a:lnTo>
                <a:pt x="291" y="308"/>
              </a:lnTo>
              <a:lnTo>
                <a:pt x="289" y="318"/>
              </a:lnTo>
              <a:lnTo>
                <a:pt x="287" y="327"/>
              </a:lnTo>
              <a:lnTo>
                <a:pt x="285" y="336"/>
              </a:lnTo>
              <a:lnTo>
                <a:pt x="282" y="343"/>
              </a:lnTo>
              <a:lnTo>
                <a:pt x="278" y="350"/>
              </a:lnTo>
              <a:lnTo>
                <a:pt x="275" y="356"/>
              </a:lnTo>
              <a:lnTo>
                <a:pt x="270" y="362"/>
              </a:lnTo>
              <a:lnTo>
                <a:pt x="266" y="367"/>
              </a:lnTo>
              <a:lnTo>
                <a:pt x="261" y="370"/>
              </a:lnTo>
              <a:lnTo>
                <a:pt x="256" y="373"/>
              </a:lnTo>
              <a:lnTo>
                <a:pt x="250" y="376"/>
              </a:lnTo>
              <a:lnTo>
                <a:pt x="244" y="377"/>
              </a:lnTo>
              <a:lnTo>
                <a:pt x="238" y="377"/>
              </a:lnTo>
              <a:lnTo>
                <a:pt x="233" y="377"/>
              </a:lnTo>
              <a:lnTo>
                <a:pt x="230" y="377"/>
              </a:lnTo>
              <a:lnTo>
                <a:pt x="228" y="377"/>
              </a:lnTo>
              <a:lnTo>
                <a:pt x="225" y="376"/>
              </a:lnTo>
              <a:lnTo>
                <a:pt x="223" y="375"/>
              </a:lnTo>
              <a:lnTo>
                <a:pt x="221" y="375"/>
              </a:lnTo>
              <a:lnTo>
                <a:pt x="218" y="374"/>
              </a:lnTo>
              <a:lnTo>
                <a:pt x="213" y="371"/>
              </a:lnTo>
              <a:lnTo>
                <a:pt x="208" y="368"/>
              </a:lnTo>
              <a:lnTo>
                <a:pt x="202" y="364"/>
              </a:lnTo>
              <a:lnTo>
                <a:pt x="196" y="360"/>
              </a:lnTo>
              <a:lnTo>
                <a:pt x="196" y="157"/>
              </a:lnTo>
              <a:moveTo>
                <a:pt x="150" y="367"/>
              </a:moveTo>
              <a:lnTo>
                <a:pt x="145" y="369"/>
              </a:lnTo>
              <a:lnTo>
                <a:pt x="141" y="372"/>
              </a:lnTo>
              <a:lnTo>
                <a:pt x="137" y="373"/>
              </a:lnTo>
              <a:lnTo>
                <a:pt x="133" y="375"/>
              </a:lnTo>
              <a:lnTo>
                <a:pt x="129" y="376"/>
              </a:lnTo>
              <a:lnTo>
                <a:pt x="126" y="377"/>
              </a:lnTo>
              <a:lnTo>
                <a:pt x="122" y="377"/>
              </a:lnTo>
              <a:lnTo>
                <a:pt x="117" y="377"/>
              </a:lnTo>
              <a:lnTo>
                <a:pt x="110" y="377"/>
              </a:lnTo>
              <a:lnTo>
                <a:pt x="103" y="375"/>
              </a:lnTo>
              <a:lnTo>
                <a:pt x="97" y="373"/>
              </a:lnTo>
              <a:lnTo>
                <a:pt x="90" y="369"/>
              </a:lnTo>
              <a:lnTo>
                <a:pt x="85" y="364"/>
              </a:lnTo>
              <a:lnTo>
                <a:pt x="79" y="359"/>
              </a:lnTo>
              <a:lnTo>
                <a:pt x="74" y="352"/>
              </a:lnTo>
              <a:lnTo>
                <a:pt x="70" y="345"/>
              </a:lnTo>
              <a:lnTo>
                <a:pt x="66" y="336"/>
              </a:lnTo>
              <a:lnTo>
                <a:pt x="62" y="327"/>
              </a:lnTo>
              <a:lnTo>
                <a:pt x="59" y="317"/>
              </a:lnTo>
              <a:lnTo>
                <a:pt x="57" y="307"/>
              </a:lnTo>
              <a:lnTo>
                <a:pt x="55" y="295"/>
              </a:lnTo>
              <a:lnTo>
                <a:pt x="53" y="283"/>
              </a:lnTo>
              <a:lnTo>
                <a:pt x="52" y="257"/>
              </a:lnTo>
              <a:lnTo>
                <a:pt x="53" y="232"/>
              </a:lnTo>
              <a:lnTo>
                <a:pt x="56" y="209"/>
              </a:lnTo>
              <a:lnTo>
                <a:pt x="58" y="199"/>
              </a:lnTo>
              <a:lnTo>
                <a:pt x="60" y="190"/>
              </a:lnTo>
              <a:lnTo>
                <a:pt x="63" y="182"/>
              </a:lnTo>
              <a:lnTo>
                <a:pt x="66" y="174"/>
              </a:lnTo>
              <a:lnTo>
                <a:pt x="70" y="167"/>
              </a:lnTo>
              <a:lnTo>
                <a:pt x="74" y="161"/>
              </a:lnTo>
              <a:lnTo>
                <a:pt x="79" y="156"/>
              </a:lnTo>
              <a:lnTo>
                <a:pt x="84" y="152"/>
              </a:lnTo>
              <a:lnTo>
                <a:pt x="89" y="149"/>
              </a:lnTo>
              <a:lnTo>
                <a:pt x="95" y="147"/>
              </a:lnTo>
              <a:lnTo>
                <a:pt x="101" y="145"/>
              </a:lnTo>
              <a:lnTo>
                <a:pt x="108" y="145"/>
              </a:lnTo>
              <a:lnTo>
                <a:pt x="113" y="145"/>
              </a:lnTo>
              <a:lnTo>
                <a:pt x="116" y="145"/>
              </a:lnTo>
              <a:lnTo>
                <a:pt x="118" y="146"/>
              </a:lnTo>
              <a:lnTo>
                <a:pt x="121" y="146"/>
              </a:lnTo>
              <a:lnTo>
                <a:pt x="123" y="147"/>
              </a:lnTo>
              <a:lnTo>
                <a:pt x="126" y="148"/>
              </a:lnTo>
              <a:lnTo>
                <a:pt x="128" y="149"/>
              </a:lnTo>
              <a:lnTo>
                <a:pt x="133" y="152"/>
              </a:lnTo>
              <a:lnTo>
                <a:pt x="138" y="155"/>
              </a:lnTo>
              <a:lnTo>
                <a:pt x="144" y="160"/>
              </a:lnTo>
              <a:lnTo>
                <a:pt x="150" y="165"/>
              </a:lnTo>
              <a:lnTo>
                <a:pt x="150" y="367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295</xdr:col>
      <xdr:colOff>441360</xdr:colOff>
      <xdr:row>145</xdr:row>
      <xdr:rowOff>35280</xdr:rowOff>
    </xdr:from>
    <xdr:to>
      <xdr:col>297</xdr:col>
      <xdr:colOff>276840</xdr:colOff>
      <xdr:row>146</xdr:row>
      <xdr:rowOff>523080</xdr:rowOff>
    </xdr:to>
    <xdr:pic>
      <xdr:nvPicPr>
        <xdr:cNvPr id="438" name="Picture 44" descr=""/>
        <xdr:cNvPicPr/>
      </xdr:nvPicPr>
      <xdr:blipFill>
        <a:blip r:embed="rId67"/>
        <a:stretch/>
      </xdr:blipFill>
      <xdr:spPr>
        <a:xfrm>
          <a:off x="236470680" y="88427160"/>
          <a:ext cx="1435680" cy="1097280"/>
        </a:xfrm>
        <a:prstGeom prst="rect">
          <a:avLst/>
        </a:prstGeom>
        <a:ln w="19080">
          <a:solidFill>
            <a:srgbClr val="000000"/>
          </a:solidFill>
          <a:round/>
        </a:ln>
      </xdr:spPr>
    </xdr:pic>
    <xdr:clientData/>
  </xdr:twoCellAnchor>
  <xdr:twoCellAnchor editAs="absolute">
    <xdr:from>
      <xdr:col>296</xdr:col>
      <xdr:colOff>454320</xdr:colOff>
      <xdr:row>149</xdr:row>
      <xdr:rowOff>139680</xdr:rowOff>
    </xdr:from>
    <xdr:to>
      <xdr:col>299</xdr:col>
      <xdr:colOff>327600</xdr:colOff>
      <xdr:row>150</xdr:row>
      <xdr:rowOff>441000</xdr:rowOff>
    </xdr:to>
    <xdr:sp>
      <xdr:nvSpPr>
        <xdr:cNvPr id="439" name="Freeform 1"/>
        <xdr:cNvSpPr/>
      </xdr:nvSpPr>
      <xdr:spPr>
        <a:xfrm>
          <a:off x="237283920" y="90969840"/>
          <a:ext cx="2273760" cy="911520"/>
        </a:xfrm>
        <a:custGeom>
          <a:avLst/>
          <a:gdLst/>
          <a:ahLst/>
          <a:rect l="0" t="0" r="r" b="b"/>
          <a:pathLst>
            <a:path w="6316" h="2532">
              <a:moveTo>
                <a:pt x="0" y="2531"/>
              </a:moveTo>
              <a:lnTo>
                <a:pt x="0" y="0"/>
              </a:lnTo>
              <a:lnTo>
                <a:pt x="6315" y="0"/>
              </a:lnTo>
              <a:lnTo>
                <a:pt x="6315" y="2531"/>
              </a:lnTo>
              <a:lnTo>
                <a:pt x="0" y="2531"/>
              </a:lnTo>
              <a:close/>
            </a:path>
          </a:pathLst>
        </a:custGeom>
        <a:solidFill>
          <a:srgbClr val="ffffff"/>
        </a:solidFill>
        <a:ln w="0">
          <a:solidFill>
            <a:srgbClr val="000000"/>
          </a:solidFill>
        </a:ln>
      </xdr:spPr>
    </xdr:sp>
    <xdr:clientData/>
  </xdr:twoCellAnchor>
  <xdr:twoCellAnchor editAs="absolute">
    <xdr:from>
      <xdr:col>296</xdr:col>
      <xdr:colOff>511920</xdr:colOff>
      <xdr:row>149</xdr:row>
      <xdr:rowOff>451440</xdr:rowOff>
    </xdr:from>
    <xdr:to>
      <xdr:col>296</xdr:col>
      <xdr:colOff>726120</xdr:colOff>
      <xdr:row>150</xdr:row>
      <xdr:rowOff>86040</xdr:rowOff>
    </xdr:to>
    <xdr:sp>
      <xdr:nvSpPr>
        <xdr:cNvPr id="440" name="Freeform 1"/>
        <xdr:cNvSpPr/>
      </xdr:nvSpPr>
      <xdr:spPr>
        <a:xfrm>
          <a:off x="237341520" y="91281600"/>
          <a:ext cx="214560" cy="244800"/>
        </a:xfrm>
        <a:custGeom>
          <a:avLst/>
          <a:gdLst/>
          <a:ahLst/>
          <a:rect l="0" t="0" r="r" b="b"/>
          <a:pathLst>
            <a:path w="596" h="680">
              <a:moveTo>
                <a:pt x="583" y="221"/>
              </a:moveTo>
              <a:lnTo>
                <a:pt x="574" y="0"/>
              </a:lnTo>
              <a:lnTo>
                <a:pt x="553" y="0"/>
              </a:lnTo>
              <a:lnTo>
                <a:pt x="552" y="4"/>
              </a:lnTo>
              <a:lnTo>
                <a:pt x="550" y="7"/>
              </a:lnTo>
              <a:lnTo>
                <a:pt x="549" y="11"/>
              </a:lnTo>
              <a:lnTo>
                <a:pt x="547" y="14"/>
              </a:lnTo>
              <a:lnTo>
                <a:pt x="545" y="17"/>
              </a:lnTo>
              <a:lnTo>
                <a:pt x="543" y="19"/>
              </a:lnTo>
              <a:lnTo>
                <a:pt x="540" y="22"/>
              </a:lnTo>
              <a:lnTo>
                <a:pt x="538" y="24"/>
              </a:lnTo>
              <a:lnTo>
                <a:pt x="535" y="26"/>
              </a:lnTo>
              <a:lnTo>
                <a:pt x="532" y="28"/>
              </a:lnTo>
              <a:lnTo>
                <a:pt x="529" y="29"/>
              </a:lnTo>
              <a:lnTo>
                <a:pt x="526" y="30"/>
              </a:lnTo>
              <a:lnTo>
                <a:pt x="522" y="31"/>
              </a:lnTo>
              <a:lnTo>
                <a:pt x="519" y="32"/>
              </a:lnTo>
              <a:lnTo>
                <a:pt x="515" y="32"/>
              </a:lnTo>
              <a:lnTo>
                <a:pt x="512" y="32"/>
              </a:lnTo>
              <a:lnTo>
                <a:pt x="508" y="32"/>
              </a:lnTo>
              <a:lnTo>
                <a:pt x="504" y="32"/>
              </a:lnTo>
              <a:lnTo>
                <a:pt x="500" y="31"/>
              </a:lnTo>
              <a:lnTo>
                <a:pt x="495" y="30"/>
              </a:lnTo>
              <a:lnTo>
                <a:pt x="484" y="28"/>
              </a:lnTo>
              <a:lnTo>
                <a:pt x="473" y="25"/>
              </a:lnTo>
              <a:lnTo>
                <a:pt x="455" y="19"/>
              </a:lnTo>
              <a:lnTo>
                <a:pt x="437" y="14"/>
              </a:lnTo>
              <a:lnTo>
                <a:pt x="419" y="9"/>
              </a:lnTo>
              <a:lnTo>
                <a:pt x="401" y="6"/>
              </a:lnTo>
              <a:lnTo>
                <a:pt x="383" y="3"/>
              </a:lnTo>
              <a:lnTo>
                <a:pt x="365" y="1"/>
              </a:lnTo>
              <a:lnTo>
                <a:pt x="347" y="0"/>
              </a:lnTo>
              <a:lnTo>
                <a:pt x="330" y="0"/>
              </a:lnTo>
              <a:lnTo>
                <a:pt x="299" y="1"/>
              </a:lnTo>
              <a:lnTo>
                <a:pt x="269" y="6"/>
              </a:lnTo>
              <a:lnTo>
                <a:pt x="240" y="13"/>
              </a:lnTo>
              <a:lnTo>
                <a:pt x="211" y="22"/>
              </a:lnTo>
              <a:lnTo>
                <a:pt x="182" y="34"/>
              </a:lnTo>
              <a:lnTo>
                <a:pt x="156" y="49"/>
              </a:lnTo>
              <a:lnTo>
                <a:pt x="130" y="65"/>
              </a:lnTo>
              <a:lnTo>
                <a:pt x="106" y="85"/>
              </a:lnTo>
              <a:lnTo>
                <a:pt x="94" y="96"/>
              </a:lnTo>
              <a:lnTo>
                <a:pt x="82" y="109"/>
              </a:lnTo>
              <a:lnTo>
                <a:pt x="71" y="122"/>
              </a:lnTo>
              <a:lnTo>
                <a:pt x="61" y="136"/>
              </a:lnTo>
              <a:lnTo>
                <a:pt x="51" y="150"/>
              </a:lnTo>
              <a:lnTo>
                <a:pt x="42" y="165"/>
              </a:lnTo>
              <a:lnTo>
                <a:pt x="34" y="181"/>
              </a:lnTo>
              <a:lnTo>
                <a:pt x="27" y="197"/>
              </a:lnTo>
              <a:lnTo>
                <a:pt x="21" y="214"/>
              </a:lnTo>
              <a:lnTo>
                <a:pt x="15" y="231"/>
              </a:lnTo>
              <a:lnTo>
                <a:pt x="7" y="267"/>
              </a:lnTo>
              <a:lnTo>
                <a:pt x="2" y="305"/>
              </a:lnTo>
              <a:lnTo>
                <a:pt x="0" y="344"/>
              </a:lnTo>
              <a:lnTo>
                <a:pt x="2" y="381"/>
              </a:lnTo>
              <a:lnTo>
                <a:pt x="6" y="416"/>
              </a:lnTo>
              <a:lnTo>
                <a:pt x="13" y="450"/>
              </a:lnTo>
              <a:lnTo>
                <a:pt x="24" y="481"/>
              </a:lnTo>
              <a:lnTo>
                <a:pt x="36" y="511"/>
              </a:lnTo>
              <a:lnTo>
                <a:pt x="52" y="539"/>
              </a:lnTo>
              <a:lnTo>
                <a:pt x="70" y="564"/>
              </a:lnTo>
              <a:lnTo>
                <a:pt x="90" y="587"/>
              </a:lnTo>
              <a:lnTo>
                <a:pt x="112" y="608"/>
              </a:lnTo>
              <a:lnTo>
                <a:pt x="137" y="626"/>
              </a:lnTo>
              <a:lnTo>
                <a:pt x="164" y="642"/>
              </a:lnTo>
              <a:lnTo>
                <a:pt x="193" y="655"/>
              </a:lnTo>
              <a:lnTo>
                <a:pt x="224" y="665"/>
              </a:lnTo>
              <a:lnTo>
                <a:pt x="256" y="673"/>
              </a:lnTo>
              <a:lnTo>
                <a:pt x="291" y="677"/>
              </a:lnTo>
              <a:lnTo>
                <a:pt x="327" y="679"/>
              </a:lnTo>
              <a:lnTo>
                <a:pt x="347" y="678"/>
              </a:lnTo>
              <a:lnTo>
                <a:pt x="368" y="677"/>
              </a:lnTo>
              <a:lnTo>
                <a:pt x="388" y="674"/>
              </a:lnTo>
              <a:lnTo>
                <a:pt x="407" y="671"/>
              </a:lnTo>
              <a:lnTo>
                <a:pt x="426" y="666"/>
              </a:lnTo>
              <a:lnTo>
                <a:pt x="445" y="660"/>
              </a:lnTo>
              <a:lnTo>
                <a:pt x="463" y="654"/>
              </a:lnTo>
              <a:lnTo>
                <a:pt x="481" y="646"/>
              </a:lnTo>
              <a:lnTo>
                <a:pt x="497" y="638"/>
              </a:lnTo>
              <a:lnTo>
                <a:pt x="514" y="629"/>
              </a:lnTo>
              <a:lnTo>
                <a:pt x="529" y="618"/>
              </a:lnTo>
              <a:lnTo>
                <a:pt x="544" y="607"/>
              </a:lnTo>
              <a:lnTo>
                <a:pt x="558" y="595"/>
              </a:lnTo>
              <a:lnTo>
                <a:pt x="571" y="582"/>
              </a:lnTo>
              <a:lnTo>
                <a:pt x="584" y="569"/>
              </a:lnTo>
              <a:lnTo>
                <a:pt x="595" y="554"/>
              </a:lnTo>
              <a:lnTo>
                <a:pt x="578" y="536"/>
              </a:lnTo>
              <a:lnTo>
                <a:pt x="551" y="561"/>
              </a:lnTo>
              <a:lnTo>
                <a:pt x="524" y="581"/>
              </a:lnTo>
              <a:lnTo>
                <a:pt x="498" y="598"/>
              </a:lnTo>
              <a:lnTo>
                <a:pt x="485" y="606"/>
              </a:lnTo>
              <a:lnTo>
                <a:pt x="472" y="612"/>
              </a:lnTo>
              <a:lnTo>
                <a:pt x="458" y="618"/>
              </a:lnTo>
              <a:lnTo>
                <a:pt x="445" y="623"/>
              </a:lnTo>
              <a:lnTo>
                <a:pt x="431" y="627"/>
              </a:lnTo>
              <a:lnTo>
                <a:pt x="417" y="630"/>
              </a:lnTo>
              <a:lnTo>
                <a:pt x="403" y="633"/>
              </a:lnTo>
              <a:lnTo>
                <a:pt x="388" y="634"/>
              </a:lnTo>
              <a:lnTo>
                <a:pt x="358" y="636"/>
              </a:lnTo>
              <a:lnTo>
                <a:pt x="335" y="635"/>
              </a:lnTo>
              <a:lnTo>
                <a:pt x="313" y="632"/>
              </a:lnTo>
              <a:lnTo>
                <a:pt x="292" y="628"/>
              </a:lnTo>
              <a:lnTo>
                <a:pt x="271" y="621"/>
              </a:lnTo>
              <a:lnTo>
                <a:pt x="251" y="613"/>
              </a:lnTo>
              <a:lnTo>
                <a:pt x="233" y="603"/>
              </a:lnTo>
              <a:lnTo>
                <a:pt x="215" y="592"/>
              </a:lnTo>
              <a:lnTo>
                <a:pt x="199" y="579"/>
              </a:lnTo>
              <a:lnTo>
                <a:pt x="189" y="569"/>
              </a:lnTo>
              <a:lnTo>
                <a:pt x="180" y="559"/>
              </a:lnTo>
              <a:lnTo>
                <a:pt x="171" y="547"/>
              </a:lnTo>
              <a:lnTo>
                <a:pt x="163" y="535"/>
              </a:lnTo>
              <a:lnTo>
                <a:pt x="155" y="522"/>
              </a:lnTo>
              <a:lnTo>
                <a:pt x="148" y="508"/>
              </a:lnTo>
              <a:lnTo>
                <a:pt x="142" y="494"/>
              </a:lnTo>
              <a:lnTo>
                <a:pt x="136" y="478"/>
              </a:lnTo>
              <a:lnTo>
                <a:pt x="127" y="446"/>
              </a:lnTo>
              <a:lnTo>
                <a:pt x="120" y="410"/>
              </a:lnTo>
              <a:lnTo>
                <a:pt x="116" y="372"/>
              </a:lnTo>
              <a:lnTo>
                <a:pt x="114" y="332"/>
              </a:lnTo>
              <a:lnTo>
                <a:pt x="115" y="299"/>
              </a:lnTo>
              <a:lnTo>
                <a:pt x="118" y="268"/>
              </a:lnTo>
              <a:lnTo>
                <a:pt x="124" y="239"/>
              </a:lnTo>
              <a:lnTo>
                <a:pt x="131" y="211"/>
              </a:lnTo>
              <a:lnTo>
                <a:pt x="140" y="185"/>
              </a:lnTo>
              <a:lnTo>
                <a:pt x="151" y="161"/>
              </a:lnTo>
              <a:lnTo>
                <a:pt x="163" y="139"/>
              </a:lnTo>
              <a:lnTo>
                <a:pt x="178" y="119"/>
              </a:lnTo>
              <a:lnTo>
                <a:pt x="194" y="101"/>
              </a:lnTo>
              <a:lnTo>
                <a:pt x="212" y="85"/>
              </a:lnTo>
              <a:lnTo>
                <a:pt x="231" y="71"/>
              </a:lnTo>
              <a:lnTo>
                <a:pt x="252" y="60"/>
              </a:lnTo>
              <a:lnTo>
                <a:pt x="274" y="51"/>
              </a:lnTo>
              <a:lnTo>
                <a:pt x="297" y="45"/>
              </a:lnTo>
              <a:lnTo>
                <a:pt x="322" y="41"/>
              </a:lnTo>
              <a:lnTo>
                <a:pt x="348" y="39"/>
              </a:lnTo>
              <a:lnTo>
                <a:pt x="369" y="40"/>
              </a:lnTo>
              <a:lnTo>
                <a:pt x="389" y="43"/>
              </a:lnTo>
              <a:lnTo>
                <a:pt x="409" y="48"/>
              </a:lnTo>
              <a:lnTo>
                <a:pt x="428" y="55"/>
              </a:lnTo>
              <a:lnTo>
                <a:pt x="446" y="63"/>
              </a:lnTo>
              <a:lnTo>
                <a:pt x="463" y="73"/>
              </a:lnTo>
              <a:lnTo>
                <a:pt x="480" y="85"/>
              </a:lnTo>
              <a:lnTo>
                <a:pt x="495" y="98"/>
              </a:lnTo>
              <a:lnTo>
                <a:pt x="506" y="110"/>
              </a:lnTo>
              <a:lnTo>
                <a:pt x="516" y="122"/>
              </a:lnTo>
              <a:lnTo>
                <a:pt x="524" y="134"/>
              </a:lnTo>
              <a:lnTo>
                <a:pt x="532" y="148"/>
              </a:lnTo>
              <a:lnTo>
                <a:pt x="539" y="163"/>
              </a:lnTo>
              <a:lnTo>
                <a:pt x="546" y="180"/>
              </a:lnTo>
              <a:lnTo>
                <a:pt x="553" y="199"/>
              </a:lnTo>
              <a:lnTo>
                <a:pt x="560" y="221"/>
              </a:lnTo>
              <a:lnTo>
                <a:pt x="583" y="221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787680</xdr:colOff>
      <xdr:row>149</xdr:row>
      <xdr:rowOff>532800</xdr:rowOff>
    </xdr:from>
    <xdr:to>
      <xdr:col>297</xdr:col>
      <xdr:colOff>192600</xdr:colOff>
      <xdr:row>150</xdr:row>
      <xdr:rowOff>31320</xdr:rowOff>
    </xdr:to>
    <xdr:sp>
      <xdr:nvSpPr>
        <xdr:cNvPr id="441" name="Freeform 1"/>
        <xdr:cNvSpPr/>
      </xdr:nvSpPr>
      <xdr:spPr>
        <a:xfrm>
          <a:off x="237617280" y="91362960"/>
          <a:ext cx="205200" cy="108720"/>
        </a:xfrm>
        <a:custGeom>
          <a:avLst/>
          <a:gdLst/>
          <a:ahLst/>
          <a:rect l="0" t="0" r="r" b="b"/>
          <a:pathLst>
            <a:path w="570" h="302">
              <a:moveTo>
                <a:pt x="0" y="301"/>
              </a:moveTo>
              <a:lnTo>
                <a:pt x="0" y="240"/>
              </a:lnTo>
              <a:lnTo>
                <a:pt x="569" y="240"/>
              </a:lnTo>
              <a:lnTo>
                <a:pt x="569" y="301"/>
              </a:lnTo>
              <a:lnTo>
                <a:pt x="0" y="301"/>
              </a:lnTo>
              <a:moveTo>
                <a:pt x="0" y="62"/>
              </a:moveTo>
              <a:lnTo>
                <a:pt x="0" y="0"/>
              </a:lnTo>
              <a:lnTo>
                <a:pt x="569" y="0"/>
              </a:lnTo>
              <a:lnTo>
                <a:pt x="569" y="62"/>
              </a:lnTo>
              <a:lnTo>
                <a:pt x="0" y="6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298</xdr:col>
      <xdr:colOff>217080</xdr:colOff>
      <xdr:row>149</xdr:row>
      <xdr:rowOff>232560</xdr:rowOff>
    </xdr:from>
    <xdr:to>
      <xdr:col>298</xdr:col>
      <xdr:colOff>317160</xdr:colOff>
      <xdr:row>149</xdr:row>
      <xdr:rowOff>471960</xdr:rowOff>
    </xdr:to>
    <xdr:sp>
      <xdr:nvSpPr>
        <xdr:cNvPr id="442" name="Freeform 1"/>
        <xdr:cNvSpPr/>
      </xdr:nvSpPr>
      <xdr:spPr>
        <a:xfrm>
          <a:off x="238646880" y="91062720"/>
          <a:ext cx="100440" cy="239760"/>
        </a:xfrm>
        <a:custGeom>
          <a:avLst/>
          <a:gdLst/>
          <a:ahLst/>
          <a:rect l="0" t="0" r="r" b="b"/>
          <a:pathLst>
            <a:path w="279" h="666">
              <a:moveTo>
                <a:pt x="7" y="665"/>
              </a:moveTo>
              <a:lnTo>
                <a:pt x="278" y="665"/>
              </a:lnTo>
              <a:lnTo>
                <a:pt x="278" y="650"/>
              </a:lnTo>
              <a:lnTo>
                <a:pt x="253" y="650"/>
              </a:lnTo>
              <a:lnTo>
                <a:pt x="232" y="648"/>
              </a:lnTo>
              <a:lnTo>
                <a:pt x="223" y="646"/>
              </a:lnTo>
              <a:lnTo>
                <a:pt x="216" y="644"/>
              </a:lnTo>
              <a:lnTo>
                <a:pt x="209" y="642"/>
              </a:lnTo>
              <a:lnTo>
                <a:pt x="204" y="639"/>
              </a:lnTo>
              <a:lnTo>
                <a:pt x="201" y="637"/>
              </a:lnTo>
              <a:lnTo>
                <a:pt x="199" y="635"/>
              </a:lnTo>
              <a:lnTo>
                <a:pt x="197" y="633"/>
              </a:lnTo>
              <a:lnTo>
                <a:pt x="195" y="631"/>
              </a:lnTo>
              <a:lnTo>
                <a:pt x="193" y="629"/>
              </a:lnTo>
              <a:lnTo>
                <a:pt x="192" y="627"/>
              </a:lnTo>
              <a:lnTo>
                <a:pt x="189" y="621"/>
              </a:lnTo>
              <a:lnTo>
                <a:pt x="187" y="615"/>
              </a:lnTo>
              <a:lnTo>
                <a:pt x="186" y="608"/>
              </a:lnTo>
              <a:lnTo>
                <a:pt x="185" y="601"/>
              </a:lnTo>
              <a:lnTo>
                <a:pt x="185" y="592"/>
              </a:lnTo>
              <a:lnTo>
                <a:pt x="185" y="2"/>
              </a:lnTo>
              <a:lnTo>
                <a:pt x="177" y="0"/>
              </a:lnTo>
              <a:lnTo>
                <a:pt x="0" y="90"/>
              </a:lnTo>
              <a:lnTo>
                <a:pt x="0" y="103"/>
              </a:lnTo>
              <a:lnTo>
                <a:pt x="26" y="94"/>
              </a:lnTo>
              <a:lnTo>
                <a:pt x="46" y="87"/>
              </a:lnTo>
              <a:lnTo>
                <a:pt x="55" y="85"/>
              </a:lnTo>
              <a:lnTo>
                <a:pt x="61" y="83"/>
              </a:lnTo>
              <a:lnTo>
                <a:pt x="67" y="82"/>
              </a:lnTo>
              <a:lnTo>
                <a:pt x="69" y="82"/>
              </a:lnTo>
              <a:lnTo>
                <a:pt x="71" y="82"/>
              </a:lnTo>
              <a:lnTo>
                <a:pt x="75" y="82"/>
              </a:lnTo>
              <a:lnTo>
                <a:pt x="78" y="82"/>
              </a:lnTo>
              <a:lnTo>
                <a:pt x="81" y="83"/>
              </a:lnTo>
              <a:lnTo>
                <a:pt x="84" y="84"/>
              </a:lnTo>
              <a:lnTo>
                <a:pt x="87" y="86"/>
              </a:lnTo>
              <a:lnTo>
                <a:pt x="89" y="88"/>
              </a:lnTo>
              <a:lnTo>
                <a:pt x="91" y="90"/>
              </a:lnTo>
              <a:lnTo>
                <a:pt x="93" y="93"/>
              </a:lnTo>
              <a:lnTo>
                <a:pt x="95" y="96"/>
              </a:lnTo>
              <a:lnTo>
                <a:pt x="96" y="99"/>
              </a:lnTo>
              <a:lnTo>
                <a:pt x="98" y="103"/>
              </a:lnTo>
              <a:lnTo>
                <a:pt x="99" y="107"/>
              </a:lnTo>
              <a:lnTo>
                <a:pt x="99" y="112"/>
              </a:lnTo>
              <a:lnTo>
                <a:pt x="100" y="117"/>
              </a:lnTo>
              <a:lnTo>
                <a:pt x="100" y="128"/>
              </a:lnTo>
              <a:lnTo>
                <a:pt x="100" y="574"/>
              </a:lnTo>
              <a:lnTo>
                <a:pt x="99" y="595"/>
              </a:lnTo>
              <a:lnTo>
                <a:pt x="97" y="604"/>
              </a:lnTo>
              <a:lnTo>
                <a:pt x="95" y="612"/>
              </a:lnTo>
              <a:lnTo>
                <a:pt x="93" y="619"/>
              </a:lnTo>
              <a:lnTo>
                <a:pt x="90" y="625"/>
              </a:lnTo>
              <a:lnTo>
                <a:pt x="88" y="628"/>
              </a:lnTo>
              <a:lnTo>
                <a:pt x="86" y="630"/>
              </a:lnTo>
              <a:lnTo>
                <a:pt x="83" y="633"/>
              </a:lnTo>
              <a:lnTo>
                <a:pt x="81" y="635"/>
              </a:lnTo>
              <a:lnTo>
                <a:pt x="75" y="639"/>
              </a:lnTo>
              <a:lnTo>
                <a:pt x="69" y="642"/>
              </a:lnTo>
              <a:lnTo>
                <a:pt x="61" y="644"/>
              </a:lnTo>
              <a:lnTo>
                <a:pt x="53" y="647"/>
              </a:lnTo>
              <a:lnTo>
                <a:pt x="43" y="648"/>
              </a:lnTo>
              <a:lnTo>
                <a:pt x="32" y="649"/>
              </a:lnTo>
              <a:lnTo>
                <a:pt x="7" y="650"/>
              </a:lnTo>
              <a:lnTo>
                <a:pt x="7" y="665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254520</xdr:colOff>
      <xdr:row>149</xdr:row>
      <xdr:rowOff>587520</xdr:rowOff>
    </xdr:from>
    <xdr:to>
      <xdr:col>299</xdr:col>
      <xdr:colOff>281520</xdr:colOff>
      <xdr:row>149</xdr:row>
      <xdr:rowOff>594720</xdr:rowOff>
    </xdr:to>
    <xdr:sp>
      <xdr:nvSpPr>
        <xdr:cNvPr id="443" name="Freeform 1"/>
        <xdr:cNvSpPr/>
      </xdr:nvSpPr>
      <xdr:spPr>
        <a:xfrm>
          <a:off x="237884040" y="91417680"/>
          <a:ext cx="1627560" cy="7560"/>
        </a:xfrm>
        <a:custGeom>
          <a:avLst/>
          <a:gdLst/>
          <a:ahLst/>
          <a:rect l="0" t="0" r="r" b="b"/>
          <a:pathLst>
            <a:path w="4521" h="21">
              <a:moveTo>
                <a:pt x="0" y="0"/>
              </a:moveTo>
              <a:lnTo>
                <a:pt x="4520" y="0"/>
              </a:lnTo>
              <a:lnTo>
                <a:pt x="4520" y="20"/>
              </a:lnTo>
              <a:lnTo>
                <a:pt x="0" y="20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284400</xdr:colOff>
      <xdr:row>150</xdr:row>
      <xdr:rowOff>41400</xdr:rowOff>
    </xdr:from>
    <xdr:to>
      <xdr:col>297</xdr:col>
      <xdr:colOff>442080</xdr:colOff>
      <xdr:row>150</xdr:row>
      <xdr:rowOff>280800</xdr:rowOff>
    </xdr:to>
    <xdr:sp>
      <xdr:nvSpPr>
        <xdr:cNvPr id="444" name="Freeform 1"/>
        <xdr:cNvSpPr/>
      </xdr:nvSpPr>
      <xdr:spPr>
        <a:xfrm>
          <a:off x="237913920" y="91481400"/>
          <a:ext cx="158040" cy="239760"/>
        </a:xfrm>
        <a:custGeom>
          <a:avLst/>
          <a:gdLst/>
          <a:ahLst/>
          <a:rect l="0" t="0" r="r" b="b"/>
          <a:pathLst>
            <a:path w="439" h="666">
              <a:moveTo>
                <a:pt x="438" y="530"/>
              </a:moveTo>
              <a:lnTo>
                <a:pt x="425" y="525"/>
              </a:lnTo>
              <a:lnTo>
                <a:pt x="413" y="544"/>
              </a:lnTo>
              <a:lnTo>
                <a:pt x="402" y="559"/>
              </a:lnTo>
              <a:lnTo>
                <a:pt x="397" y="565"/>
              </a:lnTo>
              <a:lnTo>
                <a:pt x="392" y="571"/>
              </a:lnTo>
              <a:lnTo>
                <a:pt x="387" y="575"/>
              </a:lnTo>
              <a:lnTo>
                <a:pt x="382" y="579"/>
              </a:lnTo>
              <a:lnTo>
                <a:pt x="377" y="582"/>
              </a:lnTo>
              <a:lnTo>
                <a:pt x="372" y="584"/>
              </a:lnTo>
              <a:lnTo>
                <a:pt x="366" y="586"/>
              </a:lnTo>
              <a:lnTo>
                <a:pt x="361" y="588"/>
              </a:lnTo>
              <a:lnTo>
                <a:pt x="354" y="589"/>
              </a:lnTo>
              <a:lnTo>
                <a:pt x="347" y="589"/>
              </a:lnTo>
              <a:lnTo>
                <a:pt x="332" y="590"/>
              </a:lnTo>
              <a:lnTo>
                <a:pt x="96" y="590"/>
              </a:lnTo>
              <a:lnTo>
                <a:pt x="262" y="417"/>
              </a:lnTo>
              <a:lnTo>
                <a:pt x="292" y="384"/>
              </a:lnTo>
              <a:lnTo>
                <a:pt x="318" y="351"/>
              </a:lnTo>
              <a:lnTo>
                <a:pt x="340" y="320"/>
              </a:lnTo>
              <a:lnTo>
                <a:pt x="358" y="290"/>
              </a:lnTo>
              <a:lnTo>
                <a:pt x="365" y="275"/>
              </a:lnTo>
              <a:lnTo>
                <a:pt x="371" y="261"/>
              </a:lnTo>
              <a:lnTo>
                <a:pt x="376" y="246"/>
              </a:lnTo>
              <a:lnTo>
                <a:pt x="380" y="232"/>
              </a:lnTo>
              <a:lnTo>
                <a:pt x="384" y="217"/>
              </a:lnTo>
              <a:lnTo>
                <a:pt x="386" y="203"/>
              </a:lnTo>
              <a:lnTo>
                <a:pt x="387" y="189"/>
              </a:lnTo>
              <a:lnTo>
                <a:pt x="388" y="174"/>
              </a:lnTo>
              <a:lnTo>
                <a:pt x="387" y="156"/>
              </a:lnTo>
              <a:lnTo>
                <a:pt x="384" y="138"/>
              </a:lnTo>
              <a:lnTo>
                <a:pt x="380" y="122"/>
              </a:lnTo>
              <a:lnTo>
                <a:pt x="374" y="105"/>
              </a:lnTo>
              <a:lnTo>
                <a:pt x="366" y="90"/>
              </a:lnTo>
              <a:lnTo>
                <a:pt x="357" y="76"/>
              </a:lnTo>
              <a:lnTo>
                <a:pt x="347" y="62"/>
              </a:lnTo>
              <a:lnTo>
                <a:pt x="335" y="50"/>
              </a:lnTo>
              <a:lnTo>
                <a:pt x="322" y="39"/>
              </a:lnTo>
              <a:lnTo>
                <a:pt x="308" y="29"/>
              </a:lnTo>
              <a:lnTo>
                <a:pt x="293" y="21"/>
              </a:lnTo>
              <a:lnTo>
                <a:pt x="277" y="13"/>
              </a:lnTo>
              <a:lnTo>
                <a:pt x="260" y="8"/>
              </a:lnTo>
              <a:lnTo>
                <a:pt x="243" y="3"/>
              </a:lnTo>
              <a:lnTo>
                <a:pt x="225" y="1"/>
              </a:lnTo>
              <a:lnTo>
                <a:pt x="206" y="0"/>
              </a:lnTo>
              <a:lnTo>
                <a:pt x="186" y="1"/>
              </a:lnTo>
              <a:lnTo>
                <a:pt x="176" y="2"/>
              </a:lnTo>
              <a:lnTo>
                <a:pt x="166" y="4"/>
              </a:lnTo>
              <a:lnTo>
                <a:pt x="156" y="6"/>
              </a:lnTo>
              <a:lnTo>
                <a:pt x="147" y="9"/>
              </a:lnTo>
              <a:lnTo>
                <a:pt x="137" y="12"/>
              </a:lnTo>
              <a:lnTo>
                <a:pt x="128" y="16"/>
              </a:lnTo>
              <a:lnTo>
                <a:pt x="119" y="20"/>
              </a:lnTo>
              <a:lnTo>
                <a:pt x="111" y="24"/>
              </a:lnTo>
              <a:lnTo>
                <a:pt x="102" y="29"/>
              </a:lnTo>
              <a:lnTo>
                <a:pt x="94" y="35"/>
              </a:lnTo>
              <a:lnTo>
                <a:pt x="86" y="41"/>
              </a:lnTo>
              <a:lnTo>
                <a:pt x="78" y="47"/>
              </a:lnTo>
              <a:lnTo>
                <a:pt x="71" y="54"/>
              </a:lnTo>
              <a:lnTo>
                <a:pt x="64" y="61"/>
              </a:lnTo>
              <a:lnTo>
                <a:pt x="53" y="74"/>
              </a:lnTo>
              <a:lnTo>
                <a:pt x="43" y="86"/>
              </a:lnTo>
              <a:lnTo>
                <a:pt x="35" y="100"/>
              </a:lnTo>
              <a:lnTo>
                <a:pt x="27" y="115"/>
              </a:lnTo>
              <a:lnTo>
                <a:pt x="20" y="131"/>
              </a:lnTo>
              <a:lnTo>
                <a:pt x="13" y="150"/>
              </a:lnTo>
              <a:lnTo>
                <a:pt x="7" y="171"/>
              </a:lnTo>
              <a:lnTo>
                <a:pt x="1" y="196"/>
              </a:lnTo>
              <a:lnTo>
                <a:pt x="22" y="201"/>
              </a:lnTo>
              <a:lnTo>
                <a:pt x="36" y="168"/>
              </a:lnTo>
              <a:lnTo>
                <a:pt x="51" y="140"/>
              </a:lnTo>
              <a:lnTo>
                <a:pt x="58" y="128"/>
              </a:lnTo>
              <a:lnTo>
                <a:pt x="66" y="118"/>
              </a:lnTo>
              <a:lnTo>
                <a:pt x="74" y="109"/>
              </a:lnTo>
              <a:lnTo>
                <a:pt x="82" y="101"/>
              </a:lnTo>
              <a:lnTo>
                <a:pt x="90" y="94"/>
              </a:lnTo>
              <a:lnTo>
                <a:pt x="99" y="88"/>
              </a:lnTo>
              <a:lnTo>
                <a:pt x="109" y="83"/>
              </a:lnTo>
              <a:lnTo>
                <a:pt x="119" y="79"/>
              </a:lnTo>
              <a:lnTo>
                <a:pt x="129" y="76"/>
              </a:lnTo>
              <a:lnTo>
                <a:pt x="140" y="74"/>
              </a:lnTo>
              <a:lnTo>
                <a:pt x="152" y="73"/>
              </a:lnTo>
              <a:lnTo>
                <a:pt x="164" y="73"/>
              </a:lnTo>
              <a:lnTo>
                <a:pt x="180" y="73"/>
              </a:lnTo>
              <a:lnTo>
                <a:pt x="194" y="75"/>
              </a:lnTo>
              <a:lnTo>
                <a:pt x="208" y="79"/>
              </a:lnTo>
              <a:lnTo>
                <a:pt x="221" y="83"/>
              </a:lnTo>
              <a:lnTo>
                <a:pt x="234" y="88"/>
              </a:lnTo>
              <a:lnTo>
                <a:pt x="245" y="95"/>
              </a:lnTo>
              <a:lnTo>
                <a:pt x="255" y="103"/>
              </a:lnTo>
              <a:lnTo>
                <a:pt x="265" y="111"/>
              </a:lnTo>
              <a:lnTo>
                <a:pt x="274" y="121"/>
              </a:lnTo>
              <a:lnTo>
                <a:pt x="281" y="131"/>
              </a:lnTo>
              <a:lnTo>
                <a:pt x="288" y="143"/>
              </a:lnTo>
              <a:lnTo>
                <a:pt x="293" y="155"/>
              </a:lnTo>
              <a:lnTo>
                <a:pt x="297" y="168"/>
              </a:lnTo>
              <a:lnTo>
                <a:pt x="301" y="182"/>
              </a:lnTo>
              <a:lnTo>
                <a:pt x="302" y="196"/>
              </a:lnTo>
              <a:lnTo>
                <a:pt x="303" y="212"/>
              </a:lnTo>
              <a:lnTo>
                <a:pt x="303" y="226"/>
              </a:lnTo>
              <a:lnTo>
                <a:pt x="301" y="241"/>
              </a:lnTo>
              <a:lnTo>
                <a:pt x="298" y="256"/>
              </a:lnTo>
              <a:lnTo>
                <a:pt x="295" y="272"/>
              </a:lnTo>
              <a:lnTo>
                <a:pt x="290" y="288"/>
              </a:lnTo>
              <a:lnTo>
                <a:pt x="284" y="303"/>
              </a:lnTo>
              <a:lnTo>
                <a:pt x="270" y="336"/>
              </a:lnTo>
              <a:lnTo>
                <a:pt x="252" y="368"/>
              </a:lnTo>
              <a:lnTo>
                <a:pt x="230" y="401"/>
              </a:lnTo>
              <a:lnTo>
                <a:pt x="204" y="434"/>
              </a:lnTo>
              <a:lnTo>
                <a:pt x="175" y="467"/>
              </a:lnTo>
              <a:lnTo>
                <a:pt x="0" y="653"/>
              </a:lnTo>
              <a:lnTo>
                <a:pt x="0" y="665"/>
              </a:lnTo>
              <a:lnTo>
                <a:pt x="384" y="665"/>
              </a:lnTo>
              <a:lnTo>
                <a:pt x="438" y="53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526680</xdr:colOff>
      <xdr:row>150</xdr:row>
      <xdr:rowOff>171000</xdr:rowOff>
    </xdr:from>
    <xdr:to>
      <xdr:col>297</xdr:col>
      <xdr:colOff>565560</xdr:colOff>
      <xdr:row>150</xdr:row>
      <xdr:rowOff>210240</xdr:rowOff>
    </xdr:to>
    <xdr:sp>
      <xdr:nvSpPr>
        <xdr:cNvPr id="445" name="Freeform 1"/>
        <xdr:cNvSpPr/>
      </xdr:nvSpPr>
      <xdr:spPr>
        <a:xfrm>
          <a:off x="238156200" y="91611000"/>
          <a:ext cx="39240" cy="39600"/>
        </a:xfrm>
        <a:custGeom>
          <a:avLst/>
          <a:gdLst/>
          <a:ahLst/>
          <a:rect l="0" t="0" r="r" b="b"/>
          <a:pathLst>
            <a:path w="109" h="110">
              <a:moveTo>
                <a:pt x="54" y="0"/>
              </a:moveTo>
              <a:lnTo>
                <a:pt x="48" y="0"/>
              </a:lnTo>
              <a:lnTo>
                <a:pt x="43" y="1"/>
              </a:lnTo>
              <a:lnTo>
                <a:pt x="38" y="2"/>
              </a:lnTo>
              <a:lnTo>
                <a:pt x="33" y="4"/>
              </a:lnTo>
              <a:lnTo>
                <a:pt x="28" y="7"/>
              </a:lnTo>
              <a:lnTo>
                <a:pt x="24" y="9"/>
              </a:lnTo>
              <a:lnTo>
                <a:pt x="20" y="13"/>
              </a:lnTo>
              <a:lnTo>
                <a:pt x="16" y="16"/>
              </a:lnTo>
              <a:lnTo>
                <a:pt x="12" y="20"/>
              </a:lnTo>
              <a:lnTo>
                <a:pt x="9" y="25"/>
              </a:lnTo>
              <a:lnTo>
                <a:pt x="7" y="29"/>
              </a:lnTo>
              <a:lnTo>
                <a:pt x="4" y="34"/>
              </a:lnTo>
              <a:lnTo>
                <a:pt x="2" y="39"/>
              </a:lnTo>
              <a:lnTo>
                <a:pt x="1" y="45"/>
              </a:lnTo>
              <a:lnTo>
                <a:pt x="0" y="50"/>
              </a:lnTo>
              <a:lnTo>
                <a:pt x="0" y="56"/>
              </a:lnTo>
              <a:lnTo>
                <a:pt x="0" y="61"/>
              </a:lnTo>
              <a:lnTo>
                <a:pt x="1" y="67"/>
              </a:lnTo>
              <a:lnTo>
                <a:pt x="2" y="72"/>
              </a:lnTo>
              <a:lnTo>
                <a:pt x="4" y="76"/>
              </a:lnTo>
              <a:lnTo>
                <a:pt x="7" y="81"/>
              </a:lnTo>
              <a:lnTo>
                <a:pt x="9" y="85"/>
              </a:lnTo>
              <a:lnTo>
                <a:pt x="12" y="90"/>
              </a:lnTo>
              <a:lnTo>
                <a:pt x="16" y="93"/>
              </a:lnTo>
              <a:lnTo>
                <a:pt x="19" y="97"/>
              </a:lnTo>
              <a:lnTo>
                <a:pt x="24" y="100"/>
              </a:lnTo>
              <a:lnTo>
                <a:pt x="28" y="103"/>
              </a:lnTo>
              <a:lnTo>
                <a:pt x="32" y="105"/>
              </a:lnTo>
              <a:lnTo>
                <a:pt x="37" y="107"/>
              </a:lnTo>
              <a:lnTo>
                <a:pt x="42" y="108"/>
              </a:lnTo>
              <a:lnTo>
                <a:pt x="47" y="109"/>
              </a:lnTo>
              <a:lnTo>
                <a:pt x="53" y="109"/>
              </a:lnTo>
              <a:lnTo>
                <a:pt x="58" y="109"/>
              </a:lnTo>
              <a:lnTo>
                <a:pt x="64" y="108"/>
              </a:lnTo>
              <a:lnTo>
                <a:pt x="69" y="107"/>
              </a:lnTo>
              <a:lnTo>
                <a:pt x="74" y="105"/>
              </a:lnTo>
              <a:lnTo>
                <a:pt x="79" y="103"/>
              </a:lnTo>
              <a:lnTo>
                <a:pt x="83" y="100"/>
              </a:lnTo>
              <a:lnTo>
                <a:pt x="88" y="97"/>
              </a:lnTo>
              <a:lnTo>
                <a:pt x="92" y="94"/>
              </a:lnTo>
              <a:lnTo>
                <a:pt x="95" y="90"/>
              </a:lnTo>
              <a:lnTo>
                <a:pt x="99" y="86"/>
              </a:lnTo>
              <a:lnTo>
                <a:pt x="101" y="81"/>
              </a:lnTo>
              <a:lnTo>
                <a:pt x="104" y="77"/>
              </a:lnTo>
              <a:lnTo>
                <a:pt x="106" y="72"/>
              </a:lnTo>
              <a:lnTo>
                <a:pt x="107" y="67"/>
              </a:lnTo>
              <a:lnTo>
                <a:pt x="108" y="62"/>
              </a:lnTo>
              <a:lnTo>
                <a:pt x="108" y="56"/>
              </a:lnTo>
              <a:lnTo>
                <a:pt x="108" y="50"/>
              </a:lnTo>
              <a:lnTo>
                <a:pt x="107" y="45"/>
              </a:lnTo>
              <a:lnTo>
                <a:pt x="106" y="40"/>
              </a:lnTo>
              <a:lnTo>
                <a:pt x="104" y="34"/>
              </a:lnTo>
              <a:lnTo>
                <a:pt x="101" y="30"/>
              </a:lnTo>
              <a:lnTo>
                <a:pt x="99" y="25"/>
              </a:lnTo>
              <a:lnTo>
                <a:pt x="95" y="21"/>
              </a:lnTo>
              <a:lnTo>
                <a:pt x="92" y="17"/>
              </a:lnTo>
              <a:lnTo>
                <a:pt x="88" y="13"/>
              </a:lnTo>
              <a:lnTo>
                <a:pt x="84" y="10"/>
              </a:lnTo>
              <a:lnTo>
                <a:pt x="79" y="7"/>
              </a:lnTo>
              <a:lnTo>
                <a:pt x="74" y="4"/>
              </a:lnTo>
              <a:lnTo>
                <a:pt x="69" y="3"/>
              </a:lnTo>
              <a:lnTo>
                <a:pt x="64" y="1"/>
              </a:lnTo>
              <a:lnTo>
                <a:pt x="59" y="0"/>
              </a:lnTo>
              <a:lnTo>
                <a:pt x="54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650880</xdr:colOff>
      <xdr:row>150</xdr:row>
      <xdr:rowOff>122040</xdr:rowOff>
    </xdr:from>
    <xdr:to>
      <xdr:col>298</xdr:col>
      <xdr:colOff>51120</xdr:colOff>
      <xdr:row>150</xdr:row>
      <xdr:rowOff>283320</xdr:rowOff>
    </xdr:to>
    <xdr:sp>
      <xdr:nvSpPr>
        <xdr:cNvPr id="446" name="Freeform 1"/>
        <xdr:cNvSpPr/>
      </xdr:nvSpPr>
      <xdr:spPr>
        <a:xfrm>
          <a:off x="238280400" y="91562040"/>
          <a:ext cx="200880" cy="161640"/>
        </a:xfrm>
        <a:custGeom>
          <a:avLst/>
          <a:gdLst/>
          <a:ahLst/>
          <a:rect l="0" t="0" r="r" b="b"/>
          <a:pathLst>
            <a:path w="558" h="449">
              <a:moveTo>
                <a:pt x="557" y="0"/>
              </a:moveTo>
              <a:lnTo>
                <a:pt x="164" y="0"/>
              </a:lnTo>
              <a:lnTo>
                <a:pt x="149" y="0"/>
              </a:lnTo>
              <a:lnTo>
                <a:pt x="136" y="1"/>
              </a:lnTo>
              <a:lnTo>
                <a:pt x="125" y="2"/>
              </a:lnTo>
              <a:lnTo>
                <a:pt x="121" y="3"/>
              </a:lnTo>
              <a:lnTo>
                <a:pt x="116" y="5"/>
              </a:lnTo>
              <a:lnTo>
                <a:pt x="112" y="6"/>
              </a:lnTo>
              <a:lnTo>
                <a:pt x="108" y="8"/>
              </a:lnTo>
              <a:lnTo>
                <a:pt x="104" y="10"/>
              </a:lnTo>
              <a:lnTo>
                <a:pt x="100" y="12"/>
              </a:lnTo>
              <a:lnTo>
                <a:pt x="92" y="18"/>
              </a:lnTo>
              <a:lnTo>
                <a:pt x="83" y="26"/>
              </a:lnTo>
              <a:lnTo>
                <a:pt x="0" y="98"/>
              </a:lnTo>
              <a:lnTo>
                <a:pt x="17" y="118"/>
              </a:lnTo>
              <a:lnTo>
                <a:pt x="38" y="102"/>
              </a:lnTo>
              <a:lnTo>
                <a:pt x="57" y="90"/>
              </a:lnTo>
              <a:lnTo>
                <a:pt x="74" y="80"/>
              </a:lnTo>
              <a:lnTo>
                <a:pt x="83" y="76"/>
              </a:lnTo>
              <a:lnTo>
                <a:pt x="92" y="72"/>
              </a:lnTo>
              <a:lnTo>
                <a:pt x="101" y="69"/>
              </a:lnTo>
              <a:lnTo>
                <a:pt x="110" y="67"/>
              </a:lnTo>
              <a:lnTo>
                <a:pt x="119" y="65"/>
              </a:lnTo>
              <a:lnTo>
                <a:pt x="129" y="64"/>
              </a:lnTo>
              <a:lnTo>
                <a:pt x="151" y="62"/>
              </a:lnTo>
              <a:lnTo>
                <a:pt x="175" y="62"/>
              </a:lnTo>
              <a:lnTo>
                <a:pt x="163" y="181"/>
              </a:lnTo>
              <a:lnTo>
                <a:pt x="157" y="224"/>
              </a:lnTo>
              <a:lnTo>
                <a:pt x="150" y="257"/>
              </a:lnTo>
              <a:lnTo>
                <a:pt x="143" y="284"/>
              </a:lnTo>
              <a:lnTo>
                <a:pt x="139" y="294"/>
              </a:lnTo>
              <a:lnTo>
                <a:pt x="134" y="304"/>
              </a:lnTo>
              <a:lnTo>
                <a:pt x="130" y="312"/>
              </a:lnTo>
              <a:lnTo>
                <a:pt x="125" y="319"/>
              </a:lnTo>
              <a:lnTo>
                <a:pt x="119" y="326"/>
              </a:lnTo>
              <a:lnTo>
                <a:pt x="113" y="332"/>
              </a:lnTo>
              <a:lnTo>
                <a:pt x="89" y="355"/>
              </a:lnTo>
              <a:lnTo>
                <a:pt x="81" y="364"/>
              </a:lnTo>
              <a:lnTo>
                <a:pt x="78" y="368"/>
              </a:lnTo>
              <a:lnTo>
                <a:pt x="75" y="372"/>
              </a:lnTo>
              <a:lnTo>
                <a:pt x="73" y="375"/>
              </a:lnTo>
              <a:lnTo>
                <a:pt x="72" y="379"/>
              </a:lnTo>
              <a:lnTo>
                <a:pt x="70" y="382"/>
              </a:lnTo>
              <a:lnTo>
                <a:pt x="69" y="386"/>
              </a:lnTo>
              <a:lnTo>
                <a:pt x="69" y="390"/>
              </a:lnTo>
              <a:lnTo>
                <a:pt x="68" y="394"/>
              </a:lnTo>
              <a:lnTo>
                <a:pt x="68" y="403"/>
              </a:lnTo>
              <a:lnTo>
                <a:pt x="68" y="408"/>
              </a:lnTo>
              <a:lnTo>
                <a:pt x="69" y="413"/>
              </a:lnTo>
              <a:lnTo>
                <a:pt x="70" y="417"/>
              </a:lnTo>
              <a:lnTo>
                <a:pt x="71" y="422"/>
              </a:lnTo>
              <a:lnTo>
                <a:pt x="73" y="426"/>
              </a:lnTo>
              <a:lnTo>
                <a:pt x="75" y="430"/>
              </a:lnTo>
              <a:lnTo>
                <a:pt x="77" y="433"/>
              </a:lnTo>
              <a:lnTo>
                <a:pt x="80" y="436"/>
              </a:lnTo>
              <a:lnTo>
                <a:pt x="83" y="439"/>
              </a:lnTo>
              <a:lnTo>
                <a:pt x="86" y="441"/>
              </a:lnTo>
              <a:lnTo>
                <a:pt x="90" y="443"/>
              </a:lnTo>
              <a:lnTo>
                <a:pt x="94" y="445"/>
              </a:lnTo>
              <a:lnTo>
                <a:pt x="98" y="446"/>
              </a:lnTo>
              <a:lnTo>
                <a:pt x="103" y="447"/>
              </a:lnTo>
              <a:lnTo>
                <a:pt x="108" y="448"/>
              </a:lnTo>
              <a:lnTo>
                <a:pt x="113" y="448"/>
              </a:lnTo>
              <a:lnTo>
                <a:pt x="124" y="447"/>
              </a:lnTo>
              <a:lnTo>
                <a:pt x="134" y="445"/>
              </a:lnTo>
              <a:lnTo>
                <a:pt x="138" y="444"/>
              </a:lnTo>
              <a:lnTo>
                <a:pt x="142" y="442"/>
              </a:lnTo>
              <a:lnTo>
                <a:pt x="147" y="440"/>
              </a:lnTo>
              <a:lnTo>
                <a:pt x="150" y="437"/>
              </a:lnTo>
              <a:lnTo>
                <a:pt x="154" y="434"/>
              </a:lnTo>
              <a:lnTo>
                <a:pt x="158" y="430"/>
              </a:lnTo>
              <a:lnTo>
                <a:pt x="164" y="421"/>
              </a:lnTo>
              <a:lnTo>
                <a:pt x="170" y="411"/>
              </a:lnTo>
              <a:lnTo>
                <a:pt x="176" y="398"/>
              </a:lnTo>
              <a:lnTo>
                <a:pt x="180" y="384"/>
              </a:lnTo>
              <a:lnTo>
                <a:pt x="184" y="367"/>
              </a:lnTo>
              <a:lnTo>
                <a:pt x="191" y="325"/>
              </a:lnTo>
              <a:lnTo>
                <a:pt x="196" y="274"/>
              </a:lnTo>
              <a:lnTo>
                <a:pt x="200" y="211"/>
              </a:lnTo>
              <a:lnTo>
                <a:pt x="202" y="169"/>
              </a:lnTo>
              <a:lnTo>
                <a:pt x="203" y="155"/>
              </a:lnTo>
              <a:lnTo>
                <a:pt x="203" y="146"/>
              </a:lnTo>
              <a:lnTo>
                <a:pt x="209" y="62"/>
              </a:lnTo>
              <a:lnTo>
                <a:pt x="411" y="62"/>
              </a:lnTo>
              <a:lnTo>
                <a:pt x="396" y="77"/>
              </a:lnTo>
              <a:lnTo>
                <a:pt x="384" y="92"/>
              </a:lnTo>
              <a:lnTo>
                <a:pt x="379" y="99"/>
              </a:lnTo>
              <a:lnTo>
                <a:pt x="374" y="106"/>
              </a:lnTo>
              <a:lnTo>
                <a:pt x="370" y="114"/>
              </a:lnTo>
              <a:lnTo>
                <a:pt x="366" y="121"/>
              </a:lnTo>
              <a:lnTo>
                <a:pt x="363" y="129"/>
              </a:lnTo>
              <a:lnTo>
                <a:pt x="360" y="137"/>
              </a:lnTo>
              <a:lnTo>
                <a:pt x="358" y="145"/>
              </a:lnTo>
              <a:lnTo>
                <a:pt x="356" y="154"/>
              </a:lnTo>
              <a:lnTo>
                <a:pt x="353" y="172"/>
              </a:lnTo>
              <a:lnTo>
                <a:pt x="352" y="193"/>
              </a:lnTo>
              <a:lnTo>
                <a:pt x="352" y="342"/>
              </a:lnTo>
              <a:lnTo>
                <a:pt x="353" y="367"/>
              </a:lnTo>
              <a:lnTo>
                <a:pt x="353" y="377"/>
              </a:lnTo>
              <a:lnTo>
                <a:pt x="354" y="385"/>
              </a:lnTo>
              <a:lnTo>
                <a:pt x="355" y="391"/>
              </a:lnTo>
              <a:lnTo>
                <a:pt x="356" y="398"/>
              </a:lnTo>
              <a:lnTo>
                <a:pt x="358" y="404"/>
              </a:lnTo>
              <a:lnTo>
                <a:pt x="360" y="411"/>
              </a:lnTo>
              <a:lnTo>
                <a:pt x="363" y="418"/>
              </a:lnTo>
              <a:lnTo>
                <a:pt x="367" y="424"/>
              </a:lnTo>
              <a:lnTo>
                <a:pt x="372" y="431"/>
              </a:lnTo>
              <a:lnTo>
                <a:pt x="377" y="436"/>
              </a:lnTo>
              <a:lnTo>
                <a:pt x="381" y="441"/>
              </a:lnTo>
              <a:lnTo>
                <a:pt x="384" y="443"/>
              </a:lnTo>
              <a:lnTo>
                <a:pt x="386" y="445"/>
              </a:lnTo>
              <a:lnTo>
                <a:pt x="388" y="446"/>
              </a:lnTo>
              <a:lnTo>
                <a:pt x="390" y="447"/>
              </a:lnTo>
              <a:lnTo>
                <a:pt x="391" y="448"/>
              </a:lnTo>
              <a:lnTo>
                <a:pt x="392" y="448"/>
              </a:lnTo>
              <a:lnTo>
                <a:pt x="393" y="448"/>
              </a:lnTo>
              <a:lnTo>
                <a:pt x="394" y="448"/>
              </a:lnTo>
              <a:lnTo>
                <a:pt x="394" y="448"/>
              </a:lnTo>
              <a:lnTo>
                <a:pt x="394" y="448"/>
              </a:lnTo>
              <a:lnTo>
                <a:pt x="395" y="448"/>
              </a:lnTo>
              <a:lnTo>
                <a:pt x="395" y="448"/>
              </a:lnTo>
              <a:lnTo>
                <a:pt x="396" y="447"/>
              </a:lnTo>
              <a:lnTo>
                <a:pt x="398" y="447"/>
              </a:lnTo>
              <a:lnTo>
                <a:pt x="408" y="443"/>
              </a:lnTo>
              <a:lnTo>
                <a:pt x="515" y="397"/>
              </a:lnTo>
              <a:lnTo>
                <a:pt x="511" y="376"/>
              </a:lnTo>
              <a:lnTo>
                <a:pt x="480" y="386"/>
              </a:lnTo>
              <a:lnTo>
                <a:pt x="470" y="389"/>
              </a:lnTo>
              <a:lnTo>
                <a:pt x="467" y="390"/>
              </a:lnTo>
              <a:lnTo>
                <a:pt x="466" y="390"/>
              </a:lnTo>
              <a:lnTo>
                <a:pt x="465" y="390"/>
              </a:lnTo>
              <a:lnTo>
                <a:pt x="462" y="390"/>
              </a:lnTo>
              <a:lnTo>
                <a:pt x="459" y="389"/>
              </a:lnTo>
              <a:lnTo>
                <a:pt x="456" y="389"/>
              </a:lnTo>
              <a:lnTo>
                <a:pt x="454" y="388"/>
              </a:lnTo>
              <a:lnTo>
                <a:pt x="451" y="386"/>
              </a:lnTo>
              <a:lnTo>
                <a:pt x="448" y="385"/>
              </a:lnTo>
              <a:lnTo>
                <a:pt x="445" y="383"/>
              </a:lnTo>
              <a:lnTo>
                <a:pt x="442" y="381"/>
              </a:lnTo>
              <a:lnTo>
                <a:pt x="440" y="379"/>
              </a:lnTo>
              <a:lnTo>
                <a:pt x="437" y="377"/>
              </a:lnTo>
              <a:lnTo>
                <a:pt x="435" y="375"/>
              </a:lnTo>
              <a:lnTo>
                <a:pt x="433" y="372"/>
              </a:lnTo>
              <a:lnTo>
                <a:pt x="432" y="369"/>
              </a:lnTo>
              <a:lnTo>
                <a:pt x="430" y="367"/>
              </a:lnTo>
              <a:lnTo>
                <a:pt x="429" y="364"/>
              </a:lnTo>
              <a:lnTo>
                <a:pt x="428" y="361"/>
              </a:lnTo>
              <a:lnTo>
                <a:pt x="428" y="360"/>
              </a:lnTo>
              <a:lnTo>
                <a:pt x="427" y="358"/>
              </a:lnTo>
              <a:lnTo>
                <a:pt x="427" y="356"/>
              </a:lnTo>
              <a:lnTo>
                <a:pt x="427" y="352"/>
              </a:lnTo>
              <a:lnTo>
                <a:pt x="427" y="317"/>
              </a:lnTo>
              <a:lnTo>
                <a:pt x="427" y="192"/>
              </a:lnTo>
              <a:lnTo>
                <a:pt x="427" y="138"/>
              </a:lnTo>
              <a:lnTo>
                <a:pt x="427" y="120"/>
              </a:lnTo>
              <a:lnTo>
                <a:pt x="428" y="105"/>
              </a:lnTo>
              <a:lnTo>
                <a:pt x="429" y="93"/>
              </a:lnTo>
              <a:lnTo>
                <a:pt x="431" y="83"/>
              </a:lnTo>
              <a:lnTo>
                <a:pt x="434" y="73"/>
              </a:lnTo>
              <a:lnTo>
                <a:pt x="438" y="62"/>
              </a:lnTo>
              <a:lnTo>
                <a:pt x="557" y="62"/>
              </a:lnTo>
              <a:lnTo>
                <a:pt x="557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298</xdr:col>
      <xdr:colOff>135720</xdr:colOff>
      <xdr:row>150</xdr:row>
      <xdr:rowOff>171000</xdr:rowOff>
    </xdr:from>
    <xdr:to>
      <xdr:col>298</xdr:col>
      <xdr:colOff>174600</xdr:colOff>
      <xdr:row>150</xdr:row>
      <xdr:rowOff>210240</xdr:rowOff>
    </xdr:to>
    <xdr:sp>
      <xdr:nvSpPr>
        <xdr:cNvPr id="447" name="Freeform 1"/>
        <xdr:cNvSpPr/>
      </xdr:nvSpPr>
      <xdr:spPr>
        <a:xfrm>
          <a:off x="238565520" y="91611000"/>
          <a:ext cx="39240" cy="39600"/>
        </a:xfrm>
        <a:custGeom>
          <a:avLst/>
          <a:gdLst/>
          <a:ahLst/>
          <a:rect l="0" t="0" r="r" b="b"/>
          <a:pathLst>
            <a:path w="109" h="110">
              <a:moveTo>
                <a:pt x="54" y="0"/>
              </a:moveTo>
              <a:lnTo>
                <a:pt x="48" y="0"/>
              </a:lnTo>
              <a:lnTo>
                <a:pt x="43" y="1"/>
              </a:lnTo>
              <a:lnTo>
                <a:pt x="38" y="2"/>
              </a:lnTo>
              <a:lnTo>
                <a:pt x="33" y="4"/>
              </a:lnTo>
              <a:lnTo>
                <a:pt x="28" y="7"/>
              </a:lnTo>
              <a:lnTo>
                <a:pt x="24" y="9"/>
              </a:lnTo>
              <a:lnTo>
                <a:pt x="20" y="13"/>
              </a:lnTo>
              <a:lnTo>
                <a:pt x="16" y="16"/>
              </a:lnTo>
              <a:lnTo>
                <a:pt x="12" y="20"/>
              </a:lnTo>
              <a:lnTo>
                <a:pt x="9" y="25"/>
              </a:lnTo>
              <a:lnTo>
                <a:pt x="7" y="29"/>
              </a:lnTo>
              <a:lnTo>
                <a:pt x="4" y="34"/>
              </a:lnTo>
              <a:lnTo>
                <a:pt x="2" y="39"/>
              </a:lnTo>
              <a:lnTo>
                <a:pt x="1" y="45"/>
              </a:lnTo>
              <a:lnTo>
                <a:pt x="0" y="50"/>
              </a:lnTo>
              <a:lnTo>
                <a:pt x="0" y="56"/>
              </a:lnTo>
              <a:lnTo>
                <a:pt x="0" y="61"/>
              </a:lnTo>
              <a:lnTo>
                <a:pt x="1" y="67"/>
              </a:lnTo>
              <a:lnTo>
                <a:pt x="2" y="72"/>
              </a:lnTo>
              <a:lnTo>
                <a:pt x="4" y="76"/>
              </a:lnTo>
              <a:lnTo>
                <a:pt x="7" y="81"/>
              </a:lnTo>
              <a:lnTo>
                <a:pt x="9" y="85"/>
              </a:lnTo>
              <a:lnTo>
                <a:pt x="12" y="90"/>
              </a:lnTo>
              <a:lnTo>
                <a:pt x="16" y="93"/>
              </a:lnTo>
              <a:lnTo>
                <a:pt x="19" y="97"/>
              </a:lnTo>
              <a:lnTo>
                <a:pt x="24" y="100"/>
              </a:lnTo>
              <a:lnTo>
                <a:pt x="28" y="103"/>
              </a:lnTo>
              <a:lnTo>
                <a:pt x="32" y="105"/>
              </a:lnTo>
              <a:lnTo>
                <a:pt x="37" y="107"/>
              </a:lnTo>
              <a:lnTo>
                <a:pt x="42" y="108"/>
              </a:lnTo>
              <a:lnTo>
                <a:pt x="47" y="109"/>
              </a:lnTo>
              <a:lnTo>
                <a:pt x="53" y="109"/>
              </a:lnTo>
              <a:lnTo>
                <a:pt x="58" y="109"/>
              </a:lnTo>
              <a:lnTo>
                <a:pt x="64" y="108"/>
              </a:lnTo>
              <a:lnTo>
                <a:pt x="69" y="107"/>
              </a:lnTo>
              <a:lnTo>
                <a:pt x="74" y="105"/>
              </a:lnTo>
              <a:lnTo>
                <a:pt x="79" y="103"/>
              </a:lnTo>
              <a:lnTo>
                <a:pt x="83" y="100"/>
              </a:lnTo>
              <a:lnTo>
                <a:pt x="88" y="97"/>
              </a:lnTo>
              <a:lnTo>
                <a:pt x="92" y="94"/>
              </a:lnTo>
              <a:lnTo>
                <a:pt x="95" y="90"/>
              </a:lnTo>
              <a:lnTo>
                <a:pt x="99" y="86"/>
              </a:lnTo>
              <a:lnTo>
                <a:pt x="101" y="81"/>
              </a:lnTo>
              <a:lnTo>
                <a:pt x="104" y="77"/>
              </a:lnTo>
              <a:lnTo>
                <a:pt x="106" y="72"/>
              </a:lnTo>
              <a:lnTo>
                <a:pt x="107" y="67"/>
              </a:lnTo>
              <a:lnTo>
                <a:pt x="108" y="62"/>
              </a:lnTo>
              <a:lnTo>
                <a:pt x="108" y="56"/>
              </a:lnTo>
              <a:lnTo>
                <a:pt x="108" y="50"/>
              </a:lnTo>
              <a:lnTo>
                <a:pt x="107" y="45"/>
              </a:lnTo>
              <a:lnTo>
                <a:pt x="106" y="40"/>
              </a:lnTo>
              <a:lnTo>
                <a:pt x="104" y="34"/>
              </a:lnTo>
              <a:lnTo>
                <a:pt x="101" y="30"/>
              </a:lnTo>
              <a:lnTo>
                <a:pt x="99" y="25"/>
              </a:lnTo>
              <a:lnTo>
                <a:pt x="95" y="21"/>
              </a:lnTo>
              <a:lnTo>
                <a:pt x="92" y="17"/>
              </a:lnTo>
              <a:lnTo>
                <a:pt x="88" y="13"/>
              </a:lnTo>
              <a:lnTo>
                <a:pt x="84" y="10"/>
              </a:lnTo>
              <a:lnTo>
                <a:pt x="79" y="7"/>
              </a:lnTo>
              <a:lnTo>
                <a:pt x="74" y="4"/>
              </a:lnTo>
              <a:lnTo>
                <a:pt x="69" y="3"/>
              </a:lnTo>
              <a:lnTo>
                <a:pt x="64" y="1"/>
              </a:lnTo>
              <a:lnTo>
                <a:pt x="59" y="0"/>
              </a:lnTo>
              <a:lnTo>
                <a:pt x="54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298</xdr:col>
      <xdr:colOff>261000</xdr:colOff>
      <xdr:row>150</xdr:row>
      <xdr:rowOff>38880</xdr:rowOff>
    </xdr:from>
    <xdr:to>
      <xdr:col>298</xdr:col>
      <xdr:colOff>389520</xdr:colOff>
      <xdr:row>150</xdr:row>
      <xdr:rowOff>280800</xdr:rowOff>
    </xdr:to>
    <xdr:sp>
      <xdr:nvSpPr>
        <xdr:cNvPr id="448" name="Freeform 1"/>
        <xdr:cNvSpPr/>
      </xdr:nvSpPr>
      <xdr:spPr>
        <a:xfrm>
          <a:off x="238690800" y="91478880"/>
          <a:ext cx="128880" cy="242280"/>
        </a:xfrm>
        <a:custGeom>
          <a:avLst/>
          <a:gdLst/>
          <a:ahLst/>
          <a:rect l="0" t="0" r="r" b="b"/>
          <a:pathLst>
            <a:path w="358" h="673">
              <a:moveTo>
                <a:pt x="284" y="229"/>
              </a:moveTo>
              <a:lnTo>
                <a:pt x="163" y="229"/>
              </a:lnTo>
              <a:lnTo>
                <a:pt x="163" y="115"/>
              </a:lnTo>
              <a:lnTo>
                <a:pt x="164" y="95"/>
              </a:lnTo>
              <a:lnTo>
                <a:pt x="165" y="85"/>
              </a:lnTo>
              <a:lnTo>
                <a:pt x="167" y="77"/>
              </a:lnTo>
              <a:lnTo>
                <a:pt x="169" y="69"/>
              </a:lnTo>
              <a:lnTo>
                <a:pt x="171" y="62"/>
              </a:lnTo>
              <a:lnTo>
                <a:pt x="174" y="55"/>
              </a:lnTo>
              <a:lnTo>
                <a:pt x="177" y="50"/>
              </a:lnTo>
              <a:lnTo>
                <a:pt x="181" y="44"/>
              </a:lnTo>
              <a:lnTo>
                <a:pt x="185" y="40"/>
              </a:lnTo>
              <a:lnTo>
                <a:pt x="190" y="36"/>
              </a:lnTo>
              <a:lnTo>
                <a:pt x="195" y="33"/>
              </a:lnTo>
              <a:lnTo>
                <a:pt x="200" y="31"/>
              </a:lnTo>
              <a:lnTo>
                <a:pt x="206" y="29"/>
              </a:lnTo>
              <a:lnTo>
                <a:pt x="213" y="28"/>
              </a:lnTo>
              <a:lnTo>
                <a:pt x="219" y="28"/>
              </a:lnTo>
              <a:lnTo>
                <a:pt x="223" y="28"/>
              </a:lnTo>
              <a:lnTo>
                <a:pt x="227" y="28"/>
              </a:lnTo>
              <a:lnTo>
                <a:pt x="231" y="29"/>
              </a:lnTo>
              <a:lnTo>
                <a:pt x="234" y="30"/>
              </a:lnTo>
              <a:lnTo>
                <a:pt x="238" y="31"/>
              </a:lnTo>
              <a:lnTo>
                <a:pt x="241" y="32"/>
              </a:lnTo>
              <a:lnTo>
                <a:pt x="244" y="34"/>
              </a:lnTo>
              <a:lnTo>
                <a:pt x="247" y="36"/>
              </a:lnTo>
              <a:lnTo>
                <a:pt x="250" y="38"/>
              </a:lnTo>
              <a:lnTo>
                <a:pt x="253" y="41"/>
              </a:lnTo>
              <a:lnTo>
                <a:pt x="256" y="44"/>
              </a:lnTo>
              <a:lnTo>
                <a:pt x="259" y="48"/>
              </a:lnTo>
              <a:lnTo>
                <a:pt x="265" y="56"/>
              </a:lnTo>
              <a:lnTo>
                <a:pt x="272" y="66"/>
              </a:lnTo>
              <a:lnTo>
                <a:pt x="277" y="75"/>
              </a:lnTo>
              <a:lnTo>
                <a:pt x="283" y="82"/>
              </a:lnTo>
              <a:lnTo>
                <a:pt x="288" y="88"/>
              </a:lnTo>
              <a:lnTo>
                <a:pt x="291" y="91"/>
              </a:lnTo>
              <a:lnTo>
                <a:pt x="293" y="93"/>
              </a:lnTo>
              <a:lnTo>
                <a:pt x="296" y="95"/>
              </a:lnTo>
              <a:lnTo>
                <a:pt x="299" y="97"/>
              </a:lnTo>
              <a:lnTo>
                <a:pt x="301" y="98"/>
              </a:lnTo>
              <a:lnTo>
                <a:pt x="304" y="99"/>
              </a:lnTo>
              <a:lnTo>
                <a:pt x="307" y="100"/>
              </a:lnTo>
              <a:lnTo>
                <a:pt x="310" y="101"/>
              </a:lnTo>
              <a:lnTo>
                <a:pt x="313" y="101"/>
              </a:lnTo>
              <a:lnTo>
                <a:pt x="316" y="101"/>
              </a:lnTo>
              <a:lnTo>
                <a:pt x="320" y="101"/>
              </a:lnTo>
              <a:lnTo>
                <a:pt x="324" y="100"/>
              </a:lnTo>
              <a:lnTo>
                <a:pt x="328" y="99"/>
              </a:lnTo>
              <a:lnTo>
                <a:pt x="332" y="98"/>
              </a:lnTo>
              <a:lnTo>
                <a:pt x="336" y="96"/>
              </a:lnTo>
              <a:lnTo>
                <a:pt x="339" y="94"/>
              </a:lnTo>
              <a:lnTo>
                <a:pt x="342" y="92"/>
              </a:lnTo>
              <a:lnTo>
                <a:pt x="345" y="90"/>
              </a:lnTo>
              <a:lnTo>
                <a:pt x="348" y="87"/>
              </a:lnTo>
              <a:lnTo>
                <a:pt x="350" y="84"/>
              </a:lnTo>
              <a:lnTo>
                <a:pt x="352" y="80"/>
              </a:lnTo>
              <a:lnTo>
                <a:pt x="354" y="77"/>
              </a:lnTo>
              <a:lnTo>
                <a:pt x="355" y="73"/>
              </a:lnTo>
              <a:lnTo>
                <a:pt x="356" y="69"/>
              </a:lnTo>
              <a:lnTo>
                <a:pt x="357" y="65"/>
              </a:lnTo>
              <a:lnTo>
                <a:pt x="357" y="61"/>
              </a:lnTo>
              <a:lnTo>
                <a:pt x="357" y="54"/>
              </a:lnTo>
              <a:lnTo>
                <a:pt x="355" y="48"/>
              </a:lnTo>
              <a:lnTo>
                <a:pt x="353" y="42"/>
              </a:lnTo>
              <a:lnTo>
                <a:pt x="350" y="37"/>
              </a:lnTo>
              <a:lnTo>
                <a:pt x="345" y="31"/>
              </a:lnTo>
              <a:lnTo>
                <a:pt x="340" y="26"/>
              </a:lnTo>
              <a:lnTo>
                <a:pt x="335" y="21"/>
              </a:lnTo>
              <a:lnTo>
                <a:pt x="328" y="17"/>
              </a:lnTo>
              <a:lnTo>
                <a:pt x="321" y="13"/>
              </a:lnTo>
              <a:lnTo>
                <a:pt x="313" y="10"/>
              </a:lnTo>
              <a:lnTo>
                <a:pt x="305" y="7"/>
              </a:lnTo>
              <a:lnTo>
                <a:pt x="296" y="5"/>
              </a:lnTo>
              <a:lnTo>
                <a:pt x="286" y="3"/>
              </a:lnTo>
              <a:lnTo>
                <a:pt x="276" y="1"/>
              </a:lnTo>
              <a:lnTo>
                <a:pt x="266" y="0"/>
              </a:lnTo>
              <a:lnTo>
                <a:pt x="255" y="0"/>
              </a:lnTo>
              <a:lnTo>
                <a:pt x="243" y="0"/>
              </a:lnTo>
              <a:lnTo>
                <a:pt x="232" y="1"/>
              </a:lnTo>
              <a:lnTo>
                <a:pt x="221" y="3"/>
              </a:lnTo>
              <a:lnTo>
                <a:pt x="211" y="5"/>
              </a:lnTo>
              <a:lnTo>
                <a:pt x="200" y="8"/>
              </a:lnTo>
              <a:lnTo>
                <a:pt x="190" y="11"/>
              </a:lnTo>
              <a:lnTo>
                <a:pt x="181" y="15"/>
              </a:lnTo>
              <a:lnTo>
                <a:pt x="172" y="19"/>
              </a:lnTo>
              <a:lnTo>
                <a:pt x="163" y="24"/>
              </a:lnTo>
              <a:lnTo>
                <a:pt x="155" y="29"/>
              </a:lnTo>
              <a:lnTo>
                <a:pt x="147" y="35"/>
              </a:lnTo>
              <a:lnTo>
                <a:pt x="140" y="41"/>
              </a:lnTo>
              <a:lnTo>
                <a:pt x="133" y="48"/>
              </a:lnTo>
              <a:lnTo>
                <a:pt x="127" y="55"/>
              </a:lnTo>
              <a:lnTo>
                <a:pt x="121" y="63"/>
              </a:lnTo>
              <a:lnTo>
                <a:pt x="116" y="71"/>
              </a:lnTo>
              <a:lnTo>
                <a:pt x="107" y="87"/>
              </a:lnTo>
              <a:lnTo>
                <a:pt x="100" y="103"/>
              </a:lnTo>
              <a:lnTo>
                <a:pt x="94" y="120"/>
              </a:lnTo>
              <a:lnTo>
                <a:pt x="90" y="137"/>
              </a:lnTo>
              <a:lnTo>
                <a:pt x="86" y="156"/>
              </a:lnTo>
              <a:lnTo>
                <a:pt x="84" y="177"/>
              </a:lnTo>
              <a:lnTo>
                <a:pt x="82" y="201"/>
              </a:lnTo>
              <a:lnTo>
                <a:pt x="82" y="229"/>
              </a:lnTo>
              <a:lnTo>
                <a:pt x="1" y="229"/>
              </a:lnTo>
              <a:lnTo>
                <a:pt x="1" y="261"/>
              </a:lnTo>
              <a:lnTo>
                <a:pt x="82" y="261"/>
              </a:lnTo>
              <a:lnTo>
                <a:pt x="82" y="570"/>
              </a:lnTo>
              <a:lnTo>
                <a:pt x="80" y="594"/>
              </a:lnTo>
              <a:lnTo>
                <a:pt x="79" y="605"/>
              </a:lnTo>
              <a:lnTo>
                <a:pt x="78" y="614"/>
              </a:lnTo>
              <a:lnTo>
                <a:pt x="76" y="622"/>
              </a:lnTo>
              <a:lnTo>
                <a:pt x="73" y="629"/>
              </a:lnTo>
              <a:lnTo>
                <a:pt x="70" y="635"/>
              </a:lnTo>
              <a:lnTo>
                <a:pt x="68" y="638"/>
              </a:lnTo>
              <a:lnTo>
                <a:pt x="66" y="640"/>
              </a:lnTo>
              <a:lnTo>
                <a:pt x="64" y="642"/>
              </a:lnTo>
              <a:lnTo>
                <a:pt x="62" y="644"/>
              </a:lnTo>
              <a:lnTo>
                <a:pt x="59" y="646"/>
              </a:lnTo>
              <a:lnTo>
                <a:pt x="56" y="648"/>
              </a:lnTo>
              <a:lnTo>
                <a:pt x="50" y="650"/>
              </a:lnTo>
              <a:lnTo>
                <a:pt x="42" y="653"/>
              </a:lnTo>
              <a:lnTo>
                <a:pt x="33" y="654"/>
              </a:lnTo>
              <a:lnTo>
                <a:pt x="23" y="656"/>
              </a:lnTo>
              <a:lnTo>
                <a:pt x="0" y="657"/>
              </a:lnTo>
              <a:lnTo>
                <a:pt x="0" y="672"/>
              </a:lnTo>
              <a:lnTo>
                <a:pt x="256" y="672"/>
              </a:lnTo>
              <a:lnTo>
                <a:pt x="256" y="657"/>
              </a:lnTo>
              <a:lnTo>
                <a:pt x="229" y="656"/>
              </a:lnTo>
              <a:lnTo>
                <a:pt x="217" y="654"/>
              </a:lnTo>
              <a:lnTo>
                <a:pt x="208" y="653"/>
              </a:lnTo>
              <a:lnTo>
                <a:pt x="199" y="650"/>
              </a:lnTo>
              <a:lnTo>
                <a:pt x="191" y="648"/>
              </a:lnTo>
              <a:lnTo>
                <a:pt x="185" y="644"/>
              </a:lnTo>
              <a:lnTo>
                <a:pt x="182" y="642"/>
              </a:lnTo>
              <a:lnTo>
                <a:pt x="180" y="640"/>
              </a:lnTo>
              <a:lnTo>
                <a:pt x="178" y="638"/>
              </a:lnTo>
              <a:lnTo>
                <a:pt x="175" y="635"/>
              </a:lnTo>
              <a:lnTo>
                <a:pt x="174" y="632"/>
              </a:lnTo>
              <a:lnTo>
                <a:pt x="172" y="629"/>
              </a:lnTo>
              <a:lnTo>
                <a:pt x="169" y="622"/>
              </a:lnTo>
              <a:lnTo>
                <a:pt x="167" y="614"/>
              </a:lnTo>
              <a:lnTo>
                <a:pt x="166" y="605"/>
              </a:lnTo>
              <a:lnTo>
                <a:pt x="165" y="594"/>
              </a:lnTo>
              <a:lnTo>
                <a:pt x="164" y="570"/>
              </a:lnTo>
              <a:lnTo>
                <a:pt x="164" y="261"/>
              </a:lnTo>
              <a:lnTo>
                <a:pt x="284" y="261"/>
              </a:lnTo>
              <a:lnTo>
                <a:pt x="284" y="22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298</xdr:col>
      <xdr:colOff>429840</xdr:colOff>
      <xdr:row>150</xdr:row>
      <xdr:rowOff>214200</xdr:rowOff>
    </xdr:from>
    <xdr:to>
      <xdr:col>298</xdr:col>
      <xdr:colOff>489240</xdr:colOff>
      <xdr:row>150</xdr:row>
      <xdr:rowOff>357840</xdr:rowOff>
    </xdr:to>
    <xdr:sp>
      <xdr:nvSpPr>
        <xdr:cNvPr id="449" name="Freeform 1"/>
        <xdr:cNvSpPr/>
      </xdr:nvSpPr>
      <xdr:spPr>
        <a:xfrm>
          <a:off x="238859640" y="91654200"/>
          <a:ext cx="59760" cy="144000"/>
        </a:xfrm>
        <a:custGeom>
          <a:avLst/>
          <a:gdLst/>
          <a:ahLst/>
          <a:rect l="0" t="0" r="r" b="b"/>
          <a:pathLst>
            <a:path w="166" h="400">
              <a:moveTo>
                <a:pt x="4" y="399"/>
              </a:moveTo>
              <a:lnTo>
                <a:pt x="165" y="399"/>
              </a:lnTo>
              <a:lnTo>
                <a:pt x="165" y="390"/>
              </a:lnTo>
              <a:lnTo>
                <a:pt x="150" y="390"/>
              </a:lnTo>
              <a:lnTo>
                <a:pt x="138" y="389"/>
              </a:lnTo>
              <a:lnTo>
                <a:pt x="133" y="388"/>
              </a:lnTo>
              <a:lnTo>
                <a:pt x="128" y="387"/>
              </a:lnTo>
              <a:lnTo>
                <a:pt x="124" y="385"/>
              </a:lnTo>
              <a:lnTo>
                <a:pt x="121" y="383"/>
              </a:lnTo>
              <a:lnTo>
                <a:pt x="119" y="382"/>
              </a:lnTo>
              <a:lnTo>
                <a:pt x="118" y="381"/>
              </a:lnTo>
              <a:lnTo>
                <a:pt x="117" y="380"/>
              </a:lnTo>
              <a:lnTo>
                <a:pt x="116" y="379"/>
              </a:lnTo>
              <a:lnTo>
                <a:pt x="115" y="377"/>
              </a:lnTo>
              <a:lnTo>
                <a:pt x="114" y="376"/>
              </a:lnTo>
              <a:lnTo>
                <a:pt x="112" y="373"/>
              </a:lnTo>
              <a:lnTo>
                <a:pt x="111" y="369"/>
              </a:lnTo>
              <a:lnTo>
                <a:pt x="110" y="365"/>
              </a:lnTo>
              <a:lnTo>
                <a:pt x="110" y="360"/>
              </a:lnTo>
              <a:lnTo>
                <a:pt x="110" y="355"/>
              </a:lnTo>
              <a:lnTo>
                <a:pt x="110" y="1"/>
              </a:lnTo>
              <a:lnTo>
                <a:pt x="105" y="0"/>
              </a:lnTo>
              <a:lnTo>
                <a:pt x="0" y="54"/>
              </a:lnTo>
              <a:lnTo>
                <a:pt x="0" y="62"/>
              </a:lnTo>
              <a:lnTo>
                <a:pt x="15" y="56"/>
              </a:lnTo>
              <a:lnTo>
                <a:pt x="28" y="52"/>
              </a:lnTo>
              <a:lnTo>
                <a:pt x="32" y="51"/>
              </a:lnTo>
              <a:lnTo>
                <a:pt x="36" y="50"/>
              </a:lnTo>
              <a:lnTo>
                <a:pt x="40" y="49"/>
              </a:lnTo>
              <a:lnTo>
                <a:pt x="41" y="49"/>
              </a:lnTo>
              <a:lnTo>
                <a:pt x="42" y="49"/>
              </a:lnTo>
              <a:lnTo>
                <a:pt x="44" y="49"/>
              </a:lnTo>
              <a:lnTo>
                <a:pt x="46" y="49"/>
              </a:lnTo>
              <a:lnTo>
                <a:pt x="48" y="50"/>
              </a:lnTo>
              <a:lnTo>
                <a:pt x="50" y="51"/>
              </a:lnTo>
              <a:lnTo>
                <a:pt x="52" y="52"/>
              </a:lnTo>
              <a:lnTo>
                <a:pt x="53" y="53"/>
              </a:lnTo>
              <a:lnTo>
                <a:pt x="54" y="54"/>
              </a:lnTo>
              <a:lnTo>
                <a:pt x="55" y="56"/>
              </a:lnTo>
              <a:lnTo>
                <a:pt x="56" y="58"/>
              </a:lnTo>
              <a:lnTo>
                <a:pt x="57" y="60"/>
              </a:lnTo>
              <a:lnTo>
                <a:pt x="58" y="62"/>
              </a:lnTo>
              <a:lnTo>
                <a:pt x="59" y="64"/>
              </a:lnTo>
              <a:lnTo>
                <a:pt x="59" y="67"/>
              </a:lnTo>
              <a:lnTo>
                <a:pt x="59" y="70"/>
              </a:lnTo>
              <a:lnTo>
                <a:pt x="60" y="77"/>
              </a:lnTo>
              <a:lnTo>
                <a:pt x="60" y="344"/>
              </a:lnTo>
              <a:lnTo>
                <a:pt x="59" y="357"/>
              </a:lnTo>
              <a:lnTo>
                <a:pt x="58" y="362"/>
              </a:lnTo>
              <a:lnTo>
                <a:pt x="57" y="367"/>
              </a:lnTo>
              <a:lnTo>
                <a:pt x="55" y="371"/>
              </a:lnTo>
              <a:lnTo>
                <a:pt x="53" y="375"/>
              </a:lnTo>
              <a:lnTo>
                <a:pt x="52" y="377"/>
              </a:lnTo>
              <a:lnTo>
                <a:pt x="51" y="378"/>
              </a:lnTo>
              <a:lnTo>
                <a:pt x="50" y="380"/>
              </a:lnTo>
              <a:lnTo>
                <a:pt x="48" y="381"/>
              </a:lnTo>
              <a:lnTo>
                <a:pt x="45" y="383"/>
              </a:lnTo>
              <a:lnTo>
                <a:pt x="41" y="385"/>
              </a:lnTo>
              <a:lnTo>
                <a:pt x="36" y="387"/>
              </a:lnTo>
              <a:lnTo>
                <a:pt x="31" y="388"/>
              </a:lnTo>
              <a:lnTo>
                <a:pt x="26" y="389"/>
              </a:lnTo>
              <a:lnTo>
                <a:pt x="19" y="390"/>
              </a:lnTo>
              <a:lnTo>
                <a:pt x="4" y="390"/>
              </a:lnTo>
              <a:lnTo>
                <a:pt x="4" y="39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298</xdr:col>
      <xdr:colOff>583200</xdr:colOff>
      <xdr:row>150</xdr:row>
      <xdr:rowOff>171000</xdr:rowOff>
    </xdr:from>
    <xdr:to>
      <xdr:col>298</xdr:col>
      <xdr:colOff>622080</xdr:colOff>
      <xdr:row>150</xdr:row>
      <xdr:rowOff>210240</xdr:rowOff>
    </xdr:to>
    <xdr:sp>
      <xdr:nvSpPr>
        <xdr:cNvPr id="450" name="Freeform 1"/>
        <xdr:cNvSpPr/>
      </xdr:nvSpPr>
      <xdr:spPr>
        <a:xfrm>
          <a:off x="239013000" y="91611000"/>
          <a:ext cx="39240" cy="39600"/>
        </a:xfrm>
        <a:custGeom>
          <a:avLst/>
          <a:gdLst/>
          <a:ahLst/>
          <a:rect l="0" t="0" r="r" b="b"/>
          <a:pathLst>
            <a:path w="109" h="110">
              <a:moveTo>
                <a:pt x="54" y="0"/>
              </a:moveTo>
              <a:lnTo>
                <a:pt x="48" y="0"/>
              </a:lnTo>
              <a:lnTo>
                <a:pt x="43" y="1"/>
              </a:lnTo>
              <a:lnTo>
                <a:pt x="38" y="2"/>
              </a:lnTo>
              <a:lnTo>
                <a:pt x="33" y="4"/>
              </a:lnTo>
              <a:lnTo>
                <a:pt x="28" y="7"/>
              </a:lnTo>
              <a:lnTo>
                <a:pt x="24" y="9"/>
              </a:lnTo>
              <a:lnTo>
                <a:pt x="20" y="13"/>
              </a:lnTo>
              <a:lnTo>
                <a:pt x="16" y="16"/>
              </a:lnTo>
              <a:lnTo>
                <a:pt x="12" y="20"/>
              </a:lnTo>
              <a:lnTo>
                <a:pt x="9" y="25"/>
              </a:lnTo>
              <a:lnTo>
                <a:pt x="7" y="29"/>
              </a:lnTo>
              <a:lnTo>
                <a:pt x="4" y="34"/>
              </a:lnTo>
              <a:lnTo>
                <a:pt x="2" y="39"/>
              </a:lnTo>
              <a:lnTo>
                <a:pt x="1" y="45"/>
              </a:lnTo>
              <a:lnTo>
                <a:pt x="0" y="50"/>
              </a:lnTo>
              <a:lnTo>
                <a:pt x="0" y="56"/>
              </a:lnTo>
              <a:lnTo>
                <a:pt x="0" y="61"/>
              </a:lnTo>
              <a:lnTo>
                <a:pt x="1" y="67"/>
              </a:lnTo>
              <a:lnTo>
                <a:pt x="2" y="72"/>
              </a:lnTo>
              <a:lnTo>
                <a:pt x="4" y="76"/>
              </a:lnTo>
              <a:lnTo>
                <a:pt x="7" y="81"/>
              </a:lnTo>
              <a:lnTo>
                <a:pt x="9" y="85"/>
              </a:lnTo>
              <a:lnTo>
                <a:pt x="12" y="90"/>
              </a:lnTo>
              <a:lnTo>
                <a:pt x="16" y="93"/>
              </a:lnTo>
              <a:lnTo>
                <a:pt x="19" y="97"/>
              </a:lnTo>
              <a:lnTo>
                <a:pt x="24" y="100"/>
              </a:lnTo>
              <a:lnTo>
                <a:pt x="28" y="103"/>
              </a:lnTo>
              <a:lnTo>
                <a:pt x="32" y="105"/>
              </a:lnTo>
              <a:lnTo>
                <a:pt x="37" y="107"/>
              </a:lnTo>
              <a:lnTo>
                <a:pt x="42" y="108"/>
              </a:lnTo>
              <a:lnTo>
                <a:pt x="47" y="109"/>
              </a:lnTo>
              <a:lnTo>
                <a:pt x="53" y="109"/>
              </a:lnTo>
              <a:lnTo>
                <a:pt x="58" y="109"/>
              </a:lnTo>
              <a:lnTo>
                <a:pt x="64" y="108"/>
              </a:lnTo>
              <a:lnTo>
                <a:pt x="69" y="107"/>
              </a:lnTo>
              <a:lnTo>
                <a:pt x="74" y="105"/>
              </a:lnTo>
              <a:lnTo>
                <a:pt x="79" y="103"/>
              </a:lnTo>
              <a:lnTo>
                <a:pt x="83" y="100"/>
              </a:lnTo>
              <a:lnTo>
                <a:pt x="88" y="97"/>
              </a:lnTo>
              <a:lnTo>
                <a:pt x="92" y="94"/>
              </a:lnTo>
              <a:lnTo>
                <a:pt x="95" y="90"/>
              </a:lnTo>
              <a:lnTo>
                <a:pt x="99" y="86"/>
              </a:lnTo>
              <a:lnTo>
                <a:pt x="101" y="81"/>
              </a:lnTo>
              <a:lnTo>
                <a:pt x="104" y="77"/>
              </a:lnTo>
              <a:lnTo>
                <a:pt x="106" y="72"/>
              </a:lnTo>
              <a:lnTo>
                <a:pt x="107" y="67"/>
              </a:lnTo>
              <a:lnTo>
                <a:pt x="108" y="62"/>
              </a:lnTo>
              <a:lnTo>
                <a:pt x="108" y="56"/>
              </a:lnTo>
              <a:lnTo>
                <a:pt x="108" y="50"/>
              </a:lnTo>
              <a:lnTo>
                <a:pt x="107" y="45"/>
              </a:lnTo>
              <a:lnTo>
                <a:pt x="106" y="40"/>
              </a:lnTo>
              <a:lnTo>
                <a:pt x="104" y="34"/>
              </a:lnTo>
              <a:lnTo>
                <a:pt x="101" y="30"/>
              </a:lnTo>
              <a:lnTo>
                <a:pt x="99" y="25"/>
              </a:lnTo>
              <a:lnTo>
                <a:pt x="95" y="21"/>
              </a:lnTo>
              <a:lnTo>
                <a:pt x="92" y="17"/>
              </a:lnTo>
              <a:lnTo>
                <a:pt x="88" y="13"/>
              </a:lnTo>
              <a:lnTo>
                <a:pt x="84" y="10"/>
              </a:lnTo>
              <a:lnTo>
                <a:pt x="79" y="7"/>
              </a:lnTo>
              <a:lnTo>
                <a:pt x="74" y="4"/>
              </a:lnTo>
              <a:lnTo>
                <a:pt x="69" y="3"/>
              </a:lnTo>
              <a:lnTo>
                <a:pt x="64" y="1"/>
              </a:lnTo>
              <a:lnTo>
                <a:pt x="59" y="0"/>
              </a:lnTo>
              <a:lnTo>
                <a:pt x="54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298</xdr:col>
      <xdr:colOff>705240</xdr:colOff>
      <xdr:row>150</xdr:row>
      <xdr:rowOff>46440</xdr:rowOff>
    </xdr:from>
    <xdr:to>
      <xdr:col>299</xdr:col>
      <xdr:colOff>148680</xdr:colOff>
      <xdr:row>150</xdr:row>
      <xdr:rowOff>280800</xdr:rowOff>
    </xdr:to>
    <xdr:sp>
      <xdr:nvSpPr>
        <xdr:cNvPr id="451" name="Freeform 1"/>
        <xdr:cNvSpPr/>
      </xdr:nvSpPr>
      <xdr:spPr>
        <a:xfrm>
          <a:off x="239135040" y="91486440"/>
          <a:ext cx="243720" cy="234720"/>
        </a:xfrm>
        <a:custGeom>
          <a:avLst/>
          <a:gdLst/>
          <a:ahLst/>
          <a:rect l="0" t="0" r="r" b="b"/>
          <a:pathLst>
            <a:path w="677" h="652">
              <a:moveTo>
                <a:pt x="668" y="0"/>
              </a:moveTo>
              <a:lnTo>
                <a:pt x="436" y="0"/>
              </a:lnTo>
              <a:lnTo>
                <a:pt x="436" y="19"/>
              </a:lnTo>
              <a:lnTo>
                <a:pt x="454" y="20"/>
              </a:lnTo>
              <a:lnTo>
                <a:pt x="469" y="21"/>
              </a:lnTo>
              <a:lnTo>
                <a:pt x="475" y="22"/>
              </a:lnTo>
              <a:lnTo>
                <a:pt x="481" y="24"/>
              </a:lnTo>
              <a:lnTo>
                <a:pt x="486" y="25"/>
              </a:lnTo>
              <a:lnTo>
                <a:pt x="490" y="27"/>
              </a:lnTo>
              <a:lnTo>
                <a:pt x="494" y="29"/>
              </a:lnTo>
              <a:lnTo>
                <a:pt x="497" y="31"/>
              </a:lnTo>
              <a:lnTo>
                <a:pt x="498" y="32"/>
              </a:lnTo>
              <a:lnTo>
                <a:pt x="499" y="33"/>
              </a:lnTo>
              <a:lnTo>
                <a:pt x="500" y="35"/>
              </a:lnTo>
              <a:lnTo>
                <a:pt x="501" y="36"/>
              </a:lnTo>
              <a:lnTo>
                <a:pt x="502" y="37"/>
              </a:lnTo>
              <a:lnTo>
                <a:pt x="503" y="39"/>
              </a:lnTo>
              <a:lnTo>
                <a:pt x="504" y="42"/>
              </a:lnTo>
              <a:lnTo>
                <a:pt x="504" y="46"/>
              </a:lnTo>
              <a:lnTo>
                <a:pt x="505" y="50"/>
              </a:lnTo>
              <a:lnTo>
                <a:pt x="504" y="53"/>
              </a:lnTo>
              <a:lnTo>
                <a:pt x="504" y="56"/>
              </a:lnTo>
              <a:lnTo>
                <a:pt x="503" y="59"/>
              </a:lnTo>
              <a:lnTo>
                <a:pt x="503" y="62"/>
              </a:lnTo>
              <a:lnTo>
                <a:pt x="501" y="65"/>
              </a:lnTo>
              <a:lnTo>
                <a:pt x="500" y="69"/>
              </a:lnTo>
              <a:lnTo>
                <a:pt x="496" y="76"/>
              </a:lnTo>
              <a:lnTo>
                <a:pt x="491" y="85"/>
              </a:lnTo>
              <a:lnTo>
                <a:pt x="484" y="95"/>
              </a:lnTo>
              <a:lnTo>
                <a:pt x="466" y="118"/>
              </a:lnTo>
              <a:lnTo>
                <a:pt x="356" y="254"/>
              </a:lnTo>
              <a:lnTo>
                <a:pt x="315" y="196"/>
              </a:lnTo>
              <a:lnTo>
                <a:pt x="277" y="140"/>
              </a:lnTo>
              <a:lnTo>
                <a:pt x="262" y="118"/>
              </a:lnTo>
              <a:lnTo>
                <a:pt x="251" y="98"/>
              </a:lnTo>
              <a:lnTo>
                <a:pt x="242" y="82"/>
              </a:lnTo>
              <a:lnTo>
                <a:pt x="236" y="68"/>
              </a:lnTo>
              <a:lnTo>
                <a:pt x="234" y="63"/>
              </a:lnTo>
              <a:lnTo>
                <a:pt x="233" y="57"/>
              </a:lnTo>
              <a:lnTo>
                <a:pt x="232" y="52"/>
              </a:lnTo>
              <a:lnTo>
                <a:pt x="232" y="48"/>
              </a:lnTo>
              <a:lnTo>
                <a:pt x="232" y="45"/>
              </a:lnTo>
              <a:lnTo>
                <a:pt x="232" y="41"/>
              </a:lnTo>
              <a:lnTo>
                <a:pt x="233" y="38"/>
              </a:lnTo>
              <a:lnTo>
                <a:pt x="235" y="36"/>
              </a:lnTo>
              <a:lnTo>
                <a:pt x="236" y="33"/>
              </a:lnTo>
              <a:lnTo>
                <a:pt x="238" y="31"/>
              </a:lnTo>
              <a:lnTo>
                <a:pt x="240" y="29"/>
              </a:lnTo>
              <a:lnTo>
                <a:pt x="243" y="27"/>
              </a:lnTo>
              <a:lnTo>
                <a:pt x="246" y="25"/>
              </a:lnTo>
              <a:lnTo>
                <a:pt x="250" y="24"/>
              </a:lnTo>
              <a:lnTo>
                <a:pt x="253" y="23"/>
              </a:lnTo>
              <a:lnTo>
                <a:pt x="258" y="22"/>
              </a:lnTo>
              <a:lnTo>
                <a:pt x="267" y="20"/>
              </a:lnTo>
              <a:lnTo>
                <a:pt x="279" y="20"/>
              </a:lnTo>
              <a:lnTo>
                <a:pt x="306" y="19"/>
              </a:lnTo>
              <a:lnTo>
                <a:pt x="306" y="0"/>
              </a:lnTo>
              <a:lnTo>
                <a:pt x="12" y="0"/>
              </a:lnTo>
              <a:lnTo>
                <a:pt x="12" y="19"/>
              </a:lnTo>
              <a:lnTo>
                <a:pt x="34" y="21"/>
              </a:lnTo>
              <a:lnTo>
                <a:pt x="43" y="22"/>
              </a:lnTo>
              <a:lnTo>
                <a:pt x="53" y="25"/>
              </a:lnTo>
              <a:lnTo>
                <a:pt x="61" y="28"/>
              </a:lnTo>
              <a:lnTo>
                <a:pt x="70" y="33"/>
              </a:lnTo>
              <a:lnTo>
                <a:pt x="79" y="39"/>
              </a:lnTo>
              <a:lnTo>
                <a:pt x="88" y="46"/>
              </a:lnTo>
              <a:lnTo>
                <a:pt x="97" y="54"/>
              </a:lnTo>
              <a:lnTo>
                <a:pt x="107" y="65"/>
              </a:lnTo>
              <a:lnTo>
                <a:pt x="129" y="92"/>
              </a:lnTo>
              <a:lnTo>
                <a:pt x="188" y="173"/>
              </a:lnTo>
              <a:lnTo>
                <a:pt x="294" y="330"/>
              </a:lnTo>
              <a:lnTo>
                <a:pt x="141" y="520"/>
              </a:lnTo>
              <a:lnTo>
                <a:pt x="90" y="581"/>
              </a:lnTo>
              <a:lnTo>
                <a:pt x="72" y="600"/>
              </a:lnTo>
              <a:lnTo>
                <a:pt x="64" y="608"/>
              </a:lnTo>
              <a:lnTo>
                <a:pt x="57" y="614"/>
              </a:lnTo>
              <a:lnTo>
                <a:pt x="50" y="619"/>
              </a:lnTo>
              <a:lnTo>
                <a:pt x="44" y="623"/>
              </a:lnTo>
              <a:lnTo>
                <a:pt x="37" y="626"/>
              </a:lnTo>
              <a:lnTo>
                <a:pt x="31" y="628"/>
              </a:lnTo>
              <a:lnTo>
                <a:pt x="24" y="629"/>
              </a:lnTo>
              <a:lnTo>
                <a:pt x="17" y="631"/>
              </a:lnTo>
              <a:lnTo>
                <a:pt x="0" y="632"/>
              </a:lnTo>
              <a:lnTo>
                <a:pt x="0" y="651"/>
              </a:lnTo>
              <a:lnTo>
                <a:pt x="227" y="651"/>
              </a:lnTo>
              <a:lnTo>
                <a:pt x="227" y="632"/>
              </a:lnTo>
              <a:lnTo>
                <a:pt x="207" y="631"/>
              </a:lnTo>
              <a:lnTo>
                <a:pt x="191" y="628"/>
              </a:lnTo>
              <a:lnTo>
                <a:pt x="184" y="627"/>
              </a:lnTo>
              <a:lnTo>
                <a:pt x="178" y="626"/>
              </a:lnTo>
              <a:lnTo>
                <a:pt x="173" y="624"/>
              </a:lnTo>
              <a:lnTo>
                <a:pt x="168" y="622"/>
              </a:lnTo>
              <a:lnTo>
                <a:pt x="164" y="620"/>
              </a:lnTo>
              <a:lnTo>
                <a:pt x="161" y="618"/>
              </a:lnTo>
              <a:lnTo>
                <a:pt x="159" y="615"/>
              </a:lnTo>
              <a:lnTo>
                <a:pt x="157" y="614"/>
              </a:lnTo>
              <a:lnTo>
                <a:pt x="156" y="612"/>
              </a:lnTo>
              <a:lnTo>
                <a:pt x="156" y="611"/>
              </a:lnTo>
              <a:lnTo>
                <a:pt x="155" y="609"/>
              </a:lnTo>
              <a:lnTo>
                <a:pt x="154" y="606"/>
              </a:lnTo>
              <a:lnTo>
                <a:pt x="153" y="602"/>
              </a:lnTo>
              <a:lnTo>
                <a:pt x="153" y="598"/>
              </a:lnTo>
              <a:lnTo>
                <a:pt x="153" y="595"/>
              </a:lnTo>
              <a:lnTo>
                <a:pt x="154" y="592"/>
              </a:lnTo>
              <a:lnTo>
                <a:pt x="155" y="588"/>
              </a:lnTo>
              <a:lnTo>
                <a:pt x="156" y="585"/>
              </a:lnTo>
              <a:lnTo>
                <a:pt x="157" y="581"/>
              </a:lnTo>
              <a:lnTo>
                <a:pt x="159" y="577"/>
              </a:lnTo>
              <a:lnTo>
                <a:pt x="165" y="567"/>
              </a:lnTo>
              <a:lnTo>
                <a:pt x="172" y="556"/>
              </a:lnTo>
              <a:lnTo>
                <a:pt x="180" y="544"/>
              </a:lnTo>
              <a:lnTo>
                <a:pt x="204" y="513"/>
              </a:lnTo>
              <a:lnTo>
                <a:pt x="319" y="368"/>
              </a:lnTo>
              <a:lnTo>
                <a:pt x="412" y="505"/>
              </a:lnTo>
              <a:lnTo>
                <a:pt x="434" y="540"/>
              </a:lnTo>
              <a:lnTo>
                <a:pt x="442" y="554"/>
              </a:lnTo>
              <a:lnTo>
                <a:pt x="449" y="567"/>
              </a:lnTo>
              <a:lnTo>
                <a:pt x="455" y="578"/>
              </a:lnTo>
              <a:lnTo>
                <a:pt x="459" y="588"/>
              </a:lnTo>
              <a:lnTo>
                <a:pt x="460" y="592"/>
              </a:lnTo>
              <a:lnTo>
                <a:pt x="461" y="596"/>
              </a:lnTo>
              <a:lnTo>
                <a:pt x="461" y="599"/>
              </a:lnTo>
              <a:lnTo>
                <a:pt x="462" y="602"/>
              </a:lnTo>
              <a:lnTo>
                <a:pt x="461" y="605"/>
              </a:lnTo>
              <a:lnTo>
                <a:pt x="461" y="608"/>
              </a:lnTo>
              <a:lnTo>
                <a:pt x="460" y="611"/>
              </a:lnTo>
              <a:lnTo>
                <a:pt x="459" y="614"/>
              </a:lnTo>
              <a:lnTo>
                <a:pt x="457" y="616"/>
              </a:lnTo>
              <a:lnTo>
                <a:pt x="455" y="618"/>
              </a:lnTo>
              <a:lnTo>
                <a:pt x="453" y="620"/>
              </a:lnTo>
              <a:lnTo>
                <a:pt x="450" y="622"/>
              </a:lnTo>
              <a:lnTo>
                <a:pt x="447" y="624"/>
              </a:lnTo>
              <a:lnTo>
                <a:pt x="443" y="626"/>
              </a:lnTo>
              <a:lnTo>
                <a:pt x="439" y="627"/>
              </a:lnTo>
              <a:lnTo>
                <a:pt x="435" y="628"/>
              </a:lnTo>
              <a:lnTo>
                <a:pt x="430" y="629"/>
              </a:lnTo>
              <a:lnTo>
                <a:pt x="425" y="630"/>
              </a:lnTo>
              <a:lnTo>
                <a:pt x="413" y="630"/>
              </a:lnTo>
              <a:lnTo>
                <a:pt x="409" y="631"/>
              </a:lnTo>
              <a:lnTo>
                <a:pt x="403" y="631"/>
              </a:lnTo>
              <a:lnTo>
                <a:pt x="387" y="632"/>
              </a:lnTo>
              <a:lnTo>
                <a:pt x="387" y="651"/>
              </a:lnTo>
              <a:lnTo>
                <a:pt x="676" y="651"/>
              </a:lnTo>
              <a:lnTo>
                <a:pt x="676" y="632"/>
              </a:lnTo>
              <a:lnTo>
                <a:pt x="658" y="630"/>
              </a:lnTo>
              <a:lnTo>
                <a:pt x="650" y="628"/>
              </a:lnTo>
              <a:lnTo>
                <a:pt x="643" y="626"/>
              </a:lnTo>
              <a:lnTo>
                <a:pt x="636" y="624"/>
              </a:lnTo>
              <a:lnTo>
                <a:pt x="630" y="622"/>
              </a:lnTo>
              <a:lnTo>
                <a:pt x="624" y="619"/>
              </a:lnTo>
              <a:lnTo>
                <a:pt x="618" y="615"/>
              </a:lnTo>
              <a:lnTo>
                <a:pt x="613" y="611"/>
              </a:lnTo>
              <a:lnTo>
                <a:pt x="607" y="606"/>
              </a:lnTo>
              <a:lnTo>
                <a:pt x="601" y="601"/>
              </a:lnTo>
              <a:lnTo>
                <a:pt x="595" y="594"/>
              </a:lnTo>
              <a:lnTo>
                <a:pt x="582" y="579"/>
              </a:lnTo>
              <a:lnTo>
                <a:pt x="568" y="560"/>
              </a:lnTo>
              <a:lnTo>
                <a:pt x="381" y="290"/>
              </a:lnTo>
              <a:lnTo>
                <a:pt x="523" y="111"/>
              </a:lnTo>
              <a:lnTo>
                <a:pt x="545" y="85"/>
              </a:lnTo>
              <a:lnTo>
                <a:pt x="564" y="65"/>
              </a:lnTo>
              <a:lnTo>
                <a:pt x="580" y="49"/>
              </a:lnTo>
              <a:lnTo>
                <a:pt x="588" y="43"/>
              </a:lnTo>
              <a:lnTo>
                <a:pt x="596" y="38"/>
              </a:lnTo>
              <a:lnTo>
                <a:pt x="604" y="33"/>
              </a:lnTo>
              <a:lnTo>
                <a:pt x="612" y="29"/>
              </a:lnTo>
              <a:lnTo>
                <a:pt x="620" y="26"/>
              </a:lnTo>
              <a:lnTo>
                <a:pt x="628" y="24"/>
              </a:lnTo>
              <a:lnTo>
                <a:pt x="637" y="22"/>
              </a:lnTo>
              <a:lnTo>
                <a:pt x="647" y="21"/>
              </a:lnTo>
              <a:lnTo>
                <a:pt x="668" y="19"/>
              </a:lnTo>
              <a:lnTo>
                <a:pt x="668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299</xdr:col>
      <xdr:colOff>183240</xdr:colOff>
      <xdr:row>150</xdr:row>
      <xdr:rowOff>260280</xdr:rowOff>
    </xdr:from>
    <xdr:to>
      <xdr:col>299</xdr:col>
      <xdr:colOff>264600</xdr:colOff>
      <xdr:row>150</xdr:row>
      <xdr:rowOff>360000</xdr:rowOff>
    </xdr:to>
    <xdr:sp>
      <xdr:nvSpPr>
        <xdr:cNvPr id="452" name="Freeform 1"/>
        <xdr:cNvSpPr/>
      </xdr:nvSpPr>
      <xdr:spPr>
        <a:xfrm>
          <a:off x="239412960" y="91700280"/>
          <a:ext cx="81720" cy="100080"/>
        </a:xfrm>
        <a:custGeom>
          <a:avLst/>
          <a:gdLst/>
          <a:ahLst/>
          <a:rect l="0" t="0" r="r" b="b"/>
          <a:pathLst>
            <a:path w="227" h="278">
              <a:moveTo>
                <a:pt x="218" y="179"/>
              </a:moveTo>
              <a:lnTo>
                <a:pt x="208" y="193"/>
              </a:lnTo>
              <a:lnTo>
                <a:pt x="198" y="205"/>
              </a:lnTo>
              <a:lnTo>
                <a:pt x="193" y="210"/>
              </a:lnTo>
              <a:lnTo>
                <a:pt x="188" y="215"/>
              </a:lnTo>
              <a:lnTo>
                <a:pt x="183" y="219"/>
              </a:lnTo>
              <a:lnTo>
                <a:pt x="179" y="222"/>
              </a:lnTo>
              <a:lnTo>
                <a:pt x="174" y="225"/>
              </a:lnTo>
              <a:lnTo>
                <a:pt x="169" y="228"/>
              </a:lnTo>
              <a:lnTo>
                <a:pt x="164" y="230"/>
              </a:lnTo>
              <a:lnTo>
                <a:pt x="158" y="232"/>
              </a:lnTo>
              <a:lnTo>
                <a:pt x="153" y="233"/>
              </a:lnTo>
              <a:lnTo>
                <a:pt x="147" y="234"/>
              </a:lnTo>
              <a:lnTo>
                <a:pt x="142" y="234"/>
              </a:lnTo>
              <a:lnTo>
                <a:pt x="135" y="235"/>
              </a:lnTo>
              <a:lnTo>
                <a:pt x="126" y="234"/>
              </a:lnTo>
              <a:lnTo>
                <a:pt x="116" y="232"/>
              </a:lnTo>
              <a:lnTo>
                <a:pt x="107" y="230"/>
              </a:lnTo>
              <a:lnTo>
                <a:pt x="99" y="226"/>
              </a:lnTo>
              <a:lnTo>
                <a:pt x="91" y="222"/>
              </a:lnTo>
              <a:lnTo>
                <a:pt x="83" y="216"/>
              </a:lnTo>
              <a:lnTo>
                <a:pt x="76" y="210"/>
              </a:lnTo>
              <a:lnTo>
                <a:pt x="70" y="202"/>
              </a:lnTo>
              <a:lnTo>
                <a:pt x="64" y="195"/>
              </a:lnTo>
              <a:lnTo>
                <a:pt x="59" y="186"/>
              </a:lnTo>
              <a:lnTo>
                <a:pt x="55" y="176"/>
              </a:lnTo>
              <a:lnTo>
                <a:pt x="52" y="166"/>
              </a:lnTo>
              <a:lnTo>
                <a:pt x="49" y="155"/>
              </a:lnTo>
              <a:lnTo>
                <a:pt x="47" y="144"/>
              </a:lnTo>
              <a:lnTo>
                <a:pt x="45" y="132"/>
              </a:lnTo>
              <a:lnTo>
                <a:pt x="45" y="120"/>
              </a:lnTo>
              <a:lnTo>
                <a:pt x="45" y="108"/>
              </a:lnTo>
              <a:lnTo>
                <a:pt x="46" y="98"/>
              </a:lnTo>
              <a:lnTo>
                <a:pt x="48" y="87"/>
              </a:lnTo>
              <a:lnTo>
                <a:pt x="51" y="78"/>
              </a:lnTo>
              <a:lnTo>
                <a:pt x="54" y="69"/>
              </a:lnTo>
              <a:lnTo>
                <a:pt x="58" y="60"/>
              </a:lnTo>
              <a:lnTo>
                <a:pt x="62" y="52"/>
              </a:lnTo>
              <a:lnTo>
                <a:pt x="67" y="45"/>
              </a:lnTo>
              <a:lnTo>
                <a:pt x="72" y="39"/>
              </a:lnTo>
              <a:lnTo>
                <a:pt x="78" y="33"/>
              </a:lnTo>
              <a:lnTo>
                <a:pt x="85" y="29"/>
              </a:lnTo>
              <a:lnTo>
                <a:pt x="92" y="25"/>
              </a:lnTo>
              <a:lnTo>
                <a:pt x="100" y="21"/>
              </a:lnTo>
              <a:lnTo>
                <a:pt x="107" y="19"/>
              </a:lnTo>
              <a:lnTo>
                <a:pt x="116" y="18"/>
              </a:lnTo>
              <a:lnTo>
                <a:pt x="124" y="17"/>
              </a:lnTo>
              <a:lnTo>
                <a:pt x="132" y="17"/>
              </a:lnTo>
              <a:lnTo>
                <a:pt x="135" y="18"/>
              </a:lnTo>
              <a:lnTo>
                <a:pt x="138" y="18"/>
              </a:lnTo>
              <a:lnTo>
                <a:pt x="141" y="19"/>
              </a:lnTo>
              <a:lnTo>
                <a:pt x="143" y="20"/>
              </a:lnTo>
              <a:lnTo>
                <a:pt x="145" y="21"/>
              </a:lnTo>
              <a:lnTo>
                <a:pt x="147" y="23"/>
              </a:lnTo>
              <a:lnTo>
                <a:pt x="149" y="25"/>
              </a:lnTo>
              <a:lnTo>
                <a:pt x="151" y="27"/>
              </a:lnTo>
              <a:lnTo>
                <a:pt x="153" y="29"/>
              </a:lnTo>
              <a:lnTo>
                <a:pt x="154" y="32"/>
              </a:lnTo>
              <a:lnTo>
                <a:pt x="155" y="34"/>
              </a:lnTo>
              <a:lnTo>
                <a:pt x="157" y="38"/>
              </a:lnTo>
              <a:lnTo>
                <a:pt x="159" y="45"/>
              </a:lnTo>
              <a:lnTo>
                <a:pt x="162" y="58"/>
              </a:lnTo>
              <a:lnTo>
                <a:pt x="163" y="61"/>
              </a:lnTo>
              <a:lnTo>
                <a:pt x="164" y="64"/>
              </a:lnTo>
              <a:lnTo>
                <a:pt x="166" y="67"/>
              </a:lnTo>
              <a:lnTo>
                <a:pt x="167" y="70"/>
              </a:lnTo>
              <a:lnTo>
                <a:pt x="168" y="72"/>
              </a:lnTo>
              <a:lnTo>
                <a:pt x="170" y="74"/>
              </a:lnTo>
              <a:lnTo>
                <a:pt x="172" y="76"/>
              </a:lnTo>
              <a:lnTo>
                <a:pt x="173" y="78"/>
              </a:lnTo>
              <a:lnTo>
                <a:pt x="175" y="80"/>
              </a:lnTo>
              <a:lnTo>
                <a:pt x="177" y="81"/>
              </a:lnTo>
              <a:lnTo>
                <a:pt x="179" y="83"/>
              </a:lnTo>
              <a:lnTo>
                <a:pt x="181" y="84"/>
              </a:lnTo>
              <a:lnTo>
                <a:pt x="183" y="84"/>
              </a:lnTo>
              <a:lnTo>
                <a:pt x="186" y="85"/>
              </a:lnTo>
              <a:lnTo>
                <a:pt x="188" y="85"/>
              </a:lnTo>
              <a:lnTo>
                <a:pt x="190" y="85"/>
              </a:lnTo>
              <a:lnTo>
                <a:pt x="193" y="85"/>
              </a:lnTo>
              <a:lnTo>
                <a:pt x="196" y="85"/>
              </a:lnTo>
              <a:lnTo>
                <a:pt x="199" y="84"/>
              </a:lnTo>
              <a:lnTo>
                <a:pt x="201" y="84"/>
              </a:lnTo>
              <a:lnTo>
                <a:pt x="203" y="82"/>
              </a:lnTo>
              <a:lnTo>
                <a:pt x="206" y="81"/>
              </a:lnTo>
              <a:lnTo>
                <a:pt x="208" y="80"/>
              </a:lnTo>
              <a:lnTo>
                <a:pt x="210" y="78"/>
              </a:lnTo>
              <a:lnTo>
                <a:pt x="212" y="76"/>
              </a:lnTo>
              <a:lnTo>
                <a:pt x="213" y="75"/>
              </a:lnTo>
              <a:lnTo>
                <a:pt x="215" y="72"/>
              </a:lnTo>
              <a:lnTo>
                <a:pt x="216" y="70"/>
              </a:lnTo>
              <a:lnTo>
                <a:pt x="217" y="68"/>
              </a:lnTo>
              <a:lnTo>
                <a:pt x="217" y="66"/>
              </a:lnTo>
              <a:lnTo>
                <a:pt x="218" y="63"/>
              </a:lnTo>
              <a:lnTo>
                <a:pt x="218" y="61"/>
              </a:lnTo>
              <a:lnTo>
                <a:pt x="217" y="55"/>
              </a:lnTo>
              <a:lnTo>
                <a:pt x="216" y="49"/>
              </a:lnTo>
              <a:lnTo>
                <a:pt x="214" y="43"/>
              </a:lnTo>
              <a:lnTo>
                <a:pt x="211" y="37"/>
              </a:lnTo>
              <a:lnTo>
                <a:pt x="207" y="32"/>
              </a:lnTo>
              <a:lnTo>
                <a:pt x="202" y="27"/>
              </a:lnTo>
              <a:lnTo>
                <a:pt x="197" y="22"/>
              </a:lnTo>
              <a:lnTo>
                <a:pt x="191" y="18"/>
              </a:lnTo>
              <a:lnTo>
                <a:pt x="185" y="14"/>
              </a:lnTo>
              <a:lnTo>
                <a:pt x="178" y="11"/>
              </a:lnTo>
              <a:lnTo>
                <a:pt x="171" y="7"/>
              </a:lnTo>
              <a:lnTo>
                <a:pt x="163" y="5"/>
              </a:lnTo>
              <a:lnTo>
                <a:pt x="154" y="3"/>
              </a:lnTo>
              <a:lnTo>
                <a:pt x="146" y="1"/>
              </a:lnTo>
              <a:lnTo>
                <a:pt x="137" y="0"/>
              </a:lnTo>
              <a:lnTo>
                <a:pt x="128" y="0"/>
              </a:lnTo>
              <a:lnTo>
                <a:pt x="123" y="0"/>
              </a:lnTo>
              <a:lnTo>
                <a:pt x="117" y="1"/>
              </a:lnTo>
              <a:lnTo>
                <a:pt x="106" y="2"/>
              </a:lnTo>
              <a:lnTo>
                <a:pt x="96" y="5"/>
              </a:lnTo>
              <a:lnTo>
                <a:pt x="85" y="9"/>
              </a:lnTo>
              <a:lnTo>
                <a:pt x="75" y="13"/>
              </a:lnTo>
              <a:lnTo>
                <a:pt x="65" y="19"/>
              </a:lnTo>
              <a:lnTo>
                <a:pt x="55" y="26"/>
              </a:lnTo>
              <a:lnTo>
                <a:pt x="46" y="33"/>
              </a:lnTo>
              <a:lnTo>
                <a:pt x="40" y="38"/>
              </a:lnTo>
              <a:lnTo>
                <a:pt x="35" y="43"/>
              </a:lnTo>
              <a:lnTo>
                <a:pt x="31" y="49"/>
              </a:lnTo>
              <a:lnTo>
                <a:pt x="26" y="55"/>
              </a:lnTo>
              <a:lnTo>
                <a:pt x="22" y="61"/>
              </a:lnTo>
              <a:lnTo>
                <a:pt x="18" y="68"/>
              </a:lnTo>
              <a:lnTo>
                <a:pt x="15" y="75"/>
              </a:lnTo>
              <a:lnTo>
                <a:pt x="12" y="82"/>
              </a:lnTo>
              <a:lnTo>
                <a:pt x="9" y="89"/>
              </a:lnTo>
              <a:lnTo>
                <a:pt x="7" y="96"/>
              </a:lnTo>
              <a:lnTo>
                <a:pt x="3" y="112"/>
              </a:lnTo>
              <a:lnTo>
                <a:pt x="1" y="129"/>
              </a:lnTo>
              <a:lnTo>
                <a:pt x="0" y="146"/>
              </a:lnTo>
              <a:lnTo>
                <a:pt x="1" y="160"/>
              </a:lnTo>
              <a:lnTo>
                <a:pt x="2" y="174"/>
              </a:lnTo>
              <a:lnTo>
                <a:pt x="5" y="186"/>
              </a:lnTo>
              <a:lnTo>
                <a:pt x="8" y="199"/>
              </a:lnTo>
              <a:lnTo>
                <a:pt x="13" y="210"/>
              </a:lnTo>
              <a:lnTo>
                <a:pt x="18" y="221"/>
              </a:lnTo>
              <a:lnTo>
                <a:pt x="24" y="231"/>
              </a:lnTo>
              <a:lnTo>
                <a:pt x="31" y="240"/>
              </a:lnTo>
              <a:lnTo>
                <a:pt x="39" y="248"/>
              </a:lnTo>
              <a:lnTo>
                <a:pt x="47" y="256"/>
              </a:lnTo>
              <a:lnTo>
                <a:pt x="57" y="262"/>
              </a:lnTo>
              <a:lnTo>
                <a:pt x="66" y="267"/>
              </a:lnTo>
              <a:lnTo>
                <a:pt x="77" y="271"/>
              </a:lnTo>
              <a:lnTo>
                <a:pt x="88" y="274"/>
              </a:lnTo>
              <a:lnTo>
                <a:pt x="99" y="276"/>
              </a:lnTo>
              <a:lnTo>
                <a:pt x="111" y="277"/>
              </a:lnTo>
              <a:lnTo>
                <a:pt x="121" y="277"/>
              </a:lnTo>
              <a:lnTo>
                <a:pt x="130" y="275"/>
              </a:lnTo>
              <a:lnTo>
                <a:pt x="139" y="273"/>
              </a:lnTo>
              <a:lnTo>
                <a:pt x="148" y="270"/>
              </a:lnTo>
              <a:lnTo>
                <a:pt x="157" y="266"/>
              </a:lnTo>
              <a:lnTo>
                <a:pt x="165" y="261"/>
              </a:lnTo>
              <a:lnTo>
                <a:pt x="174" y="256"/>
              </a:lnTo>
              <a:lnTo>
                <a:pt x="182" y="249"/>
              </a:lnTo>
              <a:lnTo>
                <a:pt x="187" y="244"/>
              </a:lnTo>
              <a:lnTo>
                <a:pt x="193" y="238"/>
              </a:lnTo>
              <a:lnTo>
                <a:pt x="198" y="232"/>
              </a:lnTo>
              <a:lnTo>
                <a:pt x="203" y="225"/>
              </a:lnTo>
              <a:lnTo>
                <a:pt x="208" y="217"/>
              </a:lnTo>
              <a:lnTo>
                <a:pt x="214" y="207"/>
              </a:lnTo>
              <a:lnTo>
                <a:pt x="226" y="184"/>
              </a:lnTo>
              <a:lnTo>
                <a:pt x="218" y="179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295</xdr:col>
      <xdr:colOff>511560</xdr:colOff>
      <xdr:row>153</xdr:row>
      <xdr:rowOff>114840</xdr:rowOff>
    </xdr:from>
    <xdr:to>
      <xdr:col>297</xdr:col>
      <xdr:colOff>544680</xdr:colOff>
      <xdr:row>154</xdr:row>
      <xdr:rowOff>466560</xdr:rowOff>
    </xdr:to>
    <xdr:sp>
      <xdr:nvSpPr>
        <xdr:cNvPr id="453" name="Freeform 1"/>
        <xdr:cNvSpPr/>
      </xdr:nvSpPr>
      <xdr:spPr>
        <a:xfrm>
          <a:off x="236540880" y="93383640"/>
          <a:ext cx="1633680" cy="961560"/>
        </a:xfrm>
        <a:custGeom>
          <a:avLst/>
          <a:gdLst/>
          <a:ahLst/>
          <a:rect l="0" t="0" r="r" b="b"/>
          <a:pathLst>
            <a:path w="4538" h="2671">
              <a:moveTo>
                <a:pt x="0" y="2670"/>
              </a:moveTo>
              <a:lnTo>
                <a:pt x="0" y="0"/>
              </a:lnTo>
              <a:lnTo>
                <a:pt x="4537" y="0"/>
              </a:lnTo>
              <a:lnTo>
                <a:pt x="4537" y="2670"/>
              </a:lnTo>
              <a:lnTo>
                <a:pt x="0" y="2670"/>
              </a:lnTo>
              <a:close/>
            </a:path>
          </a:pathLst>
        </a:custGeom>
        <a:solidFill>
          <a:srgbClr val="ffffff"/>
        </a:solidFill>
        <a:ln w="0">
          <a:solidFill>
            <a:srgbClr val="000000"/>
          </a:solidFill>
        </a:ln>
      </xdr:spPr>
    </xdr:sp>
    <xdr:clientData/>
  </xdr:twoCellAnchor>
  <xdr:twoCellAnchor editAs="absolute">
    <xdr:from>
      <xdr:col>295</xdr:col>
      <xdr:colOff>594000</xdr:colOff>
      <xdr:row>153</xdr:row>
      <xdr:rowOff>460080</xdr:rowOff>
    </xdr:from>
    <xdr:to>
      <xdr:col>296</xdr:col>
      <xdr:colOff>21240</xdr:colOff>
      <xdr:row>154</xdr:row>
      <xdr:rowOff>84960</xdr:rowOff>
    </xdr:to>
    <xdr:sp>
      <xdr:nvSpPr>
        <xdr:cNvPr id="454" name="Freeform 1"/>
        <xdr:cNvSpPr/>
      </xdr:nvSpPr>
      <xdr:spPr>
        <a:xfrm>
          <a:off x="236623320" y="93728880"/>
          <a:ext cx="227880" cy="234720"/>
        </a:xfrm>
        <a:custGeom>
          <a:avLst/>
          <a:gdLst/>
          <a:ahLst/>
          <a:rect l="0" t="0" r="r" b="b"/>
          <a:pathLst>
            <a:path w="633" h="652">
              <a:moveTo>
                <a:pt x="632" y="632"/>
              </a:moveTo>
              <a:lnTo>
                <a:pt x="618" y="631"/>
              </a:lnTo>
              <a:lnTo>
                <a:pt x="607" y="629"/>
              </a:lnTo>
              <a:lnTo>
                <a:pt x="601" y="627"/>
              </a:lnTo>
              <a:lnTo>
                <a:pt x="596" y="625"/>
              </a:lnTo>
              <a:lnTo>
                <a:pt x="591" y="623"/>
              </a:lnTo>
              <a:lnTo>
                <a:pt x="586" y="621"/>
              </a:lnTo>
              <a:lnTo>
                <a:pt x="581" y="618"/>
              </a:lnTo>
              <a:lnTo>
                <a:pt x="576" y="615"/>
              </a:lnTo>
              <a:lnTo>
                <a:pt x="571" y="611"/>
              </a:lnTo>
              <a:lnTo>
                <a:pt x="566" y="607"/>
              </a:lnTo>
              <a:lnTo>
                <a:pt x="556" y="598"/>
              </a:lnTo>
              <a:lnTo>
                <a:pt x="546" y="586"/>
              </a:lnTo>
              <a:lnTo>
                <a:pt x="343" y="337"/>
              </a:lnTo>
              <a:lnTo>
                <a:pt x="387" y="327"/>
              </a:lnTo>
              <a:lnTo>
                <a:pt x="406" y="321"/>
              </a:lnTo>
              <a:lnTo>
                <a:pt x="424" y="314"/>
              </a:lnTo>
              <a:lnTo>
                <a:pt x="440" y="307"/>
              </a:lnTo>
              <a:lnTo>
                <a:pt x="455" y="298"/>
              </a:lnTo>
              <a:lnTo>
                <a:pt x="468" y="290"/>
              </a:lnTo>
              <a:lnTo>
                <a:pt x="479" y="280"/>
              </a:lnTo>
              <a:lnTo>
                <a:pt x="489" y="270"/>
              </a:lnTo>
              <a:lnTo>
                <a:pt x="498" y="258"/>
              </a:lnTo>
              <a:lnTo>
                <a:pt x="505" y="246"/>
              </a:lnTo>
              <a:lnTo>
                <a:pt x="511" y="233"/>
              </a:lnTo>
              <a:lnTo>
                <a:pt x="516" y="220"/>
              </a:lnTo>
              <a:lnTo>
                <a:pt x="519" y="205"/>
              </a:lnTo>
              <a:lnTo>
                <a:pt x="521" y="190"/>
              </a:lnTo>
              <a:lnTo>
                <a:pt x="522" y="173"/>
              </a:lnTo>
              <a:lnTo>
                <a:pt x="521" y="158"/>
              </a:lnTo>
              <a:lnTo>
                <a:pt x="519" y="143"/>
              </a:lnTo>
              <a:lnTo>
                <a:pt x="516" y="128"/>
              </a:lnTo>
              <a:lnTo>
                <a:pt x="512" y="114"/>
              </a:lnTo>
              <a:lnTo>
                <a:pt x="507" y="101"/>
              </a:lnTo>
              <a:lnTo>
                <a:pt x="500" y="89"/>
              </a:lnTo>
              <a:lnTo>
                <a:pt x="492" y="77"/>
              </a:lnTo>
              <a:lnTo>
                <a:pt x="483" y="66"/>
              </a:lnTo>
              <a:lnTo>
                <a:pt x="476" y="59"/>
              </a:lnTo>
              <a:lnTo>
                <a:pt x="467" y="52"/>
              </a:lnTo>
              <a:lnTo>
                <a:pt x="458" y="45"/>
              </a:lnTo>
              <a:lnTo>
                <a:pt x="447" y="39"/>
              </a:lnTo>
              <a:lnTo>
                <a:pt x="436" y="33"/>
              </a:lnTo>
              <a:lnTo>
                <a:pt x="424" y="27"/>
              </a:lnTo>
              <a:lnTo>
                <a:pt x="398" y="18"/>
              </a:lnTo>
              <a:lnTo>
                <a:pt x="369" y="10"/>
              </a:lnTo>
              <a:lnTo>
                <a:pt x="338" y="5"/>
              </a:lnTo>
              <a:lnTo>
                <a:pt x="305" y="1"/>
              </a:lnTo>
              <a:lnTo>
                <a:pt x="272" y="0"/>
              </a:lnTo>
              <a:lnTo>
                <a:pt x="0" y="0"/>
              </a:lnTo>
              <a:lnTo>
                <a:pt x="0" y="19"/>
              </a:lnTo>
              <a:lnTo>
                <a:pt x="24" y="22"/>
              </a:lnTo>
              <a:lnTo>
                <a:pt x="35" y="24"/>
              </a:lnTo>
              <a:lnTo>
                <a:pt x="44" y="26"/>
              </a:lnTo>
              <a:lnTo>
                <a:pt x="51" y="28"/>
              </a:lnTo>
              <a:lnTo>
                <a:pt x="58" y="31"/>
              </a:lnTo>
              <a:lnTo>
                <a:pt x="64" y="35"/>
              </a:lnTo>
              <a:lnTo>
                <a:pt x="66" y="37"/>
              </a:lnTo>
              <a:lnTo>
                <a:pt x="69" y="39"/>
              </a:lnTo>
              <a:lnTo>
                <a:pt x="71" y="41"/>
              </a:lnTo>
              <a:lnTo>
                <a:pt x="73" y="44"/>
              </a:lnTo>
              <a:lnTo>
                <a:pt x="76" y="50"/>
              </a:lnTo>
              <a:lnTo>
                <a:pt x="78" y="56"/>
              </a:lnTo>
              <a:lnTo>
                <a:pt x="80" y="64"/>
              </a:lnTo>
              <a:lnTo>
                <a:pt x="82" y="73"/>
              </a:lnTo>
              <a:lnTo>
                <a:pt x="83" y="83"/>
              </a:lnTo>
              <a:lnTo>
                <a:pt x="84" y="107"/>
              </a:lnTo>
              <a:lnTo>
                <a:pt x="84" y="533"/>
              </a:lnTo>
              <a:lnTo>
                <a:pt x="83" y="561"/>
              </a:lnTo>
              <a:lnTo>
                <a:pt x="82" y="573"/>
              </a:lnTo>
              <a:lnTo>
                <a:pt x="81" y="583"/>
              </a:lnTo>
              <a:lnTo>
                <a:pt x="79" y="592"/>
              </a:lnTo>
              <a:lnTo>
                <a:pt x="76" y="600"/>
              </a:lnTo>
              <a:lnTo>
                <a:pt x="73" y="606"/>
              </a:lnTo>
              <a:lnTo>
                <a:pt x="71" y="609"/>
              </a:lnTo>
              <a:lnTo>
                <a:pt x="69" y="612"/>
              </a:lnTo>
              <a:lnTo>
                <a:pt x="67" y="614"/>
              </a:lnTo>
              <a:lnTo>
                <a:pt x="64" y="616"/>
              </a:lnTo>
              <a:lnTo>
                <a:pt x="62" y="618"/>
              </a:lnTo>
              <a:lnTo>
                <a:pt x="59" y="620"/>
              </a:lnTo>
              <a:lnTo>
                <a:pt x="52" y="623"/>
              </a:lnTo>
              <a:lnTo>
                <a:pt x="44" y="626"/>
              </a:lnTo>
              <a:lnTo>
                <a:pt x="35" y="628"/>
              </a:lnTo>
              <a:lnTo>
                <a:pt x="25" y="630"/>
              </a:lnTo>
              <a:lnTo>
                <a:pt x="0" y="632"/>
              </a:lnTo>
              <a:lnTo>
                <a:pt x="0" y="651"/>
              </a:lnTo>
              <a:lnTo>
                <a:pt x="273" y="651"/>
              </a:lnTo>
              <a:lnTo>
                <a:pt x="273" y="632"/>
              </a:lnTo>
              <a:lnTo>
                <a:pt x="247" y="630"/>
              </a:lnTo>
              <a:lnTo>
                <a:pt x="236" y="628"/>
              </a:lnTo>
              <a:lnTo>
                <a:pt x="227" y="627"/>
              </a:lnTo>
              <a:lnTo>
                <a:pt x="219" y="624"/>
              </a:lnTo>
              <a:lnTo>
                <a:pt x="212" y="621"/>
              </a:lnTo>
              <a:lnTo>
                <a:pt x="205" y="617"/>
              </a:lnTo>
              <a:lnTo>
                <a:pt x="203" y="615"/>
              </a:lnTo>
              <a:lnTo>
                <a:pt x="200" y="613"/>
              </a:lnTo>
              <a:lnTo>
                <a:pt x="198" y="611"/>
              </a:lnTo>
              <a:lnTo>
                <a:pt x="196" y="608"/>
              </a:lnTo>
              <a:lnTo>
                <a:pt x="192" y="602"/>
              </a:lnTo>
              <a:lnTo>
                <a:pt x="190" y="595"/>
              </a:lnTo>
              <a:lnTo>
                <a:pt x="188" y="587"/>
              </a:lnTo>
              <a:lnTo>
                <a:pt x="186" y="578"/>
              </a:lnTo>
              <a:lnTo>
                <a:pt x="185" y="568"/>
              </a:lnTo>
              <a:lnTo>
                <a:pt x="184" y="544"/>
              </a:lnTo>
              <a:lnTo>
                <a:pt x="184" y="350"/>
              </a:lnTo>
              <a:lnTo>
                <a:pt x="239" y="348"/>
              </a:lnTo>
              <a:lnTo>
                <a:pt x="473" y="651"/>
              </a:lnTo>
              <a:lnTo>
                <a:pt x="632" y="651"/>
              </a:lnTo>
              <a:lnTo>
                <a:pt x="632" y="632"/>
              </a:lnTo>
              <a:moveTo>
                <a:pt x="184" y="72"/>
              </a:moveTo>
              <a:lnTo>
                <a:pt x="184" y="67"/>
              </a:lnTo>
              <a:lnTo>
                <a:pt x="185" y="62"/>
              </a:lnTo>
              <a:lnTo>
                <a:pt x="185" y="58"/>
              </a:lnTo>
              <a:lnTo>
                <a:pt x="186" y="55"/>
              </a:lnTo>
              <a:lnTo>
                <a:pt x="188" y="51"/>
              </a:lnTo>
              <a:lnTo>
                <a:pt x="190" y="49"/>
              </a:lnTo>
              <a:lnTo>
                <a:pt x="191" y="47"/>
              </a:lnTo>
              <a:lnTo>
                <a:pt x="192" y="46"/>
              </a:lnTo>
              <a:lnTo>
                <a:pt x="194" y="44"/>
              </a:lnTo>
              <a:lnTo>
                <a:pt x="197" y="42"/>
              </a:lnTo>
              <a:lnTo>
                <a:pt x="201" y="40"/>
              </a:lnTo>
              <a:lnTo>
                <a:pt x="205" y="39"/>
              </a:lnTo>
              <a:lnTo>
                <a:pt x="210" y="38"/>
              </a:lnTo>
              <a:lnTo>
                <a:pt x="215" y="37"/>
              </a:lnTo>
              <a:lnTo>
                <a:pt x="221" y="37"/>
              </a:lnTo>
              <a:lnTo>
                <a:pt x="234" y="36"/>
              </a:lnTo>
              <a:lnTo>
                <a:pt x="277" y="38"/>
              </a:lnTo>
              <a:lnTo>
                <a:pt x="296" y="41"/>
              </a:lnTo>
              <a:lnTo>
                <a:pt x="314" y="44"/>
              </a:lnTo>
              <a:lnTo>
                <a:pt x="330" y="49"/>
              </a:lnTo>
              <a:lnTo>
                <a:pt x="345" y="55"/>
              </a:lnTo>
              <a:lnTo>
                <a:pt x="359" y="61"/>
              </a:lnTo>
              <a:lnTo>
                <a:pt x="370" y="69"/>
              </a:lnTo>
              <a:lnTo>
                <a:pt x="381" y="78"/>
              </a:lnTo>
              <a:lnTo>
                <a:pt x="390" y="88"/>
              </a:lnTo>
              <a:lnTo>
                <a:pt x="397" y="99"/>
              </a:lnTo>
              <a:lnTo>
                <a:pt x="403" y="111"/>
              </a:lnTo>
              <a:lnTo>
                <a:pt x="408" y="124"/>
              </a:lnTo>
              <a:lnTo>
                <a:pt x="412" y="139"/>
              </a:lnTo>
              <a:lnTo>
                <a:pt x="414" y="154"/>
              </a:lnTo>
              <a:lnTo>
                <a:pt x="414" y="171"/>
              </a:lnTo>
              <a:lnTo>
                <a:pt x="414" y="180"/>
              </a:lnTo>
              <a:lnTo>
                <a:pt x="413" y="189"/>
              </a:lnTo>
              <a:lnTo>
                <a:pt x="412" y="198"/>
              </a:lnTo>
              <a:lnTo>
                <a:pt x="410" y="206"/>
              </a:lnTo>
              <a:lnTo>
                <a:pt x="408" y="214"/>
              </a:lnTo>
              <a:lnTo>
                <a:pt x="406" y="222"/>
              </a:lnTo>
              <a:lnTo>
                <a:pt x="403" y="230"/>
              </a:lnTo>
              <a:lnTo>
                <a:pt x="400" y="237"/>
              </a:lnTo>
              <a:lnTo>
                <a:pt x="396" y="244"/>
              </a:lnTo>
              <a:lnTo>
                <a:pt x="391" y="250"/>
              </a:lnTo>
              <a:lnTo>
                <a:pt x="387" y="257"/>
              </a:lnTo>
              <a:lnTo>
                <a:pt x="382" y="262"/>
              </a:lnTo>
              <a:lnTo>
                <a:pt x="377" y="267"/>
              </a:lnTo>
              <a:lnTo>
                <a:pt x="371" y="272"/>
              </a:lnTo>
              <a:lnTo>
                <a:pt x="365" y="277"/>
              </a:lnTo>
              <a:lnTo>
                <a:pt x="358" y="280"/>
              </a:lnTo>
              <a:lnTo>
                <a:pt x="342" y="289"/>
              </a:lnTo>
              <a:lnTo>
                <a:pt x="325" y="296"/>
              </a:lnTo>
              <a:lnTo>
                <a:pt x="308" y="302"/>
              </a:lnTo>
              <a:lnTo>
                <a:pt x="290" y="306"/>
              </a:lnTo>
              <a:lnTo>
                <a:pt x="269" y="309"/>
              </a:lnTo>
              <a:lnTo>
                <a:pt x="245" y="311"/>
              </a:lnTo>
              <a:lnTo>
                <a:pt x="184" y="314"/>
              </a:lnTo>
              <a:lnTo>
                <a:pt x="184" y="7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50400</xdr:colOff>
      <xdr:row>154</xdr:row>
      <xdr:rowOff>10440</xdr:rowOff>
    </xdr:from>
    <xdr:to>
      <xdr:col>296</xdr:col>
      <xdr:colOff>174600</xdr:colOff>
      <xdr:row>154</xdr:row>
      <xdr:rowOff>186120</xdr:rowOff>
    </xdr:to>
    <xdr:sp>
      <xdr:nvSpPr>
        <xdr:cNvPr id="455" name="Freeform 1"/>
        <xdr:cNvSpPr/>
      </xdr:nvSpPr>
      <xdr:spPr>
        <a:xfrm>
          <a:off x="236880000" y="93888720"/>
          <a:ext cx="124560" cy="176040"/>
        </a:xfrm>
        <a:custGeom>
          <a:avLst/>
          <a:gdLst/>
          <a:ahLst/>
          <a:rect l="0" t="0" r="r" b="b"/>
          <a:pathLst>
            <a:path w="346" h="489">
              <a:moveTo>
                <a:pt x="238" y="488"/>
              </a:moveTo>
              <a:lnTo>
                <a:pt x="238" y="478"/>
              </a:lnTo>
              <a:lnTo>
                <a:pt x="230" y="478"/>
              </a:lnTo>
              <a:lnTo>
                <a:pt x="225" y="478"/>
              </a:lnTo>
              <a:lnTo>
                <a:pt x="220" y="478"/>
              </a:lnTo>
              <a:lnTo>
                <a:pt x="216" y="477"/>
              </a:lnTo>
              <a:lnTo>
                <a:pt x="213" y="476"/>
              </a:lnTo>
              <a:lnTo>
                <a:pt x="210" y="474"/>
              </a:lnTo>
              <a:lnTo>
                <a:pt x="208" y="473"/>
              </a:lnTo>
              <a:lnTo>
                <a:pt x="207" y="472"/>
              </a:lnTo>
              <a:lnTo>
                <a:pt x="206" y="471"/>
              </a:lnTo>
              <a:lnTo>
                <a:pt x="204" y="470"/>
              </a:lnTo>
              <a:lnTo>
                <a:pt x="203" y="468"/>
              </a:lnTo>
              <a:lnTo>
                <a:pt x="202" y="467"/>
              </a:lnTo>
              <a:lnTo>
                <a:pt x="201" y="463"/>
              </a:lnTo>
              <a:lnTo>
                <a:pt x="199" y="459"/>
              </a:lnTo>
              <a:lnTo>
                <a:pt x="198" y="454"/>
              </a:lnTo>
              <a:lnTo>
                <a:pt x="197" y="448"/>
              </a:lnTo>
              <a:lnTo>
                <a:pt x="196" y="434"/>
              </a:lnTo>
              <a:lnTo>
                <a:pt x="196" y="417"/>
              </a:lnTo>
              <a:lnTo>
                <a:pt x="196" y="390"/>
              </a:lnTo>
              <a:lnTo>
                <a:pt x="209" y="394"/>
              </a:lnTo>
              <a:lnTo>
                <a:pt x="220" y="396"/>
              </a:lnTo>
              <a:lnTo>
                <a:pt x="225" y="397"/>
              </a:lnTo>
              <a:lnTo>
                <a:pt x="229" y="398"/>
              </a:lnTo>
              <a:lnTo>
                <a:pt x="234" y="398"/>
              </a:lnTo>
              <a:lnTo>
                <a:pt x="238" y="398"/>
              </a:lnTo>
              <a:lnTo>
                <a:pt x="248" y="397"/>
              </a:lnTo>
              <a:lnTo>
                <a:pt x="259" y="395"/>
              </a:lnTo>
              <a:lnTo>
                <a:pt x="269" y="392"/>
              </a:lnTo>
              <a:lnTo>
                <a:pt x="279" y="387"/>
              </a:lnTo>
              <a:lnTo>
                <a:pt x="288" y="381"/>
              </a:lnTo>
              <a:lnTo>
                <a:pt x="297" y="373"/>
              </a:lnTo>
              <a:lnTo>
                <a:pt x="305" y="365"/>
              </a:lnTo>
              <a:lnTo>
                <a:pt x="313" y="356"/>
              </a:lnTo>
              <a:lnTo>
                <a:pt x="320" y="346"/>
              </a:lnTo>
              <a:lnTo>
                <a:pt x="326" y="335"/>
              </a:lnTo>
              <a:lnTo>
                <a:pt x="332" y="324"/>
              </a:lnTo>
              <a:lnTo>
                <a:pt x="336" y="311"/>
              </a:lnTo>
              <a:lnTo>
                <a:pt x="340" y="298"/>
              </a:lnTo>
              <a:lnTo>
                <a:pt x="343" y="285"/>
              </a:lnTo>
              <a:lnTo>
                <a:pt x="345" y="271"/>
              </a:lnTo>
              <a:lnTo>
                <a:pt x="345" y="257"/>
              </a:lnTo>
              <a:lnTo>
                <a:pt x="345" y="243"/>
              </a:lnTo>
              <a:lnTo>
                <a:pt x="343" y="230"/>
              </a:lnTo>
              <a:lnTo>
                <a:pt x="341" y="217"/>
              </a:lnTo>
              <a:lnTo>
                <a:pt x="337" y="205"/>
              </a:lnTo>
              <a:lnTo>
                <a:pt x="333" y="193"/>
              </a:lnTo>
              <a:lnTo>
                <a:pt x="328" y="182"/>
              </a:lnTo>
              <a:lnTo>
                <a:pt x="323" y="172"/>
              </a:lnTo>
              <a:lnTo>
                <a:pt x="316" y="163"/>
              </a:lnTo>
              <a:lnTo>
                <a:pt x="309" y="155"/>
              </a:lnTo>
              <a:lnTo>
                <a:pt x="301" y="148"/>
              </a:lnTo>
              <a:lnTo>
                <a:pt x="293" y="141"/>
              </a:lnTo>
              <a:lnTo>
                <a:pt x="284" y="136"/>
              </a:lnTo>
              <a:lnTo>
                <a:pt x="274" y="132"/>
              </a:lnTo>
              <a:lnTo>
                <a:pt x="264" y="129"/>
              </a:lnTo>
              <a:lnTo>
                <a:pt x="254" y="127"/>
              </a:lnTo>
              <a:lnTo>
                <a:pt x="243" y="126"/>
              </a:lnTo>
              <a:lnTo>
                <a:pt x="239" y="126"/>
              </a:lnTo>
              <a:lnTo>
                <a:pt x="234" y="126"/>
              </a:lnTo>
              <a:lnTo>
                <a:pt x="225" y="127"/>
              </a:lnTo>
              <a:lnTo>
                <a:pt x="213" y="129"/>
              </a:lnTo>
              <a:lnTo>
                <a:pt x="196" y="132"/>
              </a:lnTo>
              <a:lnTo>
                <a:pt x="196" y="0"/>
              </a:lnTo>
              <a:lnTo>
                <a:pt x="171" y="12"/>
              </a:lnTo>
              <a:lnTo>
                <a:pt x="152" y="21"/>
              </a:lnTo>
              <a:lnTo>
                <a:pt x="133" y="30"/>
              </a:lnTo>
              <a:lnTo>
                <a:pt x="107" y="40"/>
              </a:lnTo>
              <a:lnTo>
                <a:pt x="110" y="49"/>
              </a:lnTo>
              <a:lnTo>
                <a:pt x="113" y="48"/>
              </a:lnTo>
              <a:lnTo>
                <a:pt x="116" y="47"/>
              </a:lnTo>
              <a:lnTo>
                <a:pt x="119" y="46"/>
              </a:lnTo>
              <a:lnTo>
                <a:pt x="121" y="46"/>
              </a:lnTo>
              <a:lnTo>
                <a:pt x="123" y="45"/>
              </a:lnTo>
              <a:lnTo>
                <a:pt x="125" y="45"/>
              </a:lnTo>
              <a:lnTo>
                <a:pt x="127" y="45"/>
              </a:lnTo>
              <a:lnTo>
                <a:pt x="129" y="45"/>
              </a:lnTo>
              <a:lnTo>
                <a:pt x="130" y="45"/>
              </a:lnTo>
              <a:lnTo>
                <a:pt x="131" y="45"/>
              </a:lnTo>
              <a:lnTo>
                <a:pt x="134" y="45"/>
              </a:lnTo>
              <a:lnTo>
                <a:pt x="136" y="46"/>
              </a:lnTo>
              <a:lnTo>
                <a:pt x="138" y="47"/>
              </a:lnTo>
              <a:lnTo>
                <a:pt x="140" y="48"/>
              </a:lnTo>
              <a:lnTo>
                <a:pt x="141" y="48"/>
              </a:lnTo>
              <a:lnTo>
                <a:pt x="142" y="49"/>
              </a:lnTo>
              <a:lnTo>
                <a:pt x="143" y="50"/>
              </a:lnTo>
              <a:lnTo>
                <a:pt x="144" y="50"/>
              </a:lnTo>
              <a:lnTo>
                <a:pt x="144" y="51"/>
              </a:lnTo>
              <a:lnTo>
                <a:pt x="145" y="51"/>
              </a:lnTo>
              <a:lnTo>
                <a:pt x="146" y="54"/>
              </a:lnTo>
              <a:lnTo>
                <a:pt x="147" y="55"/>
              </a:lnTo>
              <a:lnTo>
                <a:pt x="148" y="56"/>
              </a:lnTo>
              <a:lnTo>
                <a:pt x="148" y="58"/>
              </a:lnTo>
              <a:lnTo>
                <a:pt x="149" y="59"/>
              </a:lnTo>
              <a:lnTo>
                <a:pt x="149" y="60"/>
              </a:lnTo>
              <a:lnTo>
                <a:pt x="149" y="62"/>
              </a:lnTo>
              <a:lnTo>
                <a:pt x="150" y="66"/>
              </a:lnTo>
              <a:lnTo>
                <a:pt x="150" y="71"/>
              </a:lnTo>
              <a:lnTo>
                <a:pt x="150" y="85"/>
              </a:lnTo>
              <a:lnTo>
                <a:pt x="150" y="135"/>
              </a:lnTo>
              <a:lnTo>
                <a:pt x="132" y="130"/>
              </a:lnTo>
              <a:lnTo>
                <a:pt x="119" y="128"/>
              </a:lnTo>
              <a:lnTo>
                <a:pt x="115" y="127"/>
              </a:lnTo>
              <a:lnTo>
                <a:pt x="110" y="126"/>
              </a:lnTo>
              <a:lnTo>
                <a:pt x="106" y="126"/>
              </a:lnTo>
              <a:lnTo>
                <a:pt x="102" y="126"/>
              </a:lnTo>
              <a:lnTo>
                <a:pt x="92" y="127"/>
              </a:lnTo>
              <a:lnTo>
                <a:pt x="82" y="129"/>
              </a:lnTo>
              <a:lnTo>
                <a:pt x="73" y="133"/>
              </a:lnTo>
              <a:lnTo>
                <a:pt x="63" y="137"/>
              </a:lnTo>
              <a:lnTo>
                <a:pt x="54" y="143"/>
              </a:lnTo>
              <a:lnTo>
                <a:pt x="46" y="151"/>
              </a:lnTo>
              <a:lnTo>
                <a:pt x="38" y="159"/>
              </a:lnTo>
              <a:lnTo>
                <a:pt x="31" y="168"/>
              </a:lnTo>
              <a:lnTo>
                <a:pt x="24" y="178"/>
              </a:lnTo>
              <a:lnTo>
                <a:pt x="18" y="188"/>
              </a:lnTo>
              <a:lnTo>
                <a:pt x="13" y="200"/>
              </a:lnTo>
              <a:lnTo>
                <a:pt x="8" y="212"/>
              </a:lnTo>
              <a:lnTo>
                <a:pt x="5" y="224"/>
              </a:lnTo>
              <a:lnTo>
                <a:pt x="2" y="237"/>
              </a:lnTo>
              <a:lnTo>
                <a:pt x="1" y="251"/>
              </a:lnTo>
              <a:lnTo>
                <a:pt x="0" y="264"/>
              </a:lnTo>
              <a:lnTo>
                <a:pt x="1" y="278"/>
              </a:lnTo>
              <a:lnTo>
                <a:pt x="2" y="291"/>
              </a:lnTo>
              <a:lnTo>
                <a:pt x="5" y="304"/>
              </a:lnTo>
              <a:lnTo>
                <a:pt x="8" y="317"/>
              </a:lnTo>
              <a:lnTo>
                <a:pt x="13" y="328"/>
              </a:lnTo>
              <a:lnTo>
                <a:pt x="18" y="339"/>
              </a:lnTo>
              <a:lnTo>
                <a:pt x="24" y="350"/>
              </a:lnTo>
              <a:lnTo>
                <a:pt x="30" y="359"/>
              </a:lnTo>
              <a:lnTo>
                <a:pt x="38" y="368"/>
              </a:lnTo>
              <a:lnTo>
                <a:pt x="46" y="375"/>
              </a:lnTo>
              <a:lnTo>
                <a:pt x="55" y="382"/>
              </a:lnTo>
              <a:lnTo>
                <a:pt x="64" y="388"/>
              </a:lnTo>
              <a:lnTo>
                <a:pt x="74" y="392"/>
              </a:lnTo>
              <a:lnTo>
                <a:pt x="84" y="395"/>
              </a:lnTo>
              <a:lnTo>
                <a:pt x="94" y="397"/>
              </a:lnTo>
              <a:lnTo>
                <a:pt x="105" y="398"/>
              </a:lnTo>
              <a:lnTo>
                <a:pt x="109" y="398"/>
              </a:lnTo>
              <a:lnTo>
                <a:pt x="114" y="398"/>
              </a:lnTo>
              <a:lnTo>
                <a:pt x="119" y="397"/>
              </a:lnTo>
              <a:lnTo>
                <a:pt x="125" y="396"/>
              </a:lnTo>
              <a:lnTo>
                <a:pt x="137" y="394"/>
              </a:lnTo>
              <a:lnTo>
                <a:pt x="150" y="391"/>
              </a:lnTo>
              <a:lnTo>
                <a:pt x="150" y="417"/>
              </a:lnTo>
              <a:lnTo>
                <a:pt x="149" y="439"/>
              </a:lnTo>
              <a:lnTo>
                <a:pt x="148" y="449"/>
              </a:lnTo>
              <a:lnTo>
                <a:pt x="148" y="454"/>
              </a:lnTo>
              <a:lnTo>
                <a:pt x="147" y="456"/>
              </a:lnTo>
              <a:lnTo>
                <a:pt x="147" y="457"/>
              </a:lnTo>
              <a:lnTo>
                <a:pt x="147" y="459"/>
              </a:lnTo>
              <a:lnTo>
                <a:pt x="146" y="460"/>
              </a:lnTo>
              <a:lnTo>
                <a:pt x="145" y="462"/>
              </a:lnTo>
              <a:lnTo>
                <a:pt x="144" y="465"/>
              </a:lnTo>
              <a:lnTo>
                <a:pt x="143" y="467"/>
              </a:lnTo>
              <a:lnTo>
                <a:pt x="142" y="469"/>
              </a:lnTo>
              <a:lnTo>
                <a:pt x="141" y="470"/>
              </a:lnTo>
              <a:lnTo>
                <a:pt x="139" y="472"/>
              </a:lnTo>
              <a:lnTo>
                <a:pt x="138" y="473"/>
              </a:lnTo>
              <a:lnTo>
                <a:pt x="136" y="474"/>
              </a:lnTo>
              <a:lnTo>
                <a:pt x="134" y="475"/>
              </a:lnTo>
              <a:lnTo>
                <a:pt x="132" y="476"/>
              </a:lnTo>
              <a:lnTo>
                <a:pt x="130" y="477"/>
              </a:lnTo>
              <a:lnTo>
                <a:pt x="127" y="477"/>
              </a:lnTo>
              <a:lnTo>
                <a:pt x="125" y="478"/>
              </a:lnTo>
              <a:lnTo>
                <a:pt x="122" y="478"/>
              </a:lnTo>
              <a:lnTo>
                <a:pt x="116" y="478"/>
              </a:lnTo>
              <a:lnTo>
                <a:pt x="105" y="478"/>
              </a:lnTo>
              <a:lnTo>
                <a:pt x="105" y="488"/>
              </a:lnTo>
              <a:lnTo>
                <a:pt x="238" y="488"/>
              </a:lnTo>
              <a:moveTo>
                <a:pt x="196" y="157"/>
              </a:moveTo>
              <a:lnTo>
                <a:pt x="200" y="154"/>
              </a:lnTo>
              <a:lnTo>
                <a:pt x="205" y="151"/>
              </a:lnTo>
              <a:lnTo>
                <a:pt x="208" y="149"/>
              </a:lnTo>
              <a:lnTo>
                <a:pt x="212" y="148"/>
              </a:lnTo>
              <a:lnTo>
                <a:pt x="216" y="147"/>
              </a:lnTo>
              <a:lnTo>
                <a:pt x="219" y="146"/>
              </a:lnTo>
              <a:lnTo>
                <a:pt x="223" y="146"/>
              </a:lnTo>
              <a:lnTo>
                <a:pt x="227" y="145"/>
              </a:lnTo>
              <a:lnTo>
                <a:pt x="235" y="146"/>
              </a:lnTo>
              <a:lnTo>
                <a:pt x="238" y="147"/>
              </a:lnTo>
              <a:lnTo>
                <a:pt x="242" y="148"/>
              </a:lnTo>
              <a:lnTo>
                <a:pt x="248" y="151"/>
              </a:lnTo>
              <a:lnTo>
                <a:pt x="255" y="155"/>
              </a:lnTo>
              <a:lnTo>
                <a:pt x="261" y="160"/>
              </a:lnTo>
              <a:lnTo>
                <a:pt x="266" y="165"/>
              </a:lnTo>
              <a:lnTo>
                <a:pt x="271" y="172"/>
              </a:lnTo>
              <a:lnTo>
                <a:pt x="275" y="180"/>
              </a:lnTo>
              <a:lnTo>
                <a:pt x="280" y="189"/>
              </a:lnTo>
              <a:lnTo>
                <a:pt x="283" y="199"/>
              </a:lnTo>
              <a:lnTo>
                <a:pt x="286" y="210"/>
              </a:lnTo>
              <a:lnTo>
                <a:pt x="289" y="221"/>
              </a:lnTo>
              <a:lnTo>
                <a:pt x="291" y="234"/>
              </a:lnTo>
              <a:lnTo>
                <a:pt x="292" y="247"/>
              </a:lnTo>
              <a:lnTo>
                <a:pt x="293" y="275"/>
              </a:lnTo>
              <a:lnTo>
                <a:pt x="292" y="298"/>
              </a:lnTo>
              <a:lnTo>
                <a:pt x="291" y="308"/>
              </a:lnTo>
              <a:lnTo>
                <a:pt x="289" y="318"/>
              </a:lnTo>
              <a:lnTo>
                <a:pt x="287" y="327"/>
              </a:lnTo>
              <a:lnTo>
                <a:pt x="285" y="336"/>
              </a:lnTo>
              <a:lnTo>
                <a:pt x="282" y="343"/>
              </a:lnTo>
              <a:lnTo>
                <a:pt x="278" y="350"/>
              </a:lnTo>
              <a:lnTo>
                <a:pt x="275" y="356"/>
              </a:lnTo>
              <a:lnTo>
                <a:pt x="270" y="362"/>
              </a:lnTo>
              <a:lnTo>
                <a:pt x="266" y="367"/>
              </a:lnTo>
              <a:lnTo>
                <a:pt x="261" y="370"/>
              </a:lnTo>
              <a:lnTo>
                <a:pt x="256" y="373"/>
              </a:lnTo>
              <a:lnTo>
                <a:pt x="250" y="376"/>
              </a:lnTo>
              <a:lnTo>
                <a:pt x="244" y="377"/>
              </a:lnTo>
              <a:lnTo>
                <a:pt x="238" y="377"/>
              </a:lnTo>
              <a:lnTo>
                <a:pt x="233" y="377"/>
              </a:lnTo>
              <a:lnTo>
                <a:pt x="230" y="377"/>
              </a:lnTo>
              <a:lnTo>
                <a:pt x="228" y="377"/>
              </a:lnTo>
              <a:lnTo>
                <a:pt x="225" y="376"/>
              </a:lnTo>
              <a:lnTo>
                <a:pt x="223" y="375"/>
              </a:lnTo>
              <a:lnTo>
                <a:pt x="221" y="375"/>
              </a:lnTo>
              <a:lnTo>
                <a:pt x="218" y="374"/>
              </a:lnTo>
              <a:lnTo>
                <a:pt x="213" y="371"/>
              </a:lnTo>
              <a:lnTo>
                <a:pt x="208" y="368"/>
              </a:lnTo>
              <a:lnTo>
                <a:pt x="202" y="364"/>
              </a:lnTo>
              <a:lnTo>
                <a:pt x="196" y="360"/>
              </a:lnTo>
              <a:lnTo>
                <a:pt x="196" y="157"/>
              </a:lnTo>
              <a:moveTo>
                <a:pt x="150" y="367"/>
              </a:moveTo>
              <a:lnTo>
                <a:pt x="145" y="369"/>
              </a:lnTo>
              <a:lnTo>
                <a:pt x="141" y="372"/>
              </a:lnTo>
              <a:lnTo>
                <a:pt x="137" y="373"/>
              </a:lnTo>
              <a:lnTo>
                <a:pt x="133" y="375"/>
              </a:lnTo>
              <a:lnTo>
                <a:pt x="129" y="376"/>
              </a:lnTo>
              <a:lnTo>
                <a:pt x="126" y="377"/>
              </a:lnTo>
              <a:lnTo>
                <a:pt x="122" y="377"/>
              </a:lnTo>
              <a:lnTo>
                <a:pt x="117" y="377"/>
              </a:lnTo>
              <a:lnTo>
                <a:pt x="110" y="377"/>
              </a:lnTo>
              <a:lnTo>
                <a:pt x="103" y="375"/>
              </a:lnTo>
              <a:lnTo>
                <a:pt x="97" y="373"/>
              </a:lnTo>
              <a:lnTo>
                <a:pt x="90" y="369"/>
              </a:lnTo>
              <a:lnTo>
                <a:pt x="85" y="364"/>
              </a:lnTo>
              <a:lnTo>
                <a:pt x="79" y="359"/>
              </a:lnTo>
              <a:lnTo>
                <a:pt x="74" y="352"/>
              </a:lnTo>
              <a:lnTo>
                <a:pt x="70" y="345"/>
              </a:lnTo>
              <a:lnTo>
                <a:pt x="66" y="336"/>
              </a:lnTo>
              <a:lnTo>
                <a:pt x="62" y="327"/>
              </a:lnTo>
              <a:lnTo>
                <a:pt x="59" y="317"/>
              </a:lnTo>
              <a:lnTo>
                <a:pt x="57" y="307"/>
              </a:lnTo>
              <a:lnTo>
                <a:pt x="55" y="295"/>
              </a:lnTo>
              <a:lnTo>
                <a:pt x="53" y="283"/>
              </a:lnTo>
              <a:lnTo>
                <a:pt x="52" y="257"/>
              </a:lnTo>
              <a:lnTo>
                <a:pt x="53" y="232"/>
              </a:lnTo>
              <a:lnTo>
                <a:pt x="56" y="209"/>
              </a:lnTo>
              <a:lnTo>
                <a:pt x="58" y="199"/>
              </a:lnTo>
              <a:lnTo>
                <a:pt x="60" y="190"/>
              </a:lnTo>
              <a:lnTo>
                <a:pt x="63" y="182"/>
              </a:lnTo>
              <a:lnTo>
                <a:pt x="66" y="174"/>
              </a:lnTo>
              <a:lnTo>
                <a:pt x="70" y="167"/>
              </a:lnTo>
              <a:lnTo>
                <a:pt x="74" y="161"/>
              </a:lnTo>
              <a:lnTo>
                <a:pt x="79" y="156"/>
              </a:lnTo>
              <a:lnTo>
                <a:pt x="84" y="152"/>
              </a:lnTo>
              <a:lnTo>
                <a:pt x="89" y="149"/>
              </a:lnTo>
              <a:lnTo>
                <a:pt x="95" y="147"/>
              </a:lnTo>
              <a:lnTo>
                <a:pt x="101" y="145"/>
              </a:lnTo>
              <a:lnTo>
                <a:pt x="108" y="145"/>
              </a:lnTo>
              <a:lnTo>
                <a:pt x="113" y="145"/>
              </a:lnTo>
              <a:lnTo>
                <a:pt x="116" y="145"/>
              </a:lnTo>
              <a:lnTo>
                <a:pt x="118" y="146"/>
              </a:lnTo>
              <a:lnTo>
                <a:pt x="121" y="146"/>
              </a:lnTo>
              <a:lnTo>
                <a:pt x="123" y="147"/>
              </a:lnTo>
              <a:lnTo>
                <a:pt x="126" y="148"/>
              </a:lnTo>
              <a:lnTo>
                <a:pt x="128" y="149"/>
              </a:lnTo>
              <a:lnTo>
                <a:pt x="133" y="152"/>
              </a:lnTo>
              <a:lnTo>
                <a:pt x="138" y="155"/>
              </a:lnTo>
              <a:lnTo>
                <a:pt x="144" y="160"/>
              </a:lnTo>
              <a:lnTo>
                <a:pt x="150" y="165"/>
              </a:lnTo>
              <a:lnTo>
                <a:pt x="150" y="367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244800</xdr:colOff>
      <xdr:row>153</xdr:row>
      <xdr:rowOff>536400</xdr:rowOff>
    </xdr:from>
    <xdr:to>
      <xdr:col>296</xdr:col>
      <xdr:colOff>449640</xdr:colOff>
      <xdr:row>154</xdr:row>
      <xdr:rowOff>35280</xdr:rowOff>
    </xdr:to>
    <xdr:sp>
      <xdr:nvSpPr>
        <xdr:cNvPr id="456" name="Freeform 1"/>
        <xdr:cNvSpPr/>
      </xdr:nvSpPr>
      <xdr:spPr>
        <a:xfrm>
          <a:off x="237074400" y="93805200"/>
          <a:ext cx="205200" cy="108720"/>
        </a:xfrm>
        <a:custGeom>
          <a:avLst/>
          <a:gdLst/>
          <a:ahLst/>
          <a:rect l="0" t="0" r="r" b="b"/>
          <a:pathLst>
            <a:path w="570" h="302">
              <a:moveTo>
                <a:pt x="0" y="301"/>
              </a:moveTo>
              <a:lnTo>
                <a:pt x="0" y="240"/>
              </a:lnTo>
              <a:lnTo>
                <a:pt x="569" y="240"/>
              </a:lnTo>
              <a:lnTo>
                <a:pt x="569" y="301"/>
              </a:lnTo>
              <a:lnTo>
                <a:pt x="0" y="301"/>
              </a:lnTo>
              <a:moveTo>
                <a:pt x="0" y="62"/>
              </a:moveTo>
              <a:lnTo>
                <a:pt x="0" y="0"/>
              </a:lnTo>
              <a:lnTo>
                <a:pt x="569" y="0"/>
              </a:lnTo>
              <a:lnTo>
                <a:pt x="569" y="62"/>
              </a:lnTo>
              <a:lnTo>
                <a:pt x="0" y="6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537120</xdr:colOff>
      <xdr:row>153</xdr:row>
      <xdr:rowOff>283680</xdr:rowOff>
    </xdr:from>
    <xdr:to>
      <xdr:col>296</xdr:col>
      <xdr:colOff>672480</xdr:colOff>
      <xdr:row>153</xdr:row>
      <xdr:rowOff>511560</xdr:rowOff>
    </xdr:to>
    <xdr:sp>
      <xdr:nvSpPr>
        <xdr:cNvPr id="457" name="Freeform 1"/>
        <xdr:cNvSpPr/>
      </xdr:nvSpPr>
      <xdr:spPr>
        <a:xfrm>
          <a:off x="237366720" y="93552480"/>
          <a:ext cx="135720" cy="228240"/>
        </a:xfrm>
        <a:custGeom>
          <a:avLst/>
          <a:gdLst/>
          <a:ahLst/>
          <a:rect l="0" t="0" r="r" b="b"/>
          <a:pathLst>
            <a:path w="377" h="634">
              <a:moveTo>
                <a:pt x="77" y="633"/>
              </a:moveTo>
              <a:lnTo>
                <a:pt x="77" y="421"/>
              </a:lnTo>
              <a:lnTo>
                <a:pt x="89" y="432"/>
              </a:lnTo>
              <a:lnTo>
                <a:pt x="102" y="441"/>
              </a:lnTo>
              <a:lnTo>
                <a:pt x="113" y="448"/>
              </a:lnTo>
              <a:lnTo>
                <a:pt x="119" y="451"/>
              </a:lnTo>
              <a:lnTo>
                <a:pt x="126" y="454"/>
              </a:lnTo>
              <a:lnTo>
                <a:pt x="132" y="457"/>
              </a:lnTo>
              <a:lnTo>
                <a:pt x="138" y="459"/>
              </a:lnTo>
              <a:lnTo>
                <a:pt x="144" y="460"/>
              </a:lnTo>
              <a:lnTo>
                <a:pt x="151" y="462"/>
              </a:lnTo>
              <a:lnTo>
                <a:pt x="164" y="463"/>
              </a:lnTo>
              <a:lnTo>
                <a:pt x="179" y="464"/>
              </a:lnTo>
              <a:lnTo>
                <a:pt x="200" y="463"/>
              </a:lnTo>
              <a:lnTo>
                <a:pt x="220" y="459"/>
              </a:lnTo>
              <a:lnTo>
                <a:pt x="239" y="454"/>
              </a:lnTo>
              <a:lnTo>
                <a:pt x="257" y="446"/>
              </a:lnTo>
              <a:lnTo>
                <a:pt x="274" y="436"/>
              </a:lnTo>
              <a:lnTo>
                <a:pt x="291" y="425"/>
              </a:lnTo>
              <a:lnTo>
                <a:pt x="306" y="412"/>
              </a:lnTo>
              <a:lnTo>
                <a:pt x="320" y="397"/>
              </a:lnTo>
              <a:lnTo>
                <a:pt x="332" y="380"/>
              </a:lnTo>
              <a:lnTo>
                <a:pt x="343" y="362"/>
              </a:lnTo>
              <a:lnTo>
                <a:pt x="353" y="343"/>
              </a:lnTo>
              <a:lnTo>
                <a:pt x="361" y="322"/>
              </a:lnTo>
              <a:lnTo>
                <a:pt x="367" y="300"/>
              </a:lnTo>
              <a:lnTo>
                <a:pt x="372" y="277"/>
              </a:lnTo>
              <a:lnTo>
                <a:pt x="375" y="253"/>
              </a:lnTo>
              <a:lnTo>
                <a:pt x="376" y="229"/>
              </a:lnTo>
              <a:lnTo>
                <a:pt x="375" y="203"/>
              </a:lnTo>
              <a:lnTo>
                <a:pt x="372" y="179"/>
              </a:lnTo>
              <a:lnTo>
                <a:pt x="368" y="156"/>
              </a:lnTo>
              <a:lnTo>
                <a:pt x="362" y="135"/>
              </a:lnTo>
              <a:lnTo>
                <a:pt x="355" y="114"/>
              </a:lnTo>
              <a:lnTo>
                <a:pt x="345" y="96"/>
              </a:lnTo>
              <a:lnTo>
                <a:pt x="335" y="78"/>
              </a:lnTo>
              <a:lnTo>
                <a:pt x="323" y="63"/>
              </a:lnTo>
              <a:lnTo>
                <a:pt x="310" y="48"/>
              </a:lnTo>
              <a:lnTo>
                <a:pt x="295" y="36"/>
              </a:lnTo>
              <a:lnTo>
                <a:pt x="279" y="25"/>
              </a:lnTo>
              <a:lnTo>
                <a:pt x="262" y="16"/>
              </a:lnTo>
              <a:lnTo>
                <a:pt x="244" y="9"/>
              </a:lnTo>
              <a:lnTo>
                <a:pt x="225" y="4"/>
              </a:lnTo>
              <a:lnTo>
                <a:pt x="204" y="1"/>
              </a:lnTo>
              <a:lnTo>
                <a:pt x="183" y="0"/>
              </a:lnTo>
              <a:lnTo>
                <a:pt x="172" y="0"/>
              </a:lnTo>
              <a:lnTo>
                <a:pt x="161" y="1"/>
              </a:lnTo>
              <a:lnTo>
                <a:pt x="150" y="3"/>
              </a:lnTo>
              <a:lnTo>
                <a:pt x="139" y="5"/>
              </a:lnTo>
              <a:lnTo>
                <a:pt x="129" y="7"/>
              </a:lnTo>
              <a:lnTo>
                <a:pt x="119" y="10"/>
              </a:lnTo>
              <a:lnTo>
                <a:pt x="109" y="14"/>
              </a:lnTo>
              <a:lnTo>
                <a:pt x="99" y="18"/>
              </a:lnTo>
              <a:lnTo>
                <a:pt x="90" y="22"/>
              </a:lnTo>
              <a:lnTo>
                <a:pt x="81" y="27"/>
              </a:lnTo>
              <a:lnTo>
                <a:pt x="73" y="33"/>
              </a:lnTo>
              <a:lnTo>
                <a:pt x="65" y="39"/>
              </a:lnTo>
              <a:lnTo>
                <a:pt x="57" y="46"/>
              </a:lnTo>
              <a:lnTo>
                <a:pt x="50" y="53"/>
              </a:lnTo>
              <a:lnTo>
                <a:pt x="43" y="60"/>
              </a:lnTo>
              <a:lnTo>
                <a:pt x="37" y="68"/>
              </a:lnTo>
              <a:lnTo>
                <a:pt x="32" y="75"/>
              </a:lnTo>
              <a:lnTo>
                <a:pt x="28" y="82"/>
              </a:lnTo>
              <a:lnTo>
                <a:pt x="24" y="90"/>
              </a:lnTo>
              <a:lnTo>
                <a:pt x="20" y="98"/>
              </a:lnTo>
              <a:lnTo>
                <a:pt x="17" y="107"/>
              </a:lnTo>
              <a:lnTo>
                <a:pt x="14" y="116"/>
              </a:lnTo>
              <a:lnTo>
                <a:pt x="9" y="136"/>
              </a:lnTo>
              <a:lnTo>
                <a:pt x="5" y="159"/>
              </a:lnTo>
              <a:lnTo>
                <a:pt x="2" y="184"/>
              </a:lnTo>
              <a:lnTo>
                <a:pt x="1" y="213"/>
              </a:lnTo>
              <a:lnTo>
                <a:pt x="0" y="245"/>
              </a:lnTo>
              <a:lnTo>
                <a:pt x="0" y="633"/>
              </a:lnTo>
              <a:lnTo>
                <a:pt x="77" y="633"/>
              </a:lnTo>
              <a:moveTo>
                <a:pt x="77" y="174"/>
              </a:moveTo>
              <a:lnTo>
                <a:pt x="77" y="159"/>
              </a:lnTo>
              <a:lnTo>
                <a:pt x="78" y="144"/>
              </a:lnTo>
              <a:lnTo>
                <a:pt x="79" y="131"/>
              </a:lnTo>
              <a:lnTo>
                <a:pt x="81" y="119"/>
              </a:lnTo>
              <a:lnTo>
                <a:pt x="84" y="109"/>
              </a:lnTo>
              <a:lnTo>
                <a:pt x="87" y="99"/>
              </a:lnTo>
              <a:lnTo>
                <a:pt x="91" y="89"/>
              </a:lnTo>
              <a:lnTo>
                <a:pt x="95" y="81"/>
              </a:lnTo>
              <a:lnTo>
                <a:pt x="99" y="75"/>
              </a:lnTo>
              <a:lnTo>
                <a:pt x="102" y="70"/>
              </a:lnTo>
              <a:lnTo>
                <a:pt x="105" y="66"/>
              </a:lnTo>
              <a:lnTo>
                <a:pt x="109" y="61"/>
              </a:lnTo>
              <a:lnTo>
                <a:pt x="113" y="57"/>
              </a:lnTo>
              <a:lnTo>
                <a:pt x="118" y="53"/>
              </a:lnTo>
              <a:lnTo>
                <a:pt x="122" y="50"/>
              </a:lnTo>
              <a:lnTo>
                <a:pt x="127" y="47"/>
              </a:lnTo>
              <a:lnTo>
                <a:pt x="132" y="44"/>
              </a:lnTo>
              <a:lnTo>
                <a:pt x="137" y="41"/>
              </a:lnTo>
              <a:lnTo>
                <a:pt x="143" y="39"/>
              </a:lnTo>
              <a:lnTo>
                <a:pt x="148" y="38"/>
              </a:lnTo>
              <a:lnTo>
                <a:pt x="154" y="36"/>
              </a:lnTo>
              <a:lnTo>
                <a:pt x="160" y="35"/>
              </a:lnTo>
              <a:lnTo>
                <a:pt x="165" y="35"/>
              </a:lnTo>
              <a:lnTo>
                <a:pt x="171" y="34"/>
              </a:lnTo>
              <a:lnTo>
                <a:pt x="185" y="35"/>
              </a:lnTo>
              <a:lnTo>
                <a:pt x="197" y="38"/>
              </a:lnTo>
              <a:lnTo>
                <a:pt x="210" y="42"/>
              </a:lnTo>
              <a:lnTo>
                <a:pt x="221" y="49"/>
              </a:lnTo>
              <a:lnTo>
                <a:pt x="231" y="56"/>
              </a:lnTo>
              <a:lnTo>
                <a:pt x="241" y="66"/>
              </a:lnTo>
              <a:lnTo>
                <a:pt x="250" y="77"/>
              </a:lnTo>
              <a:lnTo>
                <a:pt x="258" y="89"/>
              </a:lnTo>
              <a:lnTo>
                <a:pt x="266" y="103"/>
              </a:lnTo>
              <a:lnTo>
                <a:pt x="272" y="119"/>
              </a:lnTo>
              <a:lnTo>
                <a:pt x="277" y="136"/>
              </a:lnTo>
              <a:lnTo>
                <a:pt x="282" y="154"/>
              </a:lnTo>
              <a:lnTo>
                <a:pt x="286" y="173"/>
              </a:lnTo>
              <a:lnTo>
                <a:pt x="288" y="194"/>
              </a:lnTo>
              <a:lnTo>
                <a:pt x="290" y="239"/>
              </a:lnTo>
              <a:lnTo>
                <a:pt x="290" y="261"/>
              </a:lnTo>
              <a:lnTo>
                <a:pt x="288" y="281"/>
              </a:lnTo>
              <a:lnTo>
                <a:pt x="286" y="300"/>
              </a:lnTo>
              <a:lnTo>
                <a:pt x="282" y="317"/>
              </a:lnTo>
              <a:lnTo>
                <a:pt x="278" y="334"/>
              </a:lnTo>
              <a:lnTo>
                <a:pt x="272" y="350"/>
              </a:lnTo>
              <a:lnTo>
                <a:pt x="266" y="364"/>
              </a:lnTo>
              <a:lnTo>
                <a:pt x="259" y="377"/>
              </a:lnTo>
              <a:lnTo>
                <a:pt x="251" y="388"/>
              </a:lnTo>
              <a:lnTo>
                <a:pt x="242" y="398"/>
              </a:lnTo>
              <a:lnTo>
                <a:pt x="233" y="407"/>
              </a:lnTo>
              <a:lnTo>
                <a:pt x="223" y="414"/>
              </a:lnTo>
              <a:lnTo>
                <a:pt x="212" y="420"/>
              </a:lnTo>
              <a:lnTo>
                <a:pt x="200" y="424"/>
              </a:lnTo>
              <a:lnTo>
                <a:pt x="188" y="427"/>
              </a:lnTo>
              <a:lnTo>
                <a:pt x="175" y="428"/>
              </a:lnTo>
              <a:lnTo>
                <a:pt x="169" y="427"/>
              </a:lnTo>
              <a:lnTo>
                <a:pt x="163" y="427"/>
              </a:lnTo>
              <a:lnTo>
                <a:pt x="156" y="426"/>
              </a:lnTo>
              <a:lnTo>
                <a:pt x="150" y="425"/>
              </a:lnTo>
              <a:lnTo>
                <a:pt x="144" y="423"/>
              </a:lnTo>
              <a:lnTo>
                <a:pt x="139" y="421"/>
              </a:lnTo>
              <a:lnTo>
                <a:pt x="133" y="419"/>
              </a:lnTo>
              <a:lnTo>
                <a:pt x="127" y="416"/>
              </a:lnTo>
              <a:lnTo>
                <a:pt x="121" y="413"/>
              </a:lnTo>
              <a:lnTo>
                <a:pt x="115" y="409"/>
              </a:lnTo>
              <a:lnTo>
                <a:pt x="103" y="401"/>
              </a:lnTo>
              <a:lnTo>
                <a:pt x="90" y="390"/>
              </a:lnTo>
              <a:lnTo>
                <a:pt x="77" y="377"/>
              </a:lnTo>
              <a:lnTo>
                <a:pt x="77" y="17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705960</xdr:colOff>
      <xdr:row>153</xdr:row>
      <xdr:rowOff>419040</xdr:rowOff>
    </xdr:from>
    <xdr:to>
      <xdr:col>297</xdr:col>
      <xdr:colOff>30600</xdr:colOff>
      <xdr:row>153</xdr:row>
      <xdr:rowOff>515160</xdr:rowOff>
    </xdr:to>
    <xdr:sp>
      <xdr:nvSpPr>
        <xdr:cNvPr id="458" name="Freeform 1"/>
        <xdr:cNvSpPr/>
      </xdr:nvSpPr>
      <xdr:spPr>
        <a:xfrm>
          <a:off x="237535560" y="93687840"/>
          <a:ext cx="124920" cy="96480"/>
        </a:xfrm>
        <a:custGeom>
          <a:avLst/>
          <a:gdLst/>
          <a:ahLst/>
          <a:rect l="0" t="0" r="r" b="b"/>
          <a:pathLst>
            <a:path w="347" h="268">
              <a:moveTo>
                <a:pt x="258" y="53"/>
              </a:moveTo>
              <a:lnTo>
                <a:pt x="258" y="194"/>
              </a:lnTo>
              <a:lnTo>
                <a:pt x="257" y="212"/>
              </a:lnTo>
              <a:lnTo>
                <a:pt x="256" y="226"/>
              </a:lnTo>
              <a:lnTo>
                <a:pt x="255" y="232"/>
              </a:lnTo>
              <a:lnTo>
                <a:pt x="254" y="237"/>
              </a:lnTo>
              <a:lnTo>
                <a:pt x="253" y="241"/>
              </a:lnTo>
              <a:lnTo>
                <a:pt x="251" y="244"/>
              </a:lnTo>
              <a:lnTo>
                <a:pt x="251" y="246"/>
              </a:lnTo>
              <a:lnTo>
                <a:pt x="250" y="247"/>
              </a:lnTo>
              <a:lnTo>
                <a:pt x="248" y="248"/>
              </a:lnTo>
              <a:lnTo>
                <a:pt x="247" y="249"/>
              </a:lnTo>
              <a:lnTo>
                <a:pt x="246" y="250"/>
              </a:lnTo>
              <a:lnTo>
                <a:pt x="245" y="251"/>
              </a:lnTo>
              <a:lnTo>
                <a:pt x="242" y="253"/>
              </a:lnTo>
              <a:lnTo>
                <a:pt x="238" y="254"/>
              </a:lnTo>
              <a:lnTo>
                <a:pt x="234" y="254"/>
              </a:lnTo>
              <a:lnTo>
                <a:pt x="224" y="255"/>
              </a:lnTo>
              <a:lnTo>
                <a:pt x="214" y="255"/>
              </a:lnTo>
              <a:lnTo>
                <a:pt x="214" y="265"/>
              </a:lnTo>
              <a:lnTo>
                <a:pt x="346" y="265"/>
              </a:lnTo>
              <a:lnTo>
                <a:pt x="346" y="255"/>
              </a:lnTo>
              <a:lnTo>
                <a:pt x="337" y="255"/>
              </a:lnTo>
              <a:lnTo>
                <a:pt x="332" y="255"/>
              </a:lnTo>
              <a:lnTo>
                <a:pt x="327" y="255"/>
              </a:lnTo>
              <a:lnTo>
                <a:pt x="323" y="254"/>
              </a:lnTo>
              <a:lnTo>
                <a:pt x="319" y="253"/>
              </a:lnTo>
              <a:lnTo>
                <a:pt x="318" y="252"/>
              </a:lnTo>
              <a:lnTo>
                <a:pt x="316" y="251"/>
              </a:lnTo>
              <a:lnTo>
                <a:pt x="315" y="250"/>
              </a:lnTo>
              <a:lnTo>
                <a:pt x="313" y="249"/>
              </a:lnTo>
              <a:lnTo>
                <a:pt x="312" y="248"/>
              </a:lnTo>
              <a:lnTo>
                <a:pt x="311" y="247"/>
              </a:lnTo>
              <a:lnTo>
                <a:pt x="310" y="245"/>
              </a:lnTo>
              <a:lnTo>
                <a:pt x="309" y="244"/>
              </a:lnTo>
              <a:lnTo>
                <a:pt x="308" y="240"/>
              </a:lnTo>
              <a:lnTo>
                <a:pt x="306" y="236"/>
              </a:lnTo>
              <a:lnTo>
                <a:pt x="305" y="231"/>
              </a:lnTo>
              <a:lnTo>
                <a:pt x="305" y="225"/>
              </a:lnTo>
              <a:lnTo>
                <a:pt x="304" y="211"/>
              </a:lnTo>
              <a:lnTo>
                <a:pt x="304" y="194"/>
              </a:lnTo>
              <a:lnTo>
                <a:pt x="304" y="71"/>
              </a:lnTo>
              <a:lnTo>
                <a:pt x="304" y="54"/>
              </a:lnTo>
              <a:lnTo>
                <a:pt x="305" y="40"/>
              </a:lnTo>
              <a:lnTo>
                <a:pt x="305" y="34"/>
              </a:lnTo>
              <a:lnTo>
                <a:pt x="306" y="29"/>
              </a:lnTo>
              <a:lnTo>
                <a:pt x="308" y="25"/>
              </a:lnTo>
              <a:lnTo>
                <a:pt x="309" y="21"/>
              </a:lnTo>
              <a:lnTo>
                <a:pt x="310" y="20"/>
              </a:lnTo>
              <a:lnTo>
                <a:pt x="311" y="18"/>
              </a:lnTo>
              <a:lnTo>
                <a:pt x="312" y="17"/>
              </a:lnTo>
              <a:lnTo>
                <a:pt x="313" y="16"/>
              </a:lnTo>
              <a:lnTo>
                <a:pt x="315" y="15"/>
              </a:lnTo>
              <a:lnTo>
                <a:pt x="316" y="14"/>
              </a:lnTo>
              <a:lnTo>
                <a:pt x="318" y="13"/>
              </a:lnTo>
              <a:lnTo>
                <a:pt x="319" y="13"/>
              </a:lnTo>
              <a:lnTo>
                <a:pt x="323" y="11"/>
              </a:lnTo>
              <a:lnTo>
                <a:pt x="327" y="11"/>
              </a:lnTo>
              <a:lnTo>
                <a:pt x="332" y="10"/>
              </a:lnTo>
              <a:lnTo>
                <a:pt x="337" y="10"/>
              </a:lnTo>
              <a:lnTo>
                <a:pt x="346" y="10"/>
              </a:lnTo>
              <a:lnTo>
                <a:pt x="346" y="0"/>
              </a:lnTo>
              <a:lnTo>
                <a:pt x="261" y="0"/>
              </a:lnTo>
              <a:lnTo>
                <a:pt x="176" y="199"/>
              </a:lnTo>
              <a:lnTo>
                <a:pt x="93" y="0"/>
              </a:lnTo>
              <a:lnTo>
                <a:pt x="0" y="0"/>
              </a:lnTo>
              <a:lnTo>
                <a:pt x="0" y="10"/>
              </a:lnTo>
              <a:lnTo>
                <a:pt x="6" y="10"/>
              </a:lnTo>
              <a:lnTo>
                <a:pt x="11" y="10"/>
              </a:lnTo>
              <a:lnTo>
                <a:pt x="16" y="11"/>
              </a:lnTo>
              <a:lnTo>
                <a:pt x="21" y="12"/>
              </a:lnTo>
              <a:lnTo>
                <a:pt x="25" y="13"/>
              </a:lnTo>
              <a:lnTo>
                <a:pt x="29" y="14"/>
              </a:lnTo>
              <a:lnTo>
                <a:pt x="32" y="16"/>
              </a:lnTo>
              <a:lnTo>
                <a:pt x="35" y="18"/>
              </a:lnTo>
              <a:lnTo>
                <a:pt x="38" y="20"/>
              </a:lnTo>
              <a:lnTo>
                <a:pt x="40" y="23"/>
              </a:lnTo>
              <a:lnTo>
                <a:pt x="42" y="26"/>
              </a:lnTo>
              <a:lnTo>
                <a:pt x="43" y="29"/>
              </a:lnTo>
              <a:lnTo>
                <a:pt x="44" y="33"/>
              </a:lnTo>
              <a:lnTo>
                <a:pt x="45" y="38"/>
              </a:lnTo>
              <a:lnTo>
                <a:pt x="46" y="42"/>
              </a:lnTo>
              <a:lnTo>
                <a:pt x="46" y="47"/>
              </a:lnTo>
              <a:lnTo>
                <a:pt x="46" y="53"/>
              </a:lnTo>
              <a:lnTo>
                <a:pt x="46" y="215"/>
              </a:lnTo>
              <a:lnTo>
                <a:pt x="46" y="220"/>
              </a:lnTo>
              <a:lnTo>
                <a:pt x="46" y="225"/>
              </a:lnTo>
              <a:lnTo>
                <a:pt x="45" y="229"/>
              </a:lnTo>
              <a:lnTo>
                <a:pt x="44" y="233"/>
              </a:lnTo>
              <a:lnTo>
                <a:pt x="43" y="237"/>
              </a:lnTo>
              <a:lnTo>
                <a:pt x="42" y="240"/>
              </a:lnTo>
              <a:lnTo>
                <a:pt x="40" y="243"/>
              </a:lnTo>
              <a:lnTo>
                <a:pt x="38" y="246"/>
              </a:lnTo>
              <a:lnTo>
                <a:pt x="35" y="248"/>
              </a:lnTo>
              <a:lnTo>
                <a:pt x="32" y="250"/>
              </a:lnTo>
              <a:lnTo>
                <a:pt x="29" y="251"/>
              </a:lnTo>
              <a:lnTo>
                <a:pt x="25" y="253"/>
              </a:lnTo>
              <a:lnTo>
                <a:pt x="21" y="254"/>
              </a:lnTo>
              <a:lnTo>
                <a:pt x="16" y="254"/>
              </a:lnTo>
              <a:lnTo>
                <a:pt x="11" y="255"/>
              </a:lnTo>
              <a:lnTo>
                <a:pt x="6" y="255"/>
              </a:lnTo>
              <a:lnTo>
                <a:pt x="0" y="255"/>
              </a:lnTo>
              <a:lnTo>
                <a:pt x="0" y="265"/>
              </a:lnTo>
              <a:lnTo>
                <a:pt x="102" y="265"/>
              </a:lnTo>
              <a:lnTo>
                <a:pt x="102" y="255"/>
              </a:lnTo>
              <a:lnTo>
                <a:pt x="97" y="255"/>
              </a:lnTo>
              <a:lnTo>
                <a:pt x="92" y="255"/>
              </a:lnTo>
              <a:lnTo>
                <a:pt x="88" y="255"/>
              </a:lnTo>
              <a:lnTo>
                <a:pt x="84" y="254"/>
              </a:lnTo>
              <a:lnTo>
                <a:pt x="81" y="253"/>
              </a:lnTo>
              <a:lnTo>
                <a:pt x="78" y="252"/>
              </a:lnTo>
              <a:lnTo>
                <a:pt x="75" y="250"/>
              </a:lnTo>
              <a:lnTo>
                <a:pt x="73" y="248"/>
              </a:lnTo>
              <a:lnTo>
                <a:pt x="71" y="246"/>
              </a:lnTo>
              <a:lnTo>
                <a:pt x="69" y="243"/>
              </a:lnTo>
              <a:lnTo>
                <a:pt x="67" y="240"/>
              </a:lnTo>
              <a:lnTo>
                <a:pt x="66" y="237"/>
              </a:lnTo>
              <a:lnTo>
                <a:pt x="65" y="233"/>
              </a:lnTo>
              <a:lnTo>
                <a:pt x="65" y="229"/>
              </a:lnTo>
              <a:lnTo>
                <a:pt x="64" y="225"/>
              </a:lnTo>
              <a:lnTo>
                <a:pt x="64" y="215"/>
              </a:lnTo>
              <a:lnTo>
                <a:pt x="64" y="55"/>
              </a:lnTo>
              <a:lnTo>
                <a:pt x="156" y="267"/>
              </a:lnTo>
              <a:lnTo>
                <a:pt x="165" y="267"/>
              </a:lnTo>
              <a:lnTo>
                <a:pt x="258" y="53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106920</xdr:colOff>
      <xdr:row>153</xdr:row>
      <xdr:rowOff>337320</xdr:rowOff>
    </xdr:from>
    <xdr:to>
      <xdr:col>297</xdr:col>
      <xdr:colOff>145800</xdr:colOff>
      <xdr:row>153</xdr:row>
      <xdr:rowOff>376560</xdr:rowOff>
    </xdr:to>
    <xdr:sp>
      <xdr:nvSpPr>
        <xdr:cNvPr id="459" name="Freeform 1"/>
        <xdr:cNvSpPr/>
      </xdr:nvSpPr>
      <xdr:spPr>
        <a:xfrm>
          <a:off x="237736440" y="93606120"/>
          <a:ext cx="39240" cy="39600"/>
        </a:xfrm>
        <a:custGeom>
          <a:avLst/>
          <a:gdLst/>
          <a:ahLst/>
          <a:rect l="0" t="0" r="r" b="b"/>
          <a:pathLst>
            <a:path w="109" h="110">
              <a:moveTo>
                <a:pt x="54" y="0"/>
              </a:moveTo>
              <a:lnTo>
                <a:pt x="48" y="0"/>
              </a:lnTo>
              <a:lnTo>
                <a:pt x="43" y="1"/>
              </a:lnTo>
              <a:lnTo>
                <a:pt x="38" y="2"/>
              </a:lnTo>
              <a:lnTo>
                <a:pt x="33" y="4"/>
              </a:lnTo>
              <a:lnTo>
                <a:pt x="28" y="7"/>
              </a:lnTo>
              <a:lnTo>
                <a:pt x="24" y="9"/>
              </a:lnTo>
              <a:lnTo>
                <a:pt x="20" y="13"/>
              </a:lnTo>
              <a:lnTo>
                <a:pt x="16" y="16"/>
              </a:lnTo>
              <a:lnTo>
                <a:pt x="12" y="20"/>
              </a:lnTo>
              <a:lnTo>
                <a:pt x="9" y="25"/>
              </a:lnTo>
              <a:lnTo>
                <a:pt x="7" y="29"/>
              </a:lnTo>
              <a:lnTo>
                <a:pt x="4" y="34"/>
              </a:lnTo>
              <a:lnTo>
                <a:pt x="2" y="39"/>
              </a:lnTo>
              <a:lnTo>
                <a:pt x="1" y="45"/>
              </a:lnTo>
              <a:lnTo>
                <a:pt x="0" y="50"/>
              </a:lnTo>
              <a:lnTo>
                <a:pt x="0" y="56"/>
              </a:lnTo>
              <a:lnTo>
                <a:pt x="0" y="61"/>
              </a:lnTo>
              <a:lnTo>
                <a:pt x="1" y="67"/>
              </a:lnTo>
              <a:lnTo>
                <a:pt x="2" y="72"/>
              </a:lnTo>
              <a:lnTo>
                <a:pt x="4" y="76"/>
              </a:lnTo>
              <a:lnTo>
                <a:pt x="7" y="81"/>
              </a:lnTo>
              <a:lnTo>
                <a:pt x="9" y="85"/>
              </a:lnTo>
              <a:lnTo>
                <a:pt x="12" y="90"/>
              </a:lnTo>
              <a:lnTo>
                <a:pt x="16" y="93"/>
              </a:lnTo>
              <a:lnTo>
                <a:pt x="19" y="97"/>
              </a:lnTo>
              <a:lnTo>
                <a:pt x="24" y="100"/>
              </a:lnTo>
              <a:lnTo>
                <a:pt x="28" y="103"/>
              </a:lnTo>
              <a:lnTo>
                <a:pt x="32" y="105"/>
              </a:lnTo>
              <a:lnTo>
                <a:pt x="37" y="107"/>
              </a:lnTo>
              <a:lnTo>
                <a:pt x="42" y="108"/>
              </a:lnTo>
              <a:lnTo>
                <a:pt x="47" y="109"/>
              </a:lnTo>
              <a:lnTo>
                <a:pt x="53" y="109"/>
              </a:lnTo>
              <a:lnTo>
                <a:pt x="58" y="109"/>
              </a:lnTo>
              <a:lnTo>
                <a:pt x="64" y="108"/>
              </a:lnTo>
              <a:lnTo>
                <a:pt x="69" y="107"/>
              </a:lnTo>
              <a:lnTo>
                <a:pt x="74" y="105"/>
              </a:lnTo>
              <a:lnTo>
                <a:pt x="79" y="103"/>
              </a:lnTo>
              <a:lnTo>
                <a:pt x="83" y="100"/>
              </a:lnTo>
              <a:lnTo>
                <a:pt x="88" y="97"/>
              </a:lnTo>
              <a:lnTo>
                <a:pt x="92" y="94"/>
              </a:lnTo>
              <a:lnTo>
                <a:pt x="95" y="90"/>
              </a:lnTo>
              <a:lnTo>
                <a:pt x="99" y="86"/>
              </a:lnTo>
              <a:lnTo>
                <a:pt x="101" y="81"/>
              </a:lnTo>
              <a:lnTo>
                <a:pt x="104" y="77"/>
              </a:lnTo>
              <a:lnTo>
                <a:pt x="106" y="72"/>
              </a:lnTo>
              <a:lnTo>
                <a:pt x="107" y="67"/>
              </a:lnTo>
              <a:lnTo>
                <a:pt x="108" y="62"/>
              </a:lnTo>
              <a:lnTo>
                <a:pt x="108" y="56"/>
              </a:lnTo>
              <a:lnTo>
                <a:pt x="108" y="50"/>
              </a:lnTo>
              <a:lnTo>
                <a:pt x="107" y="45"/>
              </a:lnTo>
              <a:lnTo>
                <a:pt x="106" y="40"/>
              </a:lnTo>
              <a:lnTo>
                <a:pt x="104" y="34"/>
              </a:lnTo>
              <a:lnTo>
                <a:pt x="101" y="30"/>
              </a:lnTo>
              <a:lnTo>
                <a:pt x="99" y="25"/>
              </a:lnTo>
              <a:lnTo>
                <a:pt x="95" y="21"/>
              </a:lnTo>
              <a:lnTo>
                <a:pt x="92" y="17"/>
              </a:lnTo>
              <a:lnTo>
                <a:pt x="88" y="13"/>
              </a:lnTo>
              <a:lnTo>
                <a:pt x="84" y="10"/>
              </a:lnTo>
              <a:lnTo>
                <a:pt x="79" y="7"/>
              </a:lnTo>
              <a:lnTo>
                <a:pt x="74" y="4"/>
              </a:lnTo>
              <a:lnTo>
                <a:pt x="69" y="3"/>
              </a:lnTo>
              <a:lnTo>
                <a:pt x="64" y="1"/>
              </a:lnTo>
              <a:lnTo>
                <a:pt x="59" y="0"/>
              </a:lnTo>
              <a:lnTo>
                <a:pt x="54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232200</xdr:colOff>
      <xdr:row>153</xdr:row>
      <xdr:rowOff>205200</xdr:rowOff>
    </xdr:from>
    <xdr:to>
      <xdr:col>297</xdr:col>
      <xdr:colOff>316440</xdr:colOff>
      <xdr:row>153</xdr:row>
      <xdr:rowOff>447120</xdr:rowOff>
    </xdr:to>
    <xdr:sp>
      <xdr:nvSpPr>
        <xdr:cNvPr id="460" name="Freeform 1"/>
        <xdr:cNvSpPr/>
      </xdr:nvSpPr>
      <xdr:spPr>
        <a:xfrm>
          <a:off x="237861720" y="93474000"/>
          <a:ext cx="84600" cy="242280"/>
        </a:xfrm>
        <a:custGeom>
          <a:avLst/>
          <a:gdLst/>
          <a:ahLst/>
          <a:rect l="0" t="0" r="r" b="b"/>
          <a:pathLst>
            <a:path w="235" h="673">
              <a:moveTo>
                <a:pt x="2" y="672"/>
              </a:moveTo>
              <a:lnTo>
                <a:pt x="234" y="672"/>
              </a:lnTo>
              <a:lnTo>
                <a:pt x="234" y="657"/>
              </a:lnTo>
              <a:lnTo>
                <a:pt x="213" y="656"/>
              </a:lnTo>
              <a:lnTo>
                <a:pt x="204" y="655"/>
              </a:lnTo>
              <a:lnTo>
                <a:pt x="197" y="653"/>
              </a:lnTo>
              <a:lnTo>
                <a:pt x="190" y="651"/>
              </a:lnTo>
              <a:lnTo>
                <a:pt x="184" y="649"/>
              </a:lnTo>
              <a:lnTo>
                <a:pt x="179" y="646"/>
              </a:lnTo>
              <a:lnTo>
                <a:pt x="176" y="645"/>
              </a:lnTo>
              <a:lnTo>
                <a:pt x="174" y="643"/>
              </a:lnTo>
              <a:lnTo>
                <a:pt x="173" y="641"/>
              </a:lnTo>
              <a:lnTo>
                <a:pt x="171" y="639"/>
              </a:lnTo>
              <a:lnTo>
                <a:pt x="169" y="637"/>
              </a:lnTo>
              <a:lnTo>
                <a:pt x="168" y="634"/>
              </a:lnTo>
              <a:lnTo>
                <a:pt x="165" y="629"/>
              </a:lnTo>
              <a:lnTo>
                <a:pt x="164" y="623"/>
              </a:lnTo>
              <a:lnTo>
                <a:pt x="162" y="616"/>
              </a:lnTo>
              <a:lnTo>
                <a:pt x="161" y="608"/>
              </a:lnTo>
              <a:lnTo>
                <a:pt x="160" y="589"/>
              </a:lnTo>
              <a:lnTo>
                <a:pt x="160" y="2"/>
              </a:lnTo>
              <a:lnTo>
                <a:pt x="156" y="0"/>
              </a:lnTo>
              <a:lnTo>
                <a:pt x="0" y="43"/>
              </a:lnTo>
              <a:lnTo>
                <a:pt x="0" y="59"/>
              </a:lnTo>
              <a:lnTo>
                <a:pt x="6" y="59"/>
              </a:lnTo>
              <a:lnTo>
                <a:pt x="22" y="58"/>
              </a:lnTo>
              <a:lnTo>
                <a:pt x="30" y="57"/>
              </a:lnTo>
              <a:lnTo>
                <a:pt x="36" y="57"/>
              </a:lnTo>
              <a:lnTo>
                <a:pt x="42" y="57"/>
              </a:lnTo>
              <a:lnTo>
                <a:pt x="47" y="58"/>
              </a:lnTo>
              <a:lnTo>
                <a:pt x="52" y="59"/>
              </a:lnTo>
              <a:lnTo>
                <a:pt x="56" y="60"/>
              </a:lnTo>
              <a:lnTo>
                <a:pt x="60" y="62"/>
              </a:lnTo>
              <a:lnTo>
                <a:pt x="63" y="64"/>
              </a:lnTo>
              <a:lnTo>
                <a:pt x="66" y="67"/>
              </a:lnTo>
              <a:lnTo>
                <a:pt x="69" y="70"/>
              </a:lnTo>
              <a:lnTo>
                <a:pt x="71" y="73"/>
              </a:lnTo>
              <a:lnTo>
                <a:pt x="73" y="78"/>
              </a:lnTo>
              <a:lnTo>
                <a:pt x="74" y="83"/>
              </a:lnTo>
              <a:lnTo>
                <a:pt x="76" y="88"/>
              </a:lnTo>
              <a:lnTo>
                <a:pt x="77" y="94"/>
              </a:lnTo>
              <a:lnTo>
                <a:pt x="77" y="101"/>
              </a:lnTo>
              <a:lnTo>
                <a:pt x="78" y="117"/>
              </a:lnTo>
              <a:lnTo>
                <a:pt x="78" y="586"/>
              </a:lnTo>
              <a:lnTo>
                <a:pt x="77" y="605"/>
              </a:lnTo>
              <a:lnTo>
                <a:pt x="76" y="612"/>
              </a:lnTo>
              <a:lnTo>
                <a:pt x="74" y="619"/>
              </a:lnTo>
              <a:lnTo>
                <a:pt x="72" y="626"/>
              </a:lnTo>
              <a:lnTo>
                <a:pt x="69" y="631"/>
              </a:lnTo>
              <a:lnTo>
                <a:pt x="66" y="636"/>
              </a:lnTo>
              <a:lnTo>
                <a:pt x="62" y="640"/>
              </a:lnTo>
              <a:lnTo>
                <a:pt x="58" y="644"/>
              </a:lnTo>
              <a:lnTo>
                <a:pt x="52" y="647"/>
              </a:lnTo>
              <a:lnTo>
                <a:pt x="46" y="650"/>
              </a:lnTo>
              <a:lnTo>
                <a:pt x="39" y="652"/>
              </a:lnTo>
              <a:lnTo>
                <a:pt x="32" y="654"/>
              </a:lnTo>
              <a:lnTo>
                <a:pt x="23" y="655"/>
              </a:lnTo>
              <a:lnTo>
                <a:pt x="2" y="657"/>
              </a:lnTo>
              <a:lnTo>
                <a:pt x="2" y="672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345600</xdr:colOff>
      <xdr:row>153</xdr:row>
      <xdr:rowOff>372600</xdr:rowOff>
    </xdr:from>
    <xdr:to>
      <xdr:col>297</xdr:col>
      <xdr:colOff>469800</xdr:colOff>
      <xdr:row>153</xdr:row>
      <xdr:rowOff>548280</xdr:rowOff>
    </xdr:to>
    <xdr:sp>
      <xdr:nvSpPr>
        <xdr:cNvPr id="461" name="Freeform 1"/>
        <xdr:cNvSpPr/>
      </xdr:nvSpPr>
      <xdr:spPr>
        <a:xfrm>
          <a:off x="237975120" y="93641400"/>
          <a:ext cx="124560" cy="176040"/>
        </a:xfrm>
        <a:custGeom>
          <a:avLst/>
          <a:gdLst/>
          <a:ahLst/>
          <a:rect l="0" t="0" r="r" b="b"/>
          <a:pathLst>
            <a:path w="346" h="489">
              <a:moveTo>
                <a:pt x="238" y="488"/>
              </a:moveTo>
              <a:lnTo>
                <a:pt x="238" y="478"/>
              </a:lnTo>
              <a:lnTo>
                <a:pt x="230" y="478"/>
              </a:lnTo>
              <a:lnTo>
                <a:pt x="225" y="478"/>
              </a:lnTo>
              <a:lnTo>
                <a:pt x="220" y="478"/>
              </a:lnTo>
              <a:lnTo>
                <a:pt x="216" y="477"/>
              </a:lnTo>
              <a:lnTo>
                <a:pt x="213" y="476"/>
              </a:lnTo>
              <a:lnTo>
                <a:pt x="210" y="474"/>
              </a:lnTo>
              <a:lnTo>
                <a:pt x="208" y="473"/>
              </a:lnTo>
              <a:lnTo>
                <a:pt x="207" y="472"/>
              </a:lnTo>
              <a:lnTo>
                <a:pt x="206" y="471"/>
              </a:lnTo>
              <a:lnTo>
                <a:pt x="204" y="470"/>
              </a:lnTo>
              <a:lnTo>
                <a:pt x="203" y="468"/>
              </a:lnTo>
              <a:lnTo>
                <a:pt x="202" y="467"/>
              </a:lnTo>
              <a:lnTo>
                <a:pt x="201" y="463"/>
              </a:lnTo>
              <a:lnTo>
                <a:pt x="199" y="459"/>
              </a:lnTo>
              <a:lnTo>
                <a:pt x="198" y="454"/>
              </a:lnTo>
              <a:lnTo>
                <a:pt x="197" y="448"/>
              </a:lnTo>
              <a:lnTo>
                <a:pt x="196" y="434"/>
              </a:lnTo>
              <a:lnTo>
                <a:pt x="196" y="417"/>
              </a:lnTo>
              <a:lnTo>
                <a:pt x="196" y="390"/>
              </a:lnTo>
              <a:lnTo>
                <a:pt x="209" y="394"/>
              </a:lnTo>
              <a:lnTo>
                <a:pt x="220" y="396"/>
              </a:lnTo>
              <a:lnTo>
                <a:pt x="225" y="397"/>
              </a:lnTo>
              <a:lnTo>
                <a:pt x="229" y="398"/>
              </a:lnTo>
              <a:lnTo>
                <a:pt x="234" y="398"/>
              </a:lnTo>
              <a:lnTo>
                <a:pt x="238" y="398"/>
              </a:lnTo>
              <a:lnTo>
                <a:pt x="248" y="397"/>
              </a:lnTo>
              <a:lnTo>
                <a:pt x="259" y="395"/>
              </a:lnTo>
              <a:lnTo>
                <a:pt x="269" y="392"/>
              </a:lnTo>
              <a:lnTo>
                <a:pt x="279" y="387"/>
              </a:lnTo>
              <a:lnTo>
                <a:pt x="288" y="381"/>
              </a:lnTo>
              <a:lnTo>
                <a:pt x="297" y="373"/>
              </a:lnTo>
              <a:lnTo>
                <a:pt x="305" y="365"/>
              </a:lnTo>
              <a:lnTo>
                <a:pt x="313" y="356"/>
              </a:lnTo>
              <a:lnTo>
                <a:pt x="320" y="346"/>
              </a:lnTo>
              <a:lnTo>
                <a:pt x="326" y="335"/>
              </a:lnTo>
              <a:lnTo>
                <a:pt x="332" y="324"/>
              </a:lnTo>
              <a:lnTo>
                <a:pt x="336" y="311"/>
              </a:lnTo>
              <a:lnTo>
                <a:pt x="340" y="298"/>
              </a:lnTo>
              <a:lnTo>
                <a:pt x="343" y="285"/>
              </a:lnTo>
              <a:lnTo>
                <a:pt x="345" y="271"/>
              </a:lnTo>
              <a:lnTo>
                <a:pt x="345" y="257"/>
              </a:lnTo>
              <a:lnTo>
                <a:pt x="345" y="243"/>
              </a:lnTo>
              <a:lnTo>
                <a:pt x="343" y="230"/>
              </a:lnTo>
              <a:lnTo>
                <a:pt x="341" y="217"/>
              </a:lnTo>
              <a:lnTo>
                <a:pt x="337" y="205"/>
              </a:lnTo>
              <a:lnTo>
                <a:pt x="333" y="193"/>
              </a:lnTo>
              <a:lnTo>
                <a:pt x="328" y="182"/>
              </a:lnTo>
              <a:lnTo>
                <a:pt x="323" y="172"/>
              </a:lnTo>
              <a:lnTo>
                <a:pt x="316" y="163"/>
              </a:lnTo>
              <a:lnTo>
                <a:pt x="309" y="155"/>
              </a:lnTo>
              <a:lnTo>
                <a:pt x="301" y="148"/>
              </a:lnTo>
              <a:lnTo>
                <a:pt x="293" y="141"/>
              </a:lnTo>
              <a:lnTo>
                <a:pt x="284" y="136"/>
              </a:lnTo>
              <a:lnTo>
                <a:pt x="274" y="132"/>
              </a:lnTo>
              <a:lnTo>
                <a:pt x="264" y="129"/>
              </a:lnTo>
              <a:lnTo>
                <a:pt x="254" y="127"/>
              </a:lnTo>
              <a:lnTo>
                <a:pt x="243" y="126"/>
              </a:lnTo>
              <a:lnTo>
                <a:pt x="239" y="126"/>
              </a:lnTo>
              <a:lnTo>
                <a:pt x="234" y="126"/>
              </a:lnTo>
              <a:lnTo>
                <a:pt x="225" y="127"/>
              </a:lnTo>
              <a:lnTo>
                <a:pt x="213" y="129"/>
              </a:lnTo>
              <a:lnTo>
                <a:pt x="196" y="132"/>
              </a:lnTo>
              <a:lnTo>
                <a:pt x="196" y="0"/>
              </a:lnTo>
              <a:lnTo>
                <a:pt x="171" y="12"/>
              </a:lnTo>
              <a:lnTo>
                <a:pt x="152" y="21"/>
              </a:lnTo>
              <a:lnTo>
                <a:pt x="133" y="30"/>
              </a:lnTo>
              <a:lnTo>
                <a:pt x="107" y="40"/>
              </a:lnTo>
              <a:lnTo>
                <a:pt x="110" y="49"/>
              </a:lnTo>
              <a:lnTo>
                <a:pt x="113" y="48"/>
              </a:lnTo>
              <a:lnTo>
                <a:pt x="116" y="47"/>
              </a:lnTo>
              <a:lnTo>
                <a:pt x="119" y="46"/>
              </a:lnTo>
              <a:lnTo>
                <a:pt x="121" y="46"/>
              </a:lnTo>
              <a:lnTo>
                <a:pt x="123" y="45"/>
              </a:lnTo>
              <a:lnTo>
                <a:pt x="125" y="45"/>
              </a:lnTo>
              <a:lnTo>
                <a:pt x="127" y="45"/>
              </a:lnTo>
              <a:lnTo>
                <a:pt x="129" y="45"/>
              </a:lnTo>
              <a:lnTo>
                <a:pt x="130" y="45"/>
              </a:lnTo>
              <a:lnTo>
                <a:pt x="131" y="45"/>
              </a:lnTo>
              <a:lnTo>
                <a:pt x="134" y="45"/>
              </a:lnTo>
              <a:lnTo>
                <a:pt x="136" y="46"/>
              </a:lnTo>
              <a:lnTo>
                <a:pt x="138" y="47"/>
              </a:lnTo>
              <a:lnTo>
                <a:pt x="140" y="48"/>
              </a:lnTo>
              <a:lnTo>
                <a:pt x="141" y="48"/>
              </a:lnTo>
              <a:lnTo>
                <a:pt x="142" y="49"/>
              </a:lnTo>
              <a:lnTo>
                <a:pt x="143" y="50"/>
              </a:lnTo>
              <a:lnTo>
                <a:pt x="144" y="50"/>
              </a:lnTo>
              <a:lnTo>
                <a:pt x="144" y="51"/>
              </a:lnTo>
              <a:lnTo>
                <a:pt x="145" y="51"/>
              </a:lnTo>
              <a:lnTo>
                <a:pt x="146" y="54"/>
              </a:lnTo>
              <a:lnTo>
                <a:pt x="147" y="55"/>
              </a:lnTo>
              <a:lnTo>
                <a:pt x="148" y="56"/>
              </a:lnTo>
              <a:lnTo>
                <a:pt x="148" y="58"/>
              </a:lnTo>
              <a:lnTo>
                <a:pt x="149" y="59"/>
              </a:lnTo>
              <a:lnTo>
                <a:pt x="149" y="60"/>
              </a:lnTo>
              <a:lnTo>
                <a:pt x="149" y="62"/>
              </a:lnTo>
              <a:lnTo>
                <a:pt x="150" y="66"/>
              </a:lnTo>
              <a:lnTo>
                <a:pt x="150" y="71"/>
              </a:lnTo>
              <a:lnTo>
                <a:pt x="150" y="85"/>
              </a:lnTo>
              <a:lnTo>
                <a:pt x="150" y="135"/>
              </a:lnTo>
              <a:lnTo>
                <a:pt x="132" y="130"/>
              </a:lnTo>
              <a:lnTo>
                <a:pt x="119" y="128"/>
              </a:lnTo>
              <a:lnTo>
                <a:pt x="115" y="127"/>
              </a:lnTo>
              <a:lnTo>
                <a:pt x="110" y="126"/>
              </a:lnTo>
              <a:lnTo>
                <a:pt x="106" y="126"/>
              </a:lnTo>
              <a:lnTo>
                <a:pt x="102" y="126"/>
              </a:lnTo>
              <a:lnTo>
                <a:pt x="92" y="127"/>
              </a:lnTo>
              <a:lnTo>
                <a:pt x="82" y="129"/>
              </a:lnTo>
              <a:lnTo>
                <a:pt x="73" y="133"/>
              </a:lnTo>
              <a:lnTo>
                <a:pt x="63" y="137"/>
              </a:lnTo>
              <a:lnTo>
                <a:pt x="54" y="143"/>
              </a:lnTo>
              <a:lnTo>
                <a:pt x="46" y="151"/>
              </a:lnTo>
              <a:lnTo>
                <a:pt x="38" y="159"/>
              </a:lnTo>
              <a:lnTo>
                <a:pt x="31" y="168"/>
              </a:lnTo>
              <a:lnTo>
                <a:pt x="24" y="178"/>
              </a:lnTo>
              <a:lnTo>
                <a:pt x="18" y="188"/>
              </a:lnTo>
              <a:lnTo>
                <a:pt x="13" y="200"/>
              </a:lnTo>
              <a:lnTo>
                <a:pt x="8" y="212"/>
              </a:lnTo>
              <a:lnTo>
                <a:pt x="5" y="224"/>
              </a:lnTo>
              <a:lnTo>
                <a:pt x="2" y="237"/>
              </a:lnTo>
              <a:lnTo>
                <a:pt x="1" y="251"/>
              </a:lnTo>
              <a:lnTo>
                <a:pt x="0" y="264"/>
              </a:lnTo>
              <a:lnTo>
                <a:pt x="1" y="278"/>
              </a:lnTo>
              <a:lnTo>
                <a:pt x="2" y="291"/>
              </a:lnTo>
              <a:lnTo>
                <a:pt x="5" y="304"/>
              </a:lnTo>
              <a:lnTo>
                <a:pt x="8" y="317"/>
              </a:lnTo>
              <a:lnTo>
                <a:pt x="13" y="328"/>
              </a:lnTo>
              <a:lnTo>
                <a:pt x="18" y="339"/>
              </a:lnTo>
              <a:lnTo>
                <a:pt x="24" y="350"/>
              </a:lnTo>
              <a:lnTo>
                <a:pt x="30" y="359"/>
              </a:lnTo>
              <a:lnTo>
                <a:pt x="38" y="368"/>
              </a:lnTo>
              <a:lnTo>
                <a:pt x="46" y="375"/>
              </a:lnTo>
              <a:lnTo>
                <a:pt x="55" y="382"/>
              </a:lnTo>
              <a:lnTo>
                <a:pt x="64" y="388"/>
              </a:lnTo>
              <a:lnTo>
                <a:pt x="74" y="392"/>
              </a:lnTo>
              <a:lnTo>
                <a:pt x="84" y="395"/>
              </a:lnTo>
              <a:lnTo>
                <a:pt x="94" y="397"/>
              </a:lnTo>
              <a:lnTo>
                <a:pt x="105" y="398"/>
              </a:lnTo>
              <a:lnTo>
                <a:pt x="109" y="398"/>
              </a:lnTo>
              <a:lnTo>
                <a:pt x="114" y="398"/>
              </a:lnTo>
              <a:lnTo>
                <a:pt x="119" y="397"/>
              </a:lnTo>
              <a:lnTo>
                <a:pt x="125" y="396"/>
              </a:lnTo>
              <a:lnTo>
                <a:pt x="137" y="394"/>
              </a:lnTo>
              <a:lnTo>
                <a:pt x="150" y="391"/>
              </a:lnTo>
              <a:lnTo>
                <a:pt x="150" y="417"/>
              </a:lnTo>
              <a:lnTo>
                <a:pt x="149" y="439"/>
              </a:lnTo>
              <a:lnTo>
                <a:pt x="148" y="449"/>
              </a:lnTo>
              <a:lnTo>
                <a:pt x="148" y="454"/>
              </a:lnTo>
              <a:lnTo>
                <a:pt x="147" y="456"/>
              </a:lnTo>
              <a:lnTo>
                <a:pt x="147" y="457"/>
              </a:lnTo>
              <a:lnTo>
                <a:pt x="147" y="459"/>
              </a:lnTo>
              <a:lnTo>
                <a:pt x="146" y="460"/>
              </a:lnTo>
              <a:lnTo>
                <a:pt x="145" y="462"/>
              </a:lnTo>
              <a:lnTo>
                <a:pt x="144" y="465"/>
              </a:lnTo>
              <a:lnTo>
                <a:pt x="143" y="467"/>
              </a:lnTo>
              <a:lnTo>
                <a:pt x="142" y="469"/>
              </a:lnTo>
              <a:lnTo>
                <a:pt x="141" y="470"/>
              </a:lnTo>
              <a:lnTo>
                <a:pt x="139" y="472"/>
              </a:lnTo>
              <a:lnTo>
                <a:pt x="138" y="473"/>
              </a:lnTo>
              <a:lnTo>
                <a:pt x="136" y="474"/>
              </a:lnTo>
              <a:lnTo>
                <a:pt x="134" y="475"/>
              </a:lnTo>
              <a:lnTo>
                <a:pt x="132" y="476"/>
              </a:lnTo>
              <a:lnTo>
                <a:pt x="130" y="477"/>
              </a:lnTo>
              <a:lnTo>
                <a:pt x="127" y="477"/>
              </a:lnTo>
              <a:lnTo>
                <a:pt x="125" y="478"/>
              </a:lnTo>
              <a:lnTo>
                <a:pt x="122" y="478"/>
              </a:lnTo>
              <a:lnTo>
                <a:pt x="116" y="478"/>
              </a:lnTo>
              <a:lnTo>
                <a:pt x="105" y="478"/>
              </a:lnTo>
              <a:lnTo>
                <a:pt x="105" y="488"/>
              </a:lnTo>
              <a:lnTo>
                <a:pt x="238" y="488"/>
              </a:lnTo>
              <a:moveTo>
                <a:pt x="196" y="157"/>
              </a:moveTo>
              <a:lnTo>
                <a:pt x="200" y="154"/>
              </a:lnTo>
              <a:lnTo>
                <a:pt x="205" y="151"/>
              </a:lnTo>
              <a:lnTo>
                <a:pt x="208" y="149"/>
              </a:lnTo>
              <a:lnTo>
                <a:pt x="212" y="148"/>
              </a:lnTo>
              <a:lnTo>
                <a:pt x="216" y="147"/>
              </a:lnTo>
              <a:lnTo>
                <a:pt x="219" y="146"/>
              </a:lnTo>
              <a:lnTo>
                <a:pt x="223" y="146"/>
              </a:lnTo>
              <a:lnTo>
                <a:pt x="227" y="145"/>
              </a:lnTo>
              <a:lnTo>
                <a:pt x="235" y="146"/>
              </a:lnTo>
              <a:lnTo>
                <a:pt x="238" y="147"/>
              </a:lnTo>
              <a:lnTo>
                <a:pt x="242" y="148"/>
              </a:lnTo>
              <a:lnTo>
                <a:pt x="248" y="151"/>
              </a:lnTo>
              <a:lnTo>
                <a:pt x="255" y="155"/>
              </a:lnTo>
              <a:lnTo>
                <a:pt x="261" y="160"/>
              </a:lnTo>
              <a:lnTo>
                <a:pt x="266" y="165"/>
              </a:lnTo>
              <a:lnTo>
                <a:pt x="271" y="172"/>
              </a:lnTo>
              <a:lnTo>
                <a:pt x="275" y="180"/>
              </a:lnTo>
              <a:lnTo>
                <a:pt x="280" y="189"/>
              </a:lnTo>
              <a:lnTo>
                <a:pt x="283" y="199"/>
              </a:lnTo>
              <a:lnTo>
                <a:pt x="286" y="210"/>
              </a:lnTo>
              <a:lnTo>
                <a:pt x="289" y="221"/>
              </a:lnTo>
              <a:lnTo>
                <a:pt x="291" y="234"/>
              </a:lnTo>
              <a:lnTo>
                <a:pt x="292" y="247"/>
              </a:lnTo>
              <a:lnTo>
                <a:pt x="293" y="275"/>
              </a:lnTo>
              <a:lnTo>
                <a:pt x="292" y="298"/>
              </a:lnTo>
              <a:lnTo>
                <a:pt x="291" y="308"/>
              </a:lnTo>
              <a:lnTo>
                <a:pt x="289" y="318"/>
              </a:lnTo>
              <a:lnTo>
                <a:pt x="287" y="327"/>
              </a:lnTo>
              <a:lnTo>
                <a:pt x="285" y="336"/>
              </a:lnTo>
              <a:lnTo>
                <a:pt x="282" y="343"/>
              </a:lnTo>
              <a:lnTo>
                <a:pt x="278" y="350"/>
              </a:lnTo>
              <a:lnTo>
                <a:pt x="275" y="356"/>
              </a:lnTo>
              <a:lnTo>
                <a:pt x="270" y="362"/>
              </a:lnTo>
              <a:lnTo>
                <a:pt x="266" y="367"/>
              </a:lnTo>
              <a:lnTo>
                <a:pt x="261" y="370"/>
              </a:lnTo>
              <a:lnTo>
                <a:pt x="256" y="373"/>
              </a:lnTo>
              <a:lnTo>
                <a:pt x="250" y="376"/>
              </a:lnTo>
              <a:lnTo>
                <a:pt x="244" y="377"/>
              </a:lnTo>
              <a:lnTo>
                <a:pt x="238" y="377"/>
              </a:lnTo>
              <a:lnTo>
                <a:pt x="233" y="377"/>
              </a:lnTo>
              <a:lnTo>
                <a:pt x="230" y="377"/>
              </a:lnTo>
              <a:lnTo>
                <a:pt x="228" y="377"/>
              </a:lnTo>
              <a:lnTo>
                <a:pt x="225" y="376"/>
              </a:lnTo>
              <a:lnTo>
                <a:pt x="223" y="375"/>
              </a:lnTo>
              <a:lnTo>
                <a:pt x="221" y="375"/>
              </a:lnTo>
              <a:lnTo>
                <a:pt x="218" y="374"/>
              </a:lnTo>
              <a:lnTo>
                <a:pt x="213" y="371"/>
              </a:lnTo>
              <a:lnTo>
                <a:pt x="208" y="368"/>
              </a:lnTo>
              <a:lnTo>
                <a:pt x="202" y="364"/>
              </a:lnTo>
              <a:lnTo>
                <a:pt x="196" y="360"/>
              </a:lnTo>
              <a:lnTo>
                <a:pt x="196" y="157"/>
              </a:lnTo>
              <a:moveTo>
                <a:pt x="150" y="367"/>
              </a:moveTo>
              <a:lnTo>
                <a:pt x="145" y="369"/>
              </a:lnTo>
              <a:lnTo>
                <a:pt x="141" y="372"/>
              </a:lnTo>
              <a:lnTo>
                <a:pt x="137" y="373"/>
              </a:lnTo>
              <a:lnTo>
                <a:pt x="133" y="375"/>
              </a:lnTo>
              <a:lnTo>
                <a:pt x="129" y="376"/>
              </a:lnTo>
              <a:lnTo>
                <a:pt x="126" y="377"/>
              </a:lnTo>
              <a:lnTo>
                <a:pt x="122" y="377"/>
              </a:lnTo>
              <a:lnTo>
                <a:pt x="117" y="377"/>
              </a:lnTo>
              <a:lnTo>
                <a:pt x="110" y="377"/>
              </a:lnTo>
              <a:lnTo>
                <a:pt x="103" y="375"/>
              </a:lnTo>
              <a:lnTo>
                <a:pt x="97" y="373"/>
              </a:lnTo>
              <a:lnTo>
                <a:pt x="90" y="369"/>
              </a:lnTo>
              <a:lnTo>
                <a:pt x="85" y="364"/>
              </a:lnTo>
              <a:lnTo>
                <a:pt x="79" y="359"/>
              </a:lnTo>
              <a:lnTo>
                <a:pt x="74" y="352"/>
              </a:lnTo>
              <a:lnTo>
                <a:pt x="70" y="345"/>
              </a:lnTo>
              <a:lnTo>
                <a:pt x="66" y="336"/>
              </a:lnTo>
              <a:lnTo>
                <a:pt x="62" y="327"/>
              </a:lnTo>
              <a:lnTo>
                <a:pt x="59" y="317"/>
              </a:lnTo>
              <a:lnTo>
                <a:pt x="57" y="307"/>
              </a:lnTo>
              <a:lnTo>
                <a:pt x="55" y="295"/>
              </a:lnTo>
              <a:lnTo>
                <a:pt x="53" y="283"/>
              </a:lnTo>
              <a:lnTo>
                <a:pt x="52" y="257"/>
              </a:lnTo>
              <a:lnTo>
                <a:pt x="53" y="232"/>
              </a:lnTo>
              <a:lnTo>
                <a:pt x="56" y="209"/>
              </a:lnTo>
              <a:lnTo>
                <a:pt x="58" y="199"/>
              </a:lnTo>
              <a:lnTo>
                <a:pt x="60" y="190"/>
              </a:lnTo>
              <a:lnTo>
                <a:pt x="63" y="182"/>
              </a:lnTo>
              <a:lnTo>
                <a:pt x="66" y="174"/>
              </a:lnTo>
              <a:lnTo>
                <a:pt x="70" y="167"/>
              </a:lnTo>
              <a:lnTo>
                <a:pt x="74" y="161"/>
              </a:lnTo>
              <a:lnTo>
                <a:pt x="79" y="156"/>
              </a:lnTo>
              <a:lnTo>
                <a:pt x="84" y="152"/>
              </a:lnTo>
              <a:lnTo>
                <a:pt x="89" y="149"/>
              </a:lnTo>
              <a:lnTo>
                <a:pt x="95" y="147"/>
              </a:lnTo>
              <a:lnTo>
                <a:pt x="101" y="145"/>
              </a:lnTo>
              <a:lnTo>
                <a:pt x="108" y="145"/>
              </a:lnTo>
              <a:lnTo>
                <a:pt x="113" y="145"/>
              </a:lnTo>
              <a:lnTo>
                <a:pt x="116" y="145"/>
              </a:lnTo>
              <a:lnTo>
                <a:pt x="118" y="146"/>
              </a:lnTo>
              <a:lnTo>
                <a:pt x="121" y="146"/>
              </a:lnTo>
              <a:lnTo>
                <a:pt x="123" y="147"/>
              </a:lnTo>
              <a:lnTo>
                <a:pt x="126" y="148"/>
              </a:lnTo>
              <a:lnTo>
                <a:pt x="128" y="149"/>
              </a:lnTo>
              <a:lnTo>
                <a:pt x="133" y="152"/>
              </a:lnTo>
              <a:lnTo>
                <a:pt x="138" y="155"/>
              </a:lnTo>
              <a:lnTo>
                <a:pt x="144" y="160"/>
              </a:lnTo>
              <a:lnTo>
                <a:pt x="150" y="165"/>
              </a:lnTo>
              <a:lnTo>
                <a:pt x="150" y="367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501840</xdr:colOff>
      <xdr:row>153</xdr:row>
      <xdr:rowOff>591120</xdr:rowOff>
    </xdr:from>
    <xdr:to>
      <xdr:col>297</xdr:col>
      <xdr:colOff>490320</xdr:colOff>
      <xdr:row>153</xdr:row>
      <xdr:rowOff>597960</xdr:rowOff>
    </xdr:to>
    <xdr:sp>
      <xdr:nvSpPr>
        <xdr:cNvPr id="462" name="Freeform 1"/>
        <xdr:cNvSpPr/>
      </xdr:nvSpPr>
      <xdr:spPr>
        <a:xfrm>
          <a:off x="237331440" y="93859920"/>
          <a:ext cx="788760" cy="7200"/>
        </a:xfrm>
        <a:custGeom>
          <a:avLst/>
          <a:gdLst/>
          <a:ahLst/>
          <a:rect l="0" t="0" r="r" b="b"/>
          <a:pathLst>
            <a:path w="2191" h="20">
              <a:moveTo>
                <a:pt x="0" y="0"/>
              </a:moveTo>
              <a:lnTo>
                <a:pt x="2190" y="0"/>
              </a:lnTo>
              <a:lnTo>
                <a:pt x="2190" y="19"/>
              </a:lnTo>
              <a:lnTo>
                <a:pt x="0" y="19"/>
              </a:lnTo>
              <a:lnTo>
                <a:pt x="0" y="0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296</xdr:col>
      <xdr:colOff>734400</xdr:colOff>
      <xdr:row>154</xdr:row>
      <xdr:rowOff>50760</xdr:rowOff>
    </xdr:from>
    <xdr:to>
      <xdr:col>297</xdr:col>
      <xdr:colOff>123480</xdr:colOff>
      <xdr:row>154</xdr:row>
      <xdr:rowOff>285120</xdr:rowOff>
    </xdr:to>
    <xdr:sp>
      <xdr:nvSpPr>
        <xdr:cNvPr id="463" name="Freeform 1"/>
        <xdr:cNvSpPr/>
      </xdr:nvSpPr>
      <xdr:spPr>
        <a:xfrm>
          <a:off x="237564000" y="93929040"/>
          <a:ext cx="189360" cy="234720"/>
        </a:xfrm>
        <a:custGeom>
          <a:avLst/>
          <a:gdLst/>
          <a:ahLst/>
          <a:rect l="0" t="0" r="r" b="b"/>
          <a:pathLst>
            <a:path w="526" h="652">
              <a:moveTo>
                <a:pt x="460" y="424"/>
              </a:moveTo>
              <a:lnTo>
                <a:pt x="460" y="196"/>
              </a:lnTo>
              <a:lnTo>
                <a:pt x="437" y="196"/>
              </a:lnTo>
              <a:lnTo>
                <a:pt x="432" y="222"/>
              </a:lnTo>
              <a:lnTo>
                <a:pt x="430" y="233"/>
              </a:lnTo>
              <a:lnTo>
                <a:pt x="427" y="243"/>
              </a:lnTo>
              <a:lnTo>
                <a:pt x="423" y="251"/>
              </a:lnTo>
              <a:lnTo>
                <a:pt x="419" y="259"/>
              </a:lnTo>
              <a:lnTo>
                <a:pt x="414" y="265"/>
              </a:lnTo>
              <a:lnTo>
                <a:pt x="409" y="271"/>
              </a:lnTo>
              <a:lnTo>
                <a:pt x="403" y="275"/>
              </a:lnTo>
              <a:lnTo>
                <a:pt x="396" y="279"/>
              </a:lnTo>
              <a:lnTo>
                <a:pt x="387" y="282"/>
              </a:lnTo>
              <a:lnTo>
                <a:pt x="378" y="285"/>
              </a:lnTo>
              <a:lnTo>
                <a:pt x="368" y="286"/>
              </a:lnTo>
              <a:lnTo>
                <a:pt x="356" y="288"/>
              </a:lnTo>
              <a:lnTo>
                <a:pt x="329" y="289"/>
              </a:lnTo>
              <a:lnTo>
                <a:pt x="186" y="289"/>
              </a:lnTo>
              <a:lnTo>
                <a:pt x="186" y="71"/>
              </a:lnTo>
              <a:lnTo>
                <a:pt x="186" y="61"/>
              </a:lnTo>
              <a:lnTo>
                <a:pt x="187" y="57"/>
              </a:lnTo>
              <a:lnTo>
                <a:pt x="187" y="53"/>
              </a:lnTo>
              <a:lnTo>
                <a:pt x="188" y="50"/>
              </a:lnTo>
              <a:lnTo>
                <a:pt x="189" y="48"/>
              </a:lnTo>
              <a:lnTo>
                <a:pt x="190" y="46"/>
              </a:lnTo>
              <a:lnTo>
                <a:pt x="190" y="45"/>
              </a:lnTo>
              <a:lnTo>
                <a:pt x="191" y="44"/>
              </a:lnTo>
              <a:lnTo>
                <a:pt x="192" y="43"/>
              </a:lnTo>
              <a:lnTo>
                <a:pt x="193" y="43"/>
              </a:lnTo>
              <a:lnTo>
                <a:pt x="194" y="42"/>
              </a:lnTo>
              <a:lnTo>
                <a:pt x="195" y="41"/>
              </a:lnTo>
              <a:lnTo>
                <a:pt x="196" y="41"/>
              </a:lnTo>
              <a:lnTo>
                <a:pt x="198" y="40"/>
              </a:lnTo>
              <a:lnTo>
                <a:pt x="201" y="39"/>
              </a:lnTo>
              <a:lnTo>
                <a:pt x="204" y="38"/>
              </a:lnTo>
              <a:lnTo>
                <a:pt x="208" y="38"/>
              </a:lnTo>
              <a:lnTo>
                <a:pt x="217" y="37"/>
              </a:lnTo>
              <a:lnTo>
                <a:pt x="351" y="37"/>
              </a:lnTo>
              <a:lnTo>
                <a:pt x="390" y="39"/>
              </a:lnTo>
              <a:lnTo>
                <a:pt x="421" y="42"/>
              </a:lnTo>
              <a:lnTo>
                <a:pt x="433" y="45"/>
              </a:lnTo>
              <a:lnTo>
                <a:pt x="445" y="48"/>
              </a:lnTo>
              <a:lnTo>
                <a:pt x="454" y="52"/>
              </a:lnTo>
              <a:lnTo>
                <a:pt x="463" y="57"/>
              </a:lnTo>
              <a:lnTo>
                <a:pt x="470" y="63"/>
              </a:lnTo>
              <a:lnTo>
                <a:pt x="477" y="70"/>
              </a:lnTo>
              <a:lnTo>
                <a:pt x="482" y="78"/>
              </a:lnTo>
              <a:lnTo>
                <a:pt x="487" y="88"/>
              </a:lnTo>
              <a:lnTo>
                <a:pt x="491" y="99"/>
              </a:lnTo>
              <a:lnTo>
                <a:pt x="495" y="111"/>
              </a:lnTo>
              <a:lnTo>
                <a:pt x="501" y="141"/>
              </a:lnTo>
              <a:lnTo>
                <a:pt x="525" y="141"/>
              </a:lnTo>
              <a:lnTo>
                <a:pt x="523" y="0"/>
              </a:lnTo>
              <a:lnTo>
                <a:pt x="0" y="0"/>
              </a:lnTo>
              <a:lnTo>
                <a:pt x="0" y="19"/>
              </a:lnTo>
              <a:lnTo>
                <a:pt x="24" y="21"/>
              </a:lnTo>
              <a:lnTo>
                <a:pt x="34" y="23"/>
              </a:lnTo>
              <a:lnTo>
                <a:pt x="43" y="25"/>
              </a:lnTo>
              <a:lnTo>
                <a:pt x="51" y="27"/>
              </a:lnTo>
              <a:lnTo>
                <a:pt x="58" y="30"/>
              </a:lnTo>
              <a:lnTo>
                <a:pt x="64" y="34"/>
              </a:lnTo>
              <a:lnTo>
                <a:pt x="67" y="36"/>
              </a:lnTo>
              <a:lnTo>
                <a:pt x="69" y="38"/>
              </a:lnTo>
              <a:lnTo>
                <a:pt x="71" y="41"/>
              </a:lnTo>
              <a:lnTo>
                <a:pt x="73" y="43"/>
              </a:lnTo>
              <a:lnTo>
                <a:pt x="77" y="49"/>
              </a:lnTo>
              <a:lnTo>
                <a:pt x="79" y="56"/>
              </a:lnTo>
              <a:lnTo>
                <a:pt x="82" y="64"/>
              </a:lnTo>
              <a:lnTo>
                <a:pt x="83" y="73"/>
              </a:lnTo>
              <a:lnTo>
                <a:pt x="84" y="83"/>
              </a:lnTo>
              <a:lnTo>
                <a:pt x="86" y="107"/>
              </a:lnTo>
              <a:lnTo>
                <a:pt x="86" y="533"/>
              </a:lnTo>
              <a:lnTo>
                <a:pt x="85" y="561"/>
              </a:lnTo>
              <a:lnTo>
                <a:pt x="84" y="573"/>
              </a:lnTo>
              <a:lnTo>
                <a:pt x="82" y="583"/>
              </a:lnTo>
              <a:lnTo>
                <a:pt x="80" y="592"/>
              </a:lnTo>
              <a:lnTo>
                <a:pt x="78" y="600"/>
              </a:lnTo>
              <a:lnTo>
                <a:pt x="75" y="607"/>
              </a:lnTo>
              <a:lnTo>
                <a:pt x="73" y="609"/>
              </a:lnTo>
              <a:lnTo>
                <a:pt x="70" y="612"/>
              </a:lnTo>
              <a:lnTo>
                <a:pt x="68" y="615"/>
              </a:lnTo>
              <a:lnTo>
                <a:pt x="66" y="617"/>
              </a:lnTo>
              <a:lnTo>
                <a:pt x="63" y="619"/>
              </a:lnTo>
              <a:lnTo>
                <a:pt x="60" y="621"/>
              </a:lnTo>
              <a:lnTo>
                <a:pt x="53" y="624"/>
              </a:lnTo>
              <a:lnTo>
                <a:pt x="45" y="626"/>
              </a:lnTo>
              <a:lnTo>
                <a:pt x="36" y="628"/>
              </a:lnTo>
              <a:lnTo>
                <a:pt x="25" y="630"/>
              </a:lnTo>
              <a:lnTo>
                <a:pt x="0" y="632"/>
              </a:lnTo>
              <a:lnTo>
                <a:pt x="0" y="651"/>
              </a:lnTo>
              <a:lnTo>
                <a:pt x="276" y="651"/>
              </a:lnTo>
              <a:lnTo>
                <a:pt x="276" y="632"/>
              </a:lnTo>
              <a:lnTo>
                <a:pt x="250" y="631"/>
              </a:lnTo>
              <a:lnTo>
                <a:pt x="240" y="629"/>
              </a:lnTo>
              <a:lnTo>
                <a:pt x="230" y="627"/>
              </a:lnTo>
              <a:lnTo>
                <a:pt x="222" y="625"/>
              </a:lnTo>
              <a:lnTo>
                <a:pt x="215" y="622"/>
              </a:lnTo>
              <a:lnTo>
                <a:pt x="208" y="618"/>
              </a:lnTo>
              <a:lnTo>
                <a:pt x="206" y="616"/>
              </a:lnTo>
              <a:lnTo>
                <a:pt x="203" y="614"/>
              </a:lnTo>
              <a:lnTo>
                <a:pt x="201" y="611"/>
              </a:lnTo>
              <a:lnTo>
                <a:pt x="199" y="609"/>
              </a:lnTo>
              <a:lnTo>
                <a:pt x="195" y="603"/>
              </a:lnTo>
              <a:lnTo>
                <a:pt x="192" y="596"/>
              </a:lnTo>
              <a:lnTo>
                <a:pt x="190" y="587"/>
              </a:lnTo>
              <a:lnTo>
                <a:pt x="188" y="578"/>
              </a:lnTo>
              <a:lnTo>
                <a:pt x="187" y="568"/>
              </a:lnTo>
              <a:lnTo>
                <a:pt x="186" y="544"/>
              </a:lnTo>
              <a:lnTo>
                <a:pt x="186" y="329"/>
              </a:lnTo>
              <a:lnTo>
                <a:pt x="329" y="329"/>
              </a:lnTo>
              <a:lnTo>
                <a:pt x="356" y="330"/>
              </a:lnTo>
              <a:lnTo>
                <a:pt x="368" y="332"/>
              </a:lnTo>
              <a:lnTo>
                <a:pt x="378" y="333"/>
              </a:lnTo>
              <a:lnTo>
                <a:pt x="387" y="336"/>
              </a:lnTo>
              <a:lnTo>
                <a:pt x="395" y="339"/>
              </a:lnTo>
              <a:lnTo>
                <a:pt x="402" y="342"/>
              </a:lnTo>
              <a:lnTo>
                <a:pt x="409" y="347"/>
              </a:lnTo>
              <a:lnTo>
                <a:pt x="414" y="353"/>
              </a:lnTo>
              <a:lnTo>
                <a:pt x="419" y="359"/>
              </a:lnTo>
              <a:lnTo>
                <a:pt x="423" y="367"/>
              </a:lnTo>
              <a:lnTo>
                <a:pt x="426" y="376"/>
              </a:lnTo>
              <a:lnTo>
                <a:pt x="429" y="386"/>
              </a:lnTo>
              <a:lnTo>
                <a:pt x="432" y="397"/>
              </a:lnTo>
              <a:lnTo>
                <a:pt x="437" y="424"/>
              </a:lnTo>
              <a:lnTo>
                <a:pt x="460" y="424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absolute">
    <xdr:from>
      <xdr:col>297</xdr:col>
      <xdr:colOff>145440</xdr:colOff>
      <xdr:row>154</xdr:row>
      <xdr:rowOff>210600</xdr:rowOff>
    </xdr:from>
    <xdr:to>
      <xdr:col>297</xdr:col>
      <xdr:colOff>269640</xdr:colOff>
      <xdr:row>154</xdr:row>
      <xdr:rowOff>386280</xdr:rowOff>
    </xdr:to>
    <xdr:sp>
      <xdr:nvSpPr>
        <xdr:cNvPr id="464" name="Freeform 1"/>
        <xdr:cNvSpPr/>
      </xdr:nvSpPr>
      <xdr:spPr>
        <a:xfrm>
          <a:off x="237774960" y="94088880"/>
          <a:ext cx="124560" cy="176040"/>
        </a:xfrm>
        <a:custGeom>
          <a:avLst/>
          <a:gdLst/>
          <a:ahLst/>
          <a:rect l="0" t="0" r="r" b="b"/>
          <a:pathLst>
            <a:path w="346" h="489">
              <a:moveTo>
                <a:pt x="238" y="488"/>
              </a:moveTo>
              <a:lnTo>
                <a:pt x="238" y="478"/>
              </a:lnTo>
              <a:lnTo>
                <a:pt x="230" y="478"/>
              </a:lnTo>
              <a:lnTo>
                <a:pt x="225" y="478"/>
              </a:lnTo>
              <a:lnTo>
                <a:pt x="220" y="478"/>
              </a:lnTo>
              <a:lnTo>
                <a:pt x="216" y="477"/>
              </a:lnTo>
              <a:lnTo>
                <a:pt x="213" y="476"/>
              </a:lnTo>
              <a:lnTo>
                <a:pt x="210" y="474"/>
              </a:lnTo>
              <a:lnTo>
                <a:pt x="208" y="473"/>
              </a:lnTo>
              <a:lnTo>
                <a:pt x="207" y="472"/>
              </a:lnTo>
              <a:lnTo>
                <a:pt x="206" y="471"/>
              </a:lnTo>
              <a:lnTo>
                <a:pt x="204" y="470"/>
              </a:lnTo>
              <a:lnTo>
                <a:pt x="203" y="468"/>
              </a:lnTo>
              <a:lnTo>
                <a:pt x="202" y="467"/>
              </a:lnTo>
              <a:lnTo>
                <a:pt x="201" y="463"/>
              </a:lnTo>
              <a:lnTo>
                <a:pt x="199" y="459"/>
              </a:lnTo>
              <a:lnTo>
                <a:pt x="198" y="454"/>
              </a:lnTo>
              <a:lnTo>
                <a:pt x="197" y="448"/>
              </a:lnTo>
              <a:lnTo>
                <a:pt x="196" y="434"/>
              </a:lnTo>
              <a:lnTo>
                <a:pt x="196" y="417"/>
              </a:lnTo>
              <a:lnTo>
                <a:pt x="196" y="390"/>
              </a:lnTo>
              <a:lnTo>
                <a:pt x="209" y="394"/>
              </a:lnTo>
              <a:lnTo>
                <a:pt x="220" y="396"/>
              </a:lnTo>
              <a:lnTo>
                <a:pt x="225" y="397"/>
              </a:lnTo>
              <a:lnTo>
                <a:pt x="229" y="398"/>
              </a:lnTo>
              <a:lnTo>
                <a:pt x="234" y="398"/>
              </a:lnTo>
              <a:lnTo>
                <a:pt x="238" y="398"/>
              </a:lnTo>
              <a:lnTo>
                <a:pt x="248" y="397"/>
              </a:lnTo>
              <a:lnTo>
                <a:pt x="259" y="395"/>
              </a:lnTo>
              <a:lnTo>
                <a:pt x="269" y="392"/>
              </a:lnTo>
              <a:lnTo>
                <a:pt x="279" y="387"/>
              </a:lnTo>
              <a:lnTo>
                <a:pt x="288" y="381"/>
              </a:lnTo>
              <a:lnTo>
                <a:pt x="297" y="373"/>
              </a:lnTo>
              <a:lnTo>
                <a:pt x="305" y="365"/>
              </a:lnTo>
              <a:lnTo>
                <a:pt x="313" y="356"/>
              </a:lnTo>
              <a:lnTo>
                <a:pt x="320" y="346"/>
              </a:lnTo>
              <a:lnTo>
                <a:pt x="326" y="335"/>
              </a:lnTo>
              <a:lnTo>
                <a:pt x="332" y="324"/>
              </a:lnTo>
              <a:lnTo>
                <a:pt x="336" y="311"/>
              </a:lnTo>
              <a:lnTo>
                <a:pt x="340" y="298"/>
              </a:lnTo>
              <a:lnTo>
                <a:pt x="343" y="285"/>
              </a:lnTo>
              <a:lnTo>
                <a:pt x="345" y="271"/>
              </a:lnTo>
              <a:lnTo>
                <a:pt x="345" y="257"/>
              </a:lnTo>
              <a:lnTo>
                <a:pt x="345" y="243"/>
              </a:lnTo>
              <a:lnTo>
                <a:pt x="343" y="230"/>
              </a:lnTo>
              <a:lnTo>
                <a:pt x="341" y="217"/>
              </a:lnTo>
              <a:lnTo>
                <a:pt x="337" y="205"/>
              </a:lnTo>
              <a:lnTo>
                <a:pt x="333" y="193"/>
              </a:lnTo>
              <a:lnTo>
                <a:pt x="328" y="182"/>
              </a:lnTo>
              <a:lnTo>
                <a:pt x="323" y="172"/>
              </a:lnTo>
              <a:lnTo>
                <a:pt x="316" y="163"/>
              </a:lnTo>
              <a:lnTo>
                <a:pt x="309" y="155"/>
              </a:lnTo>
              <a:lnTo>
                <a:pt x="301" y="148"/>
              </a:lnTo>
              <a:lnTo>
                <a:pt x="293" y="141"/>
              </a:lnTo>
              <a:lnTo>
                <a:pt x="284" y="136"/>
              </a:lnTo>
              <a:lnTo>
                <a:pt x="274" y="132"/>
              </a:lnTo>
              <a:lnTo>
                <a:pt x="264" y="129"/>
              </a:lnTo>
              <a:lnTo>
                <a:pt x="254" y="127"/>
              </a:lnTo>
              <a:lnTo>
                <a:pt x="243" y="126"/>
              </a:lnTo>
              <a:lnTo>
                <a:pt x="239" y="126"/>
              </a:lnTo>
              <a:lnTo>
                <a:pt x="234" y="126"/>
              </a:lnTo>
              <a:lnTo>
                <a:pt x="225" y="127"/>
              </a:lnTo>
              <a:lnTo>
                <a:pt x="213" y="129"/>
              </a:lnTo>
              <a:lnTo>
                <a:pt x="196" y="132"/>
              </a:lnTo>
              <a:lnTo>
                <a:pt x="196" y="0"/>
              </a:lnTo>
              <a:lnTo>
                <a:pt x="171" y="12"/>
              </a:lnTo>
              <a:lnTo>
                <a:pt x="152" y="21"/>
              </a:lnTo>
              <a:lnTo>
                <a:pt x="133" y="30"/>
              </a:lnTo>
              <a:lnTo>
                <a:pt x="107" y="40"/>
              </a:lnTo>
              <a:lnTo>
                <a:pt x="110" y="49"/>
              </a:lnTo>
              <a:lnTo>
                <a:pt x="113" y="48"/>
              </a:lnTo>
              <a:lnTo>
                <a:pt x="116" y="47"/>
              </a:lnTo>
              <a:lnTo>
                <a:pt x="119" y="46"/>
              </a:lnTo>
              <a:lnTo>
                <a:pt x="121" y="46"/>
              </a:lnTo>
              <a:lnTo>
                <a:pt x="123" y="45"/>
              </a:lnTo>
              <a:lnTo>
                <a:pt x="125" y="45"/>
              </a:lnTo>
              <a:lnTo>
                <a:pt x="127" y="45"/>
              </a:lnTo>
              <a:lnTo>
                <a:pt x="129" y="45"/>
              </a:lnTo>
              <a:lnTo>
                <a:pt x="130" y="45"/>
              </a:lnTo>
              <a:lnTo>
                <a:pt x="131" y="45"/>
              </a:lnTo>
              <a:lnTo>
                <a:pt x="134" y="45"/>
              </a:lnTo>
              <a:lnTo>
                <a:pt x="136" y="46"/>
              </a:lnTo>
              <a:lnTo>
                <a:pt x="138" y="47"/>
              </a:lnTo>
              <a:lnTo>
                <a:pt x="140" y="48"/>
              </a:lnTo>
              <a:lnTo>
                <a:pt x="141" y="48"/>
              </a:lnTo>
              <a:lnTo>
                <a:pt x="142" y="49"/>
              </a:lnTo>
              <a:lnTo>
                <a:pt x="143" y="50"/>
              </a:lnTo>
              <a:lnTo>
                <a:pt x="144" y="50"/>
              </a:lnTo>
              <a:lnTo>
                <a:pt x="144" y="51"/>
              </a:lnTo>
              <a:lnTo>
                <a:pt x="145" y="51"/>
              </a:lnTo>
              <a:lnTo>
                <a:pt x="146" y="54"/>
              </a:lnTo>
              <a:lnTo>
                <a:pt x="147" y="55"/>
              </a:lnTo>
              <a:lnTo>
                <a:pt x="148" y="56"/>
              </a:lnTo>
              <a:lnTo>
                <a:pt x="148" y="58"/>
              </a:lnTo>
              <a:lnTo>
                <a:pt x="149" y="59"/>
              </a:lnTo>
              <a:lnTo>
                <a:pt x="149" y="60"/>
              </a:lnTo>
              <a:lnTo>
                <a:pt x="149" y="62"/>
              </a:lnTo>
              <a:lnTo>
                <a:pt x="150" y="66"/>
              </a:lnTo>
              <a:lnTo>
                <a:pt x="150" y="71"/>
              </a:lnTo>
              <a:lnTo>
                <a:pt x="150" y="85"/>
              </a:lnTo>
              <a:lnTo>
                <a:pt x="150" y="135"/>
              </a:lnTo>
              <a:lnTo>
                <a:pt x="132" y="130"/>
              </a:lnTo>
              <a:lnTo>
                <a:pt x="119" y="128"/>
              </a:lnTo>
              <a:lnTo>
                <a:pt x="115" y="127"/>
              </a:lnTo>
              <a:lnTo>
                <a:pt x="110" y="126"/>
              </a:lnTo>
              <a:lnTo>
                <a:pt x="106" y="126"/>
              </a:lnTo>
              <a:lnTo>
                <a:pt x="102" y="126"/>
              </a:lnTo>
              <a:lnTo>
                <a:pt x="92" y="127"/>
              </a:lnTo>
              <a:lnTo>
                <a:pt x="82" y="129"/>
              </a:lnTo>
              <a:lnTo>
                <a:pt x="73" y="133"/>
              </a:lnTo>
              <a:lnTo>
                <a:pt x="63" y="137"/>
              </a:lnTo>
              <a:lnTo>
                <a:pt x="54" y="143"/>
              </a:lnTo>
              <a:lnTo>
                <a:pt x="46" y="151"/>
              </a:lnTo>
              <a:lnTo>
                <a:pt x="38" y="159"/>
              </a:lnTo>
              <a:lnTo>
                <a:pt x="31" y="168"/>
              </a:lnTo>
              <a:lnTo>
                <a:pt x="24" y="178"/>
              </a:lnTo>
              <a:lnTo>
                <a:pt x="18" y="188"/>
              </a:lnTo>
              <a:lnTo>
                <a:pt x="13" y="200"/>
              </a:lnTo>
              <a:lnTo>
                <a:pt x="8" y="212"/>
              </a:lnTo>
              <a:lnTo>
                <a:pt x="5" y="224"/>
              </a:lnTo>
              <a:lnTo>
                <a:pt x="2" y="237"/>
              </a:lnTo>
              <a:lnTo>
                <a:pt x="1" y="251"/>
              </a:lnTo>
              <a:lnTo>
                <a:pt x="0" y="264"/>
              </a:lnTo>
              <a:lnTo>
                <a:pt x="1" y="278"/>
              </a:lnTo>
              <a:lnTo>
                <a:pt x="2" y="291"/>
              </a:lnTo>
              <a:lnTo>
                <a:pt x="5" y="304"/>
              </a:lnTo>
              <a:lnTo>
                <a:pt x="8" y="317"/>
              </a:lnTo>
              <a:lnTo>
                <a:pt x="13" y="328"/>
              </a:lnTo>
              <a:lnTo>
                <a:pt x="18" y="339"/>
              </a:lnTo>
              <a:lnTo>
                <a:pt x="24" y="350"/>
              </a:lnTo>
              <a:lnTo>
                <a:pt x="30" y="359"/>
              </a:lnTo>
              <a:lnTo>
                <a:pt x="38" y="368"/>
              </a:lnTo>
              <a:lnTo>
                <a:pt x="46" y="375"/>
              </a:lnTo>
              <a:lnTo>
                <a:pt x="55" y="382"/>
              </a:lnTo>
              <a:lnTo>
                <a:pt x="64" y="388"/>
              </a:lnTo>
              <a:lnTo>
                <a:pt x="74" y="392"/>
              </a:lnTo>
              <a:lnTo>
                <a:pt x="84" y="395"/>
              </a:lnTo>
              <a:lnTo>
                <a:pt x="94" y="397"/>
              </a:lnTo>
              <a:lnTo>
                <a:pt x="105" y="398"/>
              </a:lnTo>
              <a:lnTo>
                <a:pt x="109" y="398"/>
              </a:lnTo>
              <a:lnTo>
                <a:pt x="114" y="398"/>
              </a:lnTo>
              <a:lnTo>
                <a:pt x="119" y="397"/>
              </a:lnTo>
              <a:lnTo>
                <a:pt x="125" y="396"/>
              </a:lnTo>
              <a:lnTo>
                <a:pt x="137" y="394"/>
              </a:lnTo>
              <a:lnTo>
                <a:pt x="150" y="391"/>
              </a:lnTo>
              <a:lnTo>
                <a:pt x="150" y="417"/>
              </a:lnTo>
              <a:lnTo>
                <a:pt x="149" y="439"/>
              </a:lnTo>
              <a:lnTo>
                <a:pt x="148" y="449"/>
              </a:lnTo>
              <a:lnTo>
                <a:pt x="148" y="454"/>
              </a:lnTo>
              <a:lnTo>
                <a:pt x="147" y="456"/>
              </a:lnTo>
              <a:lnTo>
                <a:pt x="147" y="457"/>
              </a:lnTo>
              <a:lnTo>
                <a:pt x="147" y="459"/>
              </a:lnTo>
              <a:lnTo>
                <a:pt x="146" y="460"/>
              </a:lnTo>
              <a:lnTo>
                <a:pt x="145" y="462"/>
              </a:lnTo>
              <a:lnTo>
                <a:pt x="144" y="465"/>
              </a:lnTo>
              <a:lnTo>
                <a:pt x="143" y="467"/>
              </a:lnTo>
              <a:lnTo>
                <a:pt x="142" y="469"/>
              </a:lnTo>
              <a:lnTo>
                <a:pt x="141" y="470"/>
              </a:lnTo>
              <a:lnTo>
                <a:pt x="139" y="472"/>
              </a:lnTo>
              <a:lnTo>
                <a:pt x="138" y="473"/>
              </a:lnTo>
              <a:lnTo>
                <a:pt x="136" y="474"/>
              </a:lnTo>
              <a:lnTo>
                <a:pt x="134" y="475"/>
              </a:lnTo>
              <a:lnTo>
                <a:pt x="132" y="476"/>
              </a:lnTo>
              <a:lnTo>
                <a:pt x="130" y="477"/>
              </a:lnTo>
              <a:lnTo>
                <a:pt x="127" y="477"/>
              </a:lnTo>
              <a:lnTo>
                <a:pt x="125" y="478"/>
              </a:lnTo>
              <a:lnTo>
                <a:pt x="122" y="478"/>
              </a:lnTo>
              <a:lnTo>
                <a:pt x="116" y="478"/>
              </a:lnTo>
              <a:lnTo>
                <a:pt x="105" y="478"/>
              </a:lnTo>
              <a:lnTo>
                <a:pt x="105" y="488"/>
              </a:lnTo>
              <a:lnTo>
                <a:pt x="238" y="488"/>
              </a:lnTo>
              <a:moveTo>
                <a:pt x="196" y="157"/>
              </a:moveTo>
              <a:lnTo>
                <a:pt x="200" y="154"/>
              </a:lnTo>
              <a:lnTo>
                <a:pt x="205" y="151"/>
              </a:lnTo>
              <a:lnTo>
                <a:pt x="208" y="149"/>
              </a:lnTo>
              <a:lnTo>
                <a:pt x="212" y="148"/>
              </a:lnTo>
              <a:lnTo>
                <a:pt x="216" y="147"/>
              </a:lnTo>
              <a:lnTo>
                <a:pt x="219" y="146"/>
              </a:lnTo>
              <a:lnTo>
                <a:pt x="223" y="146"/>
              </a:lnTo>
              <a:lnTo>
                <a:pt x="227" y="145"/>
              </a:lnTo>
              <a:lnTo>
                <a:pt x="235" y="146"/>
              </a:lnTo>
              <a:lnTo>
                <a:pt x="238" y="147"/>
              </a:lnTo>
              <a:lnTo>
                <a:pt x="242" y="148"/>
              </a:lnTo>
              <a:lnTo>
                <a:pt x="248" y="151"/>
              </a:lnTo>
              <a:lnTo>
                <a:pt x="255" y="155"/>
              </a:lnTo>
              <a:lnTo>
                <a:pt x="261" y="160"/>
              </a:lnTo>
              <a:lnTo>
                <a:pt x="266" y="165"/>
              </a:lnTo>
              <a:lnTo>
                <a:pt x="271" y="172"/>
              </a:lnTo>
              <a:lnTo>
                <a:pt x="275" y="180"/>
              </a:lnTo>
              <a:lnTo>
                <a:pt x="280" y="189"/>
              </a:lnTo>
              <a:lnTo>
                <a:pt x="283" y="199"/>
              </a:lnTo>
              <a:lnTo>
                <a:pt x="286" y="210"/>
              </a:lnTo>
              <a:lnTo>
                <a:pt x="289" y="221"/>
              </a:lnTo>
              <a:lnTo>
                <a:pt x="291" y="234"/>
              </a:lnTo>
              <a:lnTo>
                <a:pt x="292" y="247"/>
              </a:lnTo>
              <a:lnTo>
                <a:pt x="293" y="275"/>
              </a:lnTo>
              <a:lnTo>
                <a:pt x="292" y="298"/>
              </a:lnTo>
              <a:lnTo>
                <a:pt x="291" y="308"/>
              </a:lnTo>
              <a:lnTo>
                <a:pt x="289" y="318"/>
              </a:lnTo>
              <a:lnTo>
                <a:pt x="287" y="327"/>
              </a:lnTo>
              <a:lnTo>
                <a:pt x="285" y="336"/>
              </a:lnTo>
              <a:lnTo>
                <a:pt x="282" y="343"/>
              </a:lnTo>
              <a:lnTo>
                <a:pt x="278" y="350"/>
              </a:lnTo>
              <a:lnTo>
                <a:pt x="275" y="356"/>
              </a:lnTo>
              <a:lnTo>
                <a:pt x="270" y="362"/>
              </a:lnTo>
              <a:lnTo>
                <a:pt x="266" y="367"/>
              </a:lnTo>
              <a:lnTo>
                <a:pt x="261" y="370"/>
              </a:lnTo>
              <a:lnTo>
                <a:pt x="256" y="373"/>
              </a:lnTo>
              <a:lnTo>
                <a:pt x="250" y="376"/>
              </a:lnTo>
              <a:lnTo>
                <a:pt x="244" y="377"/>
              </a:lnTo>
              <a:lnTo>
                <a:pt x="238" y="377"/>
              </a:lnTo>
              <a:lnTo>
                <a:pt x="233" y="377"/>
              </a:lnTo>
              <a:lnTo>
                <a:pt x="230" y="377"/>
              </a:lnTo>
              <a:lnTo>
                <a:pt x="228" y="377"/>
              </a:lnTo>
              <a:lnTo>
                <a:pt x="225" y="376"/>
              </a:lnTo>
              <a:lnTo>
                <a:pt x="223" y="375"/>
              </a:lnTo>
              <a:lnTo>
                <a:pt x="221" y="375"/>
              </a:lnTo>
              <a:lnTo>
                <a:pt x="218" y="374"/>
              </a:lnTo>
              <a:lnTo>
                <a:pt x="213" y="371"/>
              </a:lnTo>
              <a:lnTo>
                <a:pt x="208" y="368"/>
              </a:lnTo>
              <a:lnTo>
                <a:pt x="202" y="364"/>
              </a:lnTo>
              <a:lnTo>
                <a:pt x="196" y="360"/>
              </a:lnTo>
              <a:lnTo>
                <a:pt x="196" y="157"/>
              </a:lnTo>
              <a:moveTo>
                <a:pt x="150" y="367"/>
              </a:moveTo>
              <a:lnTo>
                <a:pt x="145" y="369"/>
              </a:lnTo>
              <a:lnTo>
                <a:pt x="141" y="372"/>
              </a:lnTo>
              <a:lnTo>
                <a:pt x="137" y="373"/>
              </a:lnTo>
              <a:lnTo>
                <a:pt x="133" y="375"/>
              </a:lnTo>
              <a:lnTo>
                <a:pt x="129" y="376"/>
              </a:lnTo>
              <a:lnTo>
                <a:pt x="126" y="377"/>
              </a:lnTo>
              <a:lnTo>
                <a:pt x="122" y="377"/>
              </a:lnTo>
              <a:lnTo>
                <a:pt x="117" y="377"/>
              </a:lnTo>
              <a:lnTo>
                <a:pt x="110" y="377"/>
              </a:lnTo>
              <a:lnTo>
                <a:pt x="103" y="375"/>
              </a:lnTo>
              <a:lnTo>
                <a:pt x="97" y="373"/>
              </a:lnTo>
              <a:lnTo>
                <a:pt x="90" y="369"/>
              </a:lnTo>
              <a:lnTo>
                <a:pt x="85" y="364"/>
              </a:lnTo>
              <a:lnTo>
                <a:pt x="79" y="359"/>
              </a:lnTo>
              <a:lnTo>
                <a:pt x="74" y="352"/>
              </a:lnTo>
              <a:lnTo>
                <a:pt x="70" y="345"/>
              </a:lnTo>
              <a:lnTo>
                <a:pt x="66" y="336"/>
              </a:lnTo>
              <a:lnTo>
                <a:pt x="62" y="327"/>
              </a:lnTo>
              <a:lnTo>
                <a:pt x="59" y="317"/>
              </a:lnTo>
              <a:lnTo>
                <a:pt x="57" y="307"/>
              </a:lnTo>
              <a:lnTo>
                <a:pt x="55" y="295"/>
              </a:lnTo>
              <a:lnTo>
                <a:pt x="53" y="283"/>
              </a:lnTo>
              <a:lnTo>
                <a:pt x="52" y="257"/>
              </a:lnTo>
              <a:lnTo>
                <a:pt x="53" y="232"/>
              </a:lnTo>
              <a:lnTo>
                <a:pt x="56" y="209"/>
              </a:lnTo>
              <a:lnTo>
                <a:pt x="58" y="199"/>
              </a:lnTo>
              <a:lnTo>
                <a:pt x="60" y="190"/>
              </a:lnTo>
              <a:lnTo>
                <a:pt x="63" y="182"/>
              </a:lnTo>
              <a:lnTo>
                <a:pt x="66" y="174"/>
              </a:lnTo>
              <a:lnTo>
                <a:pt x="70" y="167"/>
              </a:lnTo>
              <a:lnTo>
                <a:pt x="74" y="161"/>
              </a:lnTo>
              <a:lnTo>
                <a:pt x="79" y="156"/>
              </a:lnTo>
              <a:lnTo>
                <a:pt x="84" y="152"/>
              </a:lnTo>
              <a:lnTo>
                <a:pt x="89" y="149"/>
              </a:lnTo>
              <a:lnTo>
                <a:pt x="95" y="147"/>
              </a:lnTo>
              <a:lnTo>
                <a:pt x="101" y="145"/>
              </a:lnTo>
              <a:lnTo>
                <a:pt x="108" y="145"/>
              </a:lnTo>
              <a:lnTo>
                <a:pt x="113" y="145"/>
              </a:lnTo>
              <a:lnTo>
                <a:pt x="116" y="145"/>
              </a:lnTo>
              <a:lnTo>
                <a:pt x="118" y="146"/>
              </a:lnTo>
              <a:lnTo>
                <a:pt x="121" y="146"/>
              </a:lnTo>
              <a:lnTo>
                <a:pt x="123" y="147"/>
              </a:lnTo>
              <a:lnTo>
                <a:pt x="126" y="148"/>
              </a:lnTo>
              <a:lnTo>
                <a:pt x="128" y="149"/>
              </a:lnTo>
              <a:lnTo>
                <a:pt x="133" y="152"/>
              </a:lnTo>
              <a:lnTo>
                <a:pt x="138" y="155"/>
              </a:lnTo>
              <a:lnTo>
                <a:pt x="144" y="160"/>
              </a:lnTo>
              <a:lnTo>
                <a:pt x="150" y="165"/>
              </a:lnTo>
              <a:lnTo>
                <a:pt x="150" y="367"/>
              </a:lnTo>
              <a:close/>
            </a:path>
          </a:pathLst>
        </a:custGeom>
        <a:solidFill>
          <a:srgbClr val="000000"/>
        </a:solidFill>
        <a:ln w="0">
          <a:noFill/>
        </a:ln>
      </xdr:spPr>
    </xdr:sp>
    <xdr:clientData/>
  </xdr:twoCellAnchor>
  <xdr:twoCellAnchor editAs="oneCell">
    <xdr:from>
      <xdr:col>303</xdr:col>
      <xdr:colOff>389520</xdr:colOff>
      <xdr:row>133</xdr:row>
      <xdr:rowOff>345600</xdr:rowOff>
    </xdr:from>
    <xdr:to>
      <xdr:col>314</xdr:col>
      <xdr:colOff>284760</xdr:colOff>
      <xdr:row>143</xdr:row>
      <xdr:rowOff>214200</xdr:rowOff>
    </xdr:to>
    <xdr:pic>
      <xdr:nvPicPr>
        <xdr:cNvPr id="465" name="Рисунок 8" descr=""/>
        <xdr:cNvPicPr/>
      </xdr:nvPicPr>
      <xdr:blipFill>
        <a:blip r:embed="rId68"/>
        <a:stretch/>
      </xdr:blipFill>
      <xdr:spPr>
        <a:xfrm>
          <a:off x="242819640" y="81422280"/>
          <a:ext cx="8696520" cy="5964480"/>
        </a:xfrm>
        <a:prstGeom prst="rect">
          <a:avLst/>
        </a:prstGeom>
        <a:ln w="15840">
          <a:solidFill>
            <a:srgbClr val="000000"/>
          </a:solidFill>
          <a:rou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22</xdr:col>
      <xdr:colOff>104760</xdr:colOff>
      <xdr:row>16</xdr:row>
      <xdr:rowOff>57240</xdr:rowOff>
    </xdr:from>
    <xdr:to>
      <xdr:col>24</xdr:col>
      <xdr:colOff>247680</xdr:colOff>
      <xdr:row>17</xdr:row>
      <xdr:rowOff>324000</xdr:rowOff>
    </xdr:to>
    <xdr:pic>
      <xdr:nvPicPr>
        <xdr:cNvPr id="466" name="Picture 1" descr=""/>
        <xdr:cNvPicPr/>
      </xdr:nvPicPr>
      <xdr:blipFill>
        <a:blip r:embed="rId1"/>
        <a:stretch/>
      </xdr:blipFill>
      <xdr:spPr>
        <a:xfrm>
          <a:off x="11280600" y="6153120"/>
          <a:ext cx="1158840" cy="647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22</xdr:col>
      <xdr:colOff>162000</xdr:colOff>
      <xdr:row>43</xdr:row>
      <xdr:rowOff>181080</xdr:rowOff>
    </xdr:from>
    <xdr:to>
      <xdr:col>24</xdr:col>
      <xdr:colOff>219240</xdr:colOff>
      <xdr:row>45</xdr:row>
      <xdr:rowOff>133560</xdr:rowOff>
    </xdr:to>
    <xdr:pic>
      <xdr:nvPicPr>
        <xdr:cNvPr id="467" name="Picture 2" descr=""/>
        <xdr:cNvPicPr/>
      </xdr:nvPicPr>
      <xdr:blipFill>
        <a:blip r:embed="rId2"/>
        <a:stretch/>
      </xdr:blipFill>
      <xdr:spPr>
        <a:xfrm>
          <a:off x="11337840" y="16563960"/>
          <a:ext cx="1073160" cy="714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19</xdr:col>
      <xdr:colOff>209520</xdr:colOff>
      <xdr:row>47</xdr:row>
      <xdr:rowOff>171360</xdr:rowOff>
    </xdr:from>
    <xdr:to>
      <xdr:col>24</xdr:col>
      <xdr:colOff>47520</xdr:colOff>
      <xdr:row>48</xdr:row>
      <xdr:rowOff>218880</xdr:rowOff>
    </xdr:to>
    <xdr:pic>
      <xdr:nvPicPr>
        <xdr:cNvPr id="468" name="Picture 3" descr=""/>
        <xdr:cNvPicPr/>
      </xdr:nvPicPr>
      <xdr:blipFill>
        <a:blip r:embed="rId3"/>
        <a:stretch/>
      </xdr:blipFill>
      <xdr:spPr>
        <a:xfrm>
          <a:off x="9861480" y="18078120"/>
          <a:ext cx="2377800" cy="428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16</xdr:col>
      <xdr:colOff>228600</xdr:colOff>
      <xdr:row>50</xdr:row>
      <xdr:rowOff>228600</xdr:rowOff>
    </xdr:from>
    <xdr:to>
      <xdr:col>24</xdr:col>
      <xdr:colOff>181080</xdr:colOff>
      <xdr:row>51</xdr:row>
      <xdr:rowOff>247680</xdr:rowOff>
    </xdr:to>
    <xdr:pic>
      <xdr:nvPicPr>
        <xdr:cNvPr id="469" name="Picture 4" descr=""/>
        <xdr:cNvPicPr/>
      </xdr:nvPicPr>
      <xdr:blipFill>
        <a:blip r:embed="rId4"/>
        <a:stretch/>
      </xdr:blipFill>
      <xdr:spPr>
        <a:xfrm>
          <a:off x="8356320" y="19278360"/>
          <a:ext cx="4016520" cy="400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21</xdr:col>
      <xdr:colOff>295200</xdr:colOff>
      <xdr:row>53</xdr:row>
      <xdr:rowOff>171360</xdr:rowOff>
    </xdr:from>
    <xdr:to>
      <xdr:col>24</xdr:col>
      <xdr:colOff>38160</xdr:colOff>
      <xdr:row>55</xdr:row>
      <xdr:rowOff>199800</xdr:rowOff>
    </xdr:to>
    <xdr:pic>
      <xdr:nvPicPr>
        <xdr:cNvPr id="470" name="Picture 5" descr=""/>
        <xdr:cNvPicPr/>
      </xdr:nvPicPr>
      <xdr:blipFill>
        <a:blip r:embed="rId5"/>
        <a:stretch/>
      </xdr:blipFill>
      <xdr:spPr>
        <a:xfrm>
          <a:off x="10963080" y="20364120"/>
          <a:ext cx="1266840" cy="790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18</xdr:col>
      <xdr:colOff>85680</xdr:colOff>
      <xdr:row>59</xdr:row>
      <xdr:rowOff>181080</xdr:rowOff>
    </xdr:from>
    <xdr:to>
      <xdr:col>24</xdr:col>
      <xdr:colOff>266760</xdr:colOff>
      <xdr:row>61</xdr:row>
      <xdr:rowOff>209520</xdr:rowOff>
    </xdr:to>
    <xdr:pic>
      <xdr:nvPicPr>
        <xdr:cNvPr id="471" name="Picture 6" descr=""/>
        <xdr:cNvPicPr/>
      </xdr:nvPicPr>
      <xdr:blipFill>
        <a:blip r:embed="rId6"/>
        <a:stretch/>
      </xdr:blipFill>
      <xdr:spPr>
        <a:xfrm>
          <a:off x="9229680" y="22659840"/>
          <a:ext cx="3228840" cy="790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21</xdr:col>
      <xdr:colOff>219240</xdr:colOff>
      <xdr:row>66</xdr:row>
      <xdr:rowOff>181080</xdr:rowOff>
    </xdr:from>
    <xdr:to>
      <xdr:col>24</xdr:col>
      <xdr:colOff>47880</xdr:colOff>
      <xdr:row>68</xdr:row>
      <xdr:rowOff>209520</xdr:rowOff>
    </xdr:to>
    <xdr:pic>
      <xdr:nvPicPr>
        <xdr:cNvPr id="472" name="Picture 7" descr=""/>
        <xdr:cNvPicPr/>
      </xdr:nvPicPr>
      <xdr:blipFill>
        <a:blip r:embed="rId7"/>
        <a:stretch/>
      </xdr:blipFill>
      <xdr:spPr>
        <a:xfrm>
          <a:off x="10887120" y="25327080"/>
          <a:ext cx="1352520" cy="790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21</xdr:col>
      <xdr:colOff>219240</xdr:colOff>
      <xdr:row>78</xdr:row>
      <xdr:rowOff>162000</xdr:rowOff>
    </xdr:from>
    <xdr:to>
      <xdr:col>24</xdr:col>
      <xdr:colOff>200160</xdr:colOff>
      <xdr:row>80</xdr:row>
      <xdr:rowOff>190440</xdr:rowOff>
    </xdr:to>
    <xdr:pic>
      <xdr:nvPicPr>
        <xdr:cNvPr id="473" name="Picture 10" descr=""/>
        <xdr:cNvPicPr/>
      </xdr:nvPicPr>
      <xdr:blipFill>
        <a:blip r:embed="rId8"/>
        <a:stretch/>
      </xdr:blipFill>
      <xdr:spPr>
        <a:xfrm>
          <a:off x="10887120" y="29880000"/>
          <a:ext cx="1504800" cy="790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20</xdr:col>
      <xdr:colOff>200160</xdr:colOff>
      <xdr:row>73</xdr:row>
      <xdr:rowOff>142920</xdr:rowOff>
    </xdr:from>
    <xdr:to>
      <xdr:col>24</xdr:col>
      <xdr:colOff>114480</xdr:colOff>
      <xdr:row>74</xdr:row>
      <xdr:rowOff>190440</xdr:rowOff>
    </xdr:to>
    <xdr:pic>
      <xdr:nvPicPr>
        <xdr:cNvPr id="474" name="Picture 11" descr=""/>
        <xdr:cNvPicPr/>
      </xdr:nvPicPr>
      <xdr:blipFill>
        <a:blip r:embed="rId9"/>
        <a:stretch/>
      </xdr:blipFill>
      <xdr:spPr>
        <a:xfrm>
          <a:off x="10360080" y="27955800"/>
          <a:ext cx="1946160" cy="428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21</xdr:col>
      <xdr:colOff>285840</xdr:colOff>
      <xdr:row>82</xdr:row>
      <xdr:rowOff>152280</xdr:rowOff>
    </xdr:from>
    <xdr:to>
      <xdr:col>24</xdr:col>
      <xdr:colOff>76320</xdr:colOff>
      <xdr:row>84</xdr:row>
      <xdr:rowOff>190440</xdr:rowOff>
    </xdr:to>
    <xdr:pic>
      <xdr:nvPicPr>
        <xdr:cNvPr id="475" name="Picture 12" descr=""/>
        <xdr:cNvPicPr/>
      </xdr:nvPicPr>
      <xdr:blipFill>
        <a:blip r:embed="rId10"/>
        <a:stretch/>
      </xdr:blipFill>
      <xdr:spPr>
        <a:xfrm>
          <a:off x="10953720" y="31394160"/>
          <a:ext cx="1314360" cy="800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21</xdr:col>
      <xdr:colOff>162000</xdr:colOff>
      <xdr:row>86</xdr:row>
      <xdr:rowOff>209520</xdr:rowOff>
    </xdr:from>
    <xdr:to>
      <xdr:col>24</xdr:col>
      <xdr:colOff>209520</xdr:colOff>
      <xdr:row>88</xdr:row>
      <xdr:rowOff>247680</xdr:rowOff>
    </xdr:to>
    <xdr:pic>
      <xdr:nvPicPr>
        <xdr:cNvPr id="476" name="Picture 13" descr=""/>
        <xdr:cNvPicPr/>
      </xdr:nvPicPr>
      <xdr:blipFill>
        <a:blip r:embed="rId11"/>
        <a:stretch/>
      </xdr:blipFill>
      <xdr:spPr>
        <a:xfrm>
          <a:off x="10829880" y="32975280"/>
          <a:ext cx="1571400" cy="800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20</xdr:col>
      <xdr:colOff>152280</xdr:colOff>
      <xdr:row>90</xdr:row>
      <xdr:rowOff>104760</xdr:rowOff>
    </xdr:from>
    <xdr:to>
      <xdr:col>24</xdr:col>
      <xdr:colOff>104760</xdr:colOff>
      <xdr:row>92</xdr:row>
      <xdr:rowOff>133200</xdr:rowOff>
    </xdr:to>
    <xdr:pic>
      <xdr:nvPicPr>
        <xdr:cNvPr id="477" name="Picture 14" descr=""/>
        <xdr:cNvPicPr/>
      </xdr:nvPicPr>
      <xdr:blipFill>
        <a:blip r:embed="rId12"/>
        <a:stretch/>
      </xdr:blipFill>
      <xdr:spPr>
        <a:xfrm>
          <a:off x="10312200" y="34394760"/>
          <a:ext cx="1984320" cy="790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21</xdr:col>
      <xdr:colOff>200160</xdr:colOff>
      <xdr:row>110</xdr:row>
      <xdr:rowOff>162000</xdr:rowOff>
    </xdr:from>
    <xdr:to>
      <xdr:col>24</xdr:col>
      <xdr:colOff>181080</xdr:colOff>
      <xdr:row>111</xdr:row>
      <xdr:rowOff>209520</xdr:rowOff>
    </xdr:to>
    <xdr:pic>
      <xdr:nvPicPr>
        <xdr:cNvPr id="478" name="Picture 15" descr=""/>
        <xdr:cNvPicPr/>
      </xdr:nvPicPr>
      <xdr:blipFill>
        <a:blip r:embed="rId13"/>
        <a:stretch/>
      </xdr:blipFill>
      <xdr:spPr>
        <a:xfrm>
          <a:off x="10868040" y="42071760"/>
          <a:ext cx="1504800" cy="428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21</xdr:col>
      <xdr:colOff>181080</xdr:colOff>
      <xdr:row>116</xdr:row>
      <xdr:rowOff>228600</xdr:rowOff>
    </xdr:from>
    <xdr:to>
      <xdr:col>24</xdr:col>
      <xdr:colOff>133560</xdr:colOff>
      <xdr:row>117</xdr:row>
      <xdr:rowOff>209520</xdr:rowOff>
    </xdr:to>
    <xdr:pic>
      <xdr:nvPicPr>
        <xdr:cNvPr id="479" name="Picture 16" descr=""/>
        <xdr:cNvPicPr/>
      </xdr:nvPicPr>
      <xdr:blipFill>
        <a:blip r:embed="rId14"/>
        <a:stretch/>
      </xdr:blipFill>
      <xdr:spPr>
        <a:xfrm>
          <a:off x="10848960" y="44424360"/>
          <a:ext cx="1476360" cy="362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21</xdr:col>
      <xdr:colOff>257040</xdr:colOff>
      <xdr:row>122</xdr:row>
      <xdr:rowOff>181080</xdr:rowOff>
    </xdr:from>
    <xdr:to>
      <xdr:col>24</xdr:col>
      <xdr:colOff>190440</xdr:colOff>
      <xdr:row>123</xdr:row>
      <xdr:rowOff>123840</xdr:rowOff>
    </xdr:to>
    <xdr:pic>
      <xdr:nvPicPr>
        <xdr:cNvPr id="480" name="Picture 17" descr=""/>
        <xdr:cNvPicPr/>
      </xdr:nvPicPr>
      <xdr:blipFill>
        <a:blip r:embed="rId15"/>
        <a:stretch/>
      </xdr:blipFill>
      <xdr:spPr>
        <a:xfrm>
          <a:off x="10924920" y="46662840"/>
          <a:ext cx="1457280" cy="324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21</xdr:col>
      <xdr:colOff>219240</xdr:colOff>
      <xdr:row>125</xdr:row>
      <xdr:rowOff>162000</xdr:rowOff>
    </xdr:from>
    <xdr:to>
      <xdr:col>24</xdr:col>
      <xdr:colOff>142920</xdr:colOff>
      <xdr:row>126</xdr:row>
      <xdr:rowOff>142920</xdr:rowOff>
    </xdr:to>
    <xdr:pic>
      <xdr:nvPicPr>
        <xdr:cNvPr id="481" name="Picture 18" descr=""/>
        <xdr:cNvPicPr/>
      </xdr:nvPicPr>
      <xdr:blipFill>
        <a:blip r:embed="rId16"/>
        <a:stretch/>
      </xdr:blipFill>
      <xdr:spPr>
        <a:xfrm>
          <a:off x="10887120" y="47786760"/>
          <a:ext cx="1447560" cy="362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20</xdr:col>
      <xdr:colOff>304920</xdr:colOff>
      <xdr:row>128</xdr:row>
      <xdr:rowOff>162000</xdr:rowOff>
    </xdr:from>
    <xdr:to>
      <xdr:col>24</xdr:col>
      <xdr:colOff>114480</xdr:colOff>
      <xdr:row>129</xdr:row>
      <xdr:rowOff>181080</xdr:rowOff>
    </xdr:to>
    <xdr:pic>
      <xdr:nvPicPr>
        <xdr:cNvPr id="482" name="Picture 19" descr=""/>
        <xdr:cNvPicPr/>
      </xdr:nvPicPr>
      <xdr:blipFill>
        <a:blip r:embed="rId17"/>
        <a:stretch/>
      </xdr:blipFill>
      <xdr:spPr>
        <a:xfrm>
          <a:off x="10464840" y="48929760"/>
          <a:ext cx="1841400" cy="400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45</xdr:col>
      <xdr:colOff>123840</xdr:colOff>
      <xdr:row>2</xdr:row>
      <xdr:rowOff>133200</xdr:rowOff>
    </xdr:from>
    <xdr:to>
      <xdr:col>49</xdr:col>
      <xdr:colOff>285840</xdr:colOff>
      <xdr:row>3</xdr:row>
      <xdr:rowOff>152280</xdr:rowOff>
    </xdr:to>
    <xdr:pic>
      <xdr:nvPicPr>
        <xdr:cNvPr id="483" name="Picture 20" descr=""/>
        <xdr:cNvPicPr/>
      </xdr:nvPicPr>
      <xdr:blipFill>
        <a:blip r:embed="rId18"/>
        <a:stretch/>
      </xdr:blipFill>
      <xdr:spPr>
        <a:xfrm>
          <a:off x="22983840" y="894960"/>
          <a:ext cx="2193840" cy="400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46</xdr:col>
      <xdr:colOff>47520</xdr:colOff>
      <xdr:row>5</xdr:row>
      <xdr:rowOff>162000</xdr:rowOff>
    </xdr:from>
    <xdr:to>
      <xdr:col>48</xdr:col>
      <xdr:colOff>180720</xdr:colOff>
      <xdr:row>6</xdr:row>
      <xdr:rowOff>104760</xdr:rowOff>
    </xdr:to>
    <xdr:pic>
      <xdr:nvPicPr>
        <xdr:cNvPr id="484" name="Picture 21" descr=""/>
        <xdr:cNvPicPr/>
      </xdr:nvPicPr>
      <xdr:blipFill>
        <a:blip r:embed="rId19"/>
        <a:stretch/>
      </xdr:blipFill>
      <xdr:spPr>
        <a:xfrm>
          <a:off x="23415480" y="2066760"/>
          <a:ext cx="1149120" cy="324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25</xdr:col>
      <xdr:colOff>362160</xdr:colOff>
      <xdr:row>16</xdr:row>
      <xdr:rowOff>0</xdr:rowOff>
    </xdr:from>
    <xdr:to>
      <xdr:col>30</xdr:col>
      <xdr:colOff>28800</xdr:colOff>
      <xdr:row>17</xdr:row>
      <xdr:rowOff>47520</xdr:rowOff>
    </xdr:to>
    <xdr:pic>
      <xdr:nvPicPr>
        <xdr:cNvPr id="485" name="Picture 22" descr=""/>
        <xdr:cNvPicPr/>
      </xdr:nvPicPr>
      <xdr:blipFill>
        <a:blip r:embed="rId20"/>
        <a:stretch/>
      </xdr:blipFill>
      <xdr:spPr>
        <a:xfrm>
          <a:off x="13061880" y="6095880"/>
          <a:ext cx="2206800" cy="428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32</xdr:col>
      <xdr:colOff>19080</xdr:colOff>
      <xdr:row>15</xdr:row>
      <xdr:rowOff>181080</xdr:rowOff>
    </xdr:from>
    <xdr:to>
      <xdr:col>46</xdr:col>
      <xdr:colOff>333360</xdr:colOff>
      <xdr:row>17</xdr:row>
      <xdr:rowOff>66600</xdr:rowOff>
    </xdr:to>
    <xdr:pic>
      <xdr:nvPicPr>
        <xdr:cNvPr id="486" name="Picture 23" descr=""/>
        <xdr:cNvPicPr/>
      </xdr:nvPicPr>
      <xdr:blipFill>
        <a:blip r:embed="rId21"/>
        <a:stretch/>
      </xdr:blipFill>
      <xdr:spPr>
        <a:xfrm>
          <a:off x="16274880" y="5896080"/>
          <a:ext cx="7426440" cy="647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46</xdr:col>
      <xdr:colOff>57240</xdr:colOff>
      <xdr:row>8</xdr:row>
      <xdr:rowOff>162000</xdr:rowOff>
    </xdr:from>
    <xdr:to>
      <xdr:col>48</xdr:col>
      <xdr:colOff>190440</xdr:colOff>
      <xdr:row>10</xdr:row>
      <xdr:rowOff>190440</xdr:rowOff>
    </xdr:to>
    <xdr:pic>
      <xdr:nvPicPr>
        <xdr:cNvPr id="487" name="Picture 24" descr=""/>
        <xdr:cNvPicPr/>
      </xdr:nvPicPr>
      <xdr:blipFill>
        <a:blip r:embed="rId22"/>
        <a:stretch/>
      </xdr:blipFill>
      <xdr:spPr>
        <a:xfrm>
          <a:off x="23425200" y="3209760"/>
          <a:ext cx="1149120" cy="790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46</xdr:col>
      <xdr:colOff>343080</xdr:colOff>
      <xdr:row>27</xdr:row>
      <xdr:rowOff>76320</xdr:rowOff>
    </xdr:from>
    <xdr:to>
      <xdr:col>48</xdr:col>
      <xdr:colOff>285840</xdr:colOff>
      <xdr:row>28</xdr:row>
      <xdr:rowOff>266760</xdr:rowOff>
    </xdr:to>
    <xdr:pic>
      <xdr:nvPicPr>
        <xdr:cNvPr id="488" name="Picture 26" descr=""/>
        <xdr:cNvPicPr/>
      </xdr:nvPicPr>
      <xdr:blipFill>
        <a:blip r:embed="rId23"/>
        <a:stretch/>
      </xdr:blipFill>
      <xdr:spPr>
        <a:xfrm>
          <a:off x="23711040" y="10363320"/>
          <a:ext cx="958680" cy="571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45</xdr:col>
      <xdr:colOff>190440</xdr:colOff>
      <xdr:row>30</xdr:row>
      <xdr:rowOff>209520</xdr:rowOff>
    </xdr:from>
    <xdr:to>
      <xdr:col>49</xdr:col>
      <xdr:colOff>266760</xdr:colOff>
      <xdr:row>32</xdr:row>
      <xdr:rowOff>162000</xdr:rowOff>
    </xdr:to>
    <xdr:pic>
      <xdr:nvPicPr>
        <xdr:cNvPr id="489" name="Picture 27" descr=""/>
        <xdr:cNvPicPr/>
      </xdr:nvPicPr>
      <xdr:blipFill>
        <a:blip r:embed="rId24"/>
        <a:stretch/>
      </xdr:blipFill>
      <xdr:spPr>
        <a:xfrm>
          <a:off x="23050440" y="11639520"/>
          <a:ext cx="2108160" cy="714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45</xdr:col>
      <xdr:colOff>209520</xdr:colOff>
      <xdr:row>34</xdr:row>
      <xdr:rowOff>181080</xdr:rowOff>
    </xdr:from>
    <xdr:to>
      <xdr:col>49</xdr:col>
      <xdr:colOff>123840</xdr:colOff>
      <xdr:row>36</xdr:row>
      <xdr:rowOff>142920</xdr:rowOff>
    </xdr:to>
    <xdr:pic>
      <xdr:nvPicPr>
        <xdr:cNvPr id="490" name="Picture 28" descr=""/>
        <xdr:cNvPicPr/>
      </xdr:nvPicPr>
      <xdr:blipFill>
        <a:blip r:embed="rId25"/>
        <a:stretch/>
      </xdr:blipFill>
      <xdr:spPr>
        <a:xfrm>
          <a:off x="23069520" y="13134960"/>
          <a:ext cx="1946160" cy="723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45</xdr:col>
      <xdr:colOff>209520</xdr:colOff>
      <xdr:row>40</xdr:row>
      <xdr:rowOff>142920</xdr:rowOff>
    </xdr:from>
    <xdr:to>
      <xdr:col>49</xdr:col>
      <xdr:colOff>257040</xdr:colOff>
      <xdr:row>42</xdr:row>
      <xdr:rowOff>171360</xdr:rowOff>
    </xdr:to>
    <xdr:pic>
      <xdr:nvPicPr>
        <xdr:cNvPr id="491" name="Picture 29" descr=""/>
        <xdr:cNvPicPr/>
      </xdr:nvPicPr>
      <xdr:blipFill>
        <a:blip r:embed="rId26"/>
        <a:stretch/>
      </xdr:blipFill>
      <xdr:spPr>
        <a:xfrm>
          <a:off x="23069520" y="15382800"/>
          <a:ext cx="2079360" cy="790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45</xdr:col>
      <xdr:colOff>123840</xdr:colOff>
      <xdr:row>44</xdr:row>
      <xdr:rowOff>162000</xdr:rowOff>
    </xdr:from>
    <xdr:to>
      <xdr:col>49</xdr:col>
      <xdr:colOff>276120</xdr:colOff>
      <xdr:row>45</xdr:row>
      <xdr:rowOff>209520</xdr:rowOff>
    </xdr:to>
    <xdr:pic>
      <xdr:nvPicPr>
        <xdr:cNvPr id="492" name="Picture 30" descr=""/>
        <xdr:cNvPicPr/>
      </xdr:nvPicPr>
      <xdr:blipFill>
        <a:blip r:embed="rId27"/>
        <a:stretch/>
      </xdr:blipFill>
      <xdr:spPr>
        <a:xfrm>
          <a:off x="22983840" y="16925760"/>
          <a:ext cx="2184120" cy="428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47</xdr:col>
      <xdr:colOff>219240</xdr:colOff>
      <xdr:row>51</xdr:row>
      <xdr:rowOff>104760</xdr:rowOff>
    </xdr:from>
    <xdr:to>
      <xdr:col>49</xdr:col>
      <xdr:colOff>133560</xdr:colOff>
      <xdr:row>52</xdr:row>
      <xdr:rowOff>228600</xdr:rowOff>
    </xdr:to>
    <xdr:pic>
      <xdr:nvPicPr>
        <xdr:cNvPr id="493" name="Picture 31" descr=""/>
        <xdr:cNvPicPr/>
      </xdr:nvPicPr>
      <xdr:blipFill>
        <a:blip r:embed="rId28"/>
        <a:stretch/>
      </xdr:blipFill>
      <xdr:spPr>
        <a:xfrm>
          <a:off x="24095160" y="19535760"/>
          <a:ext cx="930240" cy="504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45</xdr:col>
      <xdr:colOff>257040</xdr:colOff>
      <xdr:row>59</xdr:row>
      <xdr:rowOff>162000</xdr:rowOff>
    </xdr:from>
    <xdr:to>
      <xdr:col>49</xdr:col>
      <xdr:colOff>114120</xdr:colOff>
      <xdr:row>60</xdr:row>
      <xdr:rowOff>209520</xdr:rowOff>
    </xdr:to>
    <xdr:pic>
      <xdr:nvPicPr>
        <xdr:cNvPr id="494" name="Picture 33" descr=""/>
        <xdr:cNvPicPr/>
      </xdr:nvPicPr>
      <xdr:blipFill>
        <a:blip r:embed="rId29"/>
        <a:stretch/>
      </xdr:blipFill>
      <xdr:spPr>
        <a:xfrm>
          <a:off x="23117040" y="22640760"/>
          <a:ext cx="1888920" cy="428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44</xdr:col>
      <xdr:colOff>276120</xdr:colOff>
      <xdr:row>24</xdr:row>
      <xdr:rowOff>181080</xdr:rowOff>
    </xdr:from>
    <xdr:to>
      <xdr:col>48</xdr:col>
      <xdr:colOff>323640</xdr:colOff>
      <xdr:row>25</xdr:row>
      <xdr:rowOff>190440</xdr:rowOff>
    </xdr:to>
    <xdr:pic>
      <xdr:nvPicPr>
        <xdr:cNvPr id="495" name="Picture 34" descr=""/>
        <xdr:cNvPicPr/>
      </xdr:nvPicPr>
      <xdr:blipFill>
        <a:blip r:embed="rId30"/>
        <a:stretch/>
      </xdr:blipFill>
      <xdr:spPr>
        <a:xfrm>
          <a:off x="22627800" y="9325080"/>
          <a:ext cx="2079720" cy="390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46</xdr:col>
      <xdr:colOff>324000</xdr:colOff>
      <xdr:row>54</xdr:row>
      <xdr:rowOff>104760</xdr:rowOff>
    </xdr:from>
    <xdr:to>
      <xdr:col>49</xdr:col>
      <xdr:colOff>142920</xdr:colOff>
      <xdr:row>55</xdr:row>
      <xdr:rowOff>295200</xdr:rowOff>
    </xdr:to>
    <xdr:pic>
      <xdr:nvPicPr>
        <xdr:cNvPr id="496" name="Picture 35" descr=""/>
        <xdr:cNvPicPr/>
      </xdr:nvPicPr>
      <xdr:blipFill>
        <a:blip r:embed="rId31"/>
        <a:stretch/>
      </xdr:blipFill>
      <xdr:spPr>
        <a:xfrm>
          <a:off x="23691960" y="20678760"/>
          <a:ext cx="1342800" cy="571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47</xdr:col>
      <xdr:colOff>209520</xdr:colOff>
      <xdr:row>21</xdr:row>
      <xdr:rowOff>76320</xdr:rowOff>
    </xdr:from>
    <xdr:to>
      <xdr:col>49</xdr:col>
      <xdr:colOff>104760</xdr:colOff>
      <xdr:row>22</xdr:row>
      <xdr:rowOff>276480</xdr:rowOff>
    </xdr:to>
    <xdr:pic>
      <xdr:nvPicPr>
        <xdr:cNvPr id="497" name="Picture 36" descr=""/>
        <xdr:cNvPicPr/>
      </xdr:nvPicPr>
      <xdr:blipFill>
        <a:blip r:embed="rId32"/>
        <a:stretch/>
      </xdr:blipFill>
      <xdr:spPr>
        <a:xfrm>
          <a:off x="24085440" y="8077320"/>
          <a:ext cx="911160" cy="581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47</xdr:col>
      <xdr:colOff>219240</xdr:colOff>
      <xdr:row>62</xdr:row>
      <xdr:rowOff>104760</xdr:rowOff>
    </xdr:from>
    <xdr:to>
      <xdr:col>49</xdr:col>
      <xdr:colOff>76320</xdr:colOff>
      <xdr:row>63</xdr:row>
      <xdr:rowOff>304920</xdr:rowOff>
    </xdr:to>
    <xdr:pic>
      <xdr:nvPicPr>
        <xdr:cNvPr id="498" name="Picture 37" descr=""/>
        <xdr:cNvPicPr/>
      </xdr:nvPicPr>
      <xdr:blipFill>
        <a:blip r:embed="rId33"/>
        <a:stretch/>
      </xdr:blipFill>
      <xdr:spPr>
        <a:xfrm>
          <a:off x="24095160" y="23726520"/>
          <a:ext cx="873000" cy="5814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25</xdr:col>
      <xdr:colOff>375120</xdr:colOff>
      <xdr:row>3</xdr:row>
      <xdr:rowOff>210600</xdr:rowOff>
    </xdr:from>
    <xdr:to>
      <xdr:col>30</xdr:col>
      <xdr:colOff>141480</xdr:colOff>
      <xdr:row>10</xdr:row>
      <xdr:rowOff>122400</xdr:rowOff>
    </xdr:to>
    <xdr:pic>
      <xdr:nvPicPr>
        <xdr:cNvPr id="499" name="Рисунок 12" descr=""/>
        <xdr:cNvPicPr/>
      </xdr:nvPicPr>
      <xdr:blipFill>
        <a:blip r:embed="rId34"/>
        <a:stretch/>
      </xdr:blipFill>
      <xdr:spPr>
        <a:xfrm>
          <a:off x="13074840" y="1353600"/>
          <a:ext cx="2306520" cy="2578680"/>
        </a:xfrm>
        <a:prstGeom prst="rect">
          <a:avLst/>
        </a:prstGeom>
        <a:ln w="15840">
          <a:solidFill>
            <a:srgbClr val="000000"/>
          </a:solidFill>
          <a:round/>
        </a:ln>
      </xdr:spPr>
    </xdr:pic>
    <xdr:clientData/>
  </xdr:twoCellAnchor>
  <xdr:twoCellAnchor editAs="twoCell">
    <xdr:from>
      <xdr:col>0</xdr:col>
      <xdr:colOff>365400</xdr:colOff>
      <xdr:row>98</xdr:row>
      <xdr:rowOff>186480</xdr:rowOff>
    </xdr:from>
    <xdr:to>
      <xdr:col>9</xdr:col>
      <xdr:colOff>190080</xdr:colOff>
      <xdr:row>108</xdr:row>
      <xdr:rowOff>148680</xdr:rowOff>
    </xdr:to>
    <xdr:pic>
      <xdr:nvPicPr>
        <xdr:cNvPr id="500" name="Рисунок 10" descr=""/>
        <xdr:cNvPicPr/>
      </xdr:nvPicPr>
      <xdr:blipFill>
        <a:blip r:embed="rId35"/>
        <a:stretch/>
      </xdr:blipFill>
      <xdr:spPr>
        <a:xfrm>
          <a:off x="365400" y="37524240"/>
          <a:ext cx="4396680" cy="3772440"/>
        </a:xfrm>
        <a:prstGeom prst="rect">
          <a:avLst/>
        </a:prstGeom>
        <a:ln w="15840">
          <a:solidFill>
            <a:srgbClr val="000000"/>
          </a:solidFill>
          <a:round/>
        </a:ln>
      </xdr:spPr>
    </xdr:pic>
    <xdr:clientData/>
  </xdr:twoCellAnchor>
  <xdr:twoCellAnchor editAs="twoCell">
    <xdr:from>
      <xdr:col>13</xdr:col>
      <xdr:colOff>320400</xdr:colOff>
      <xdr:row>98</xdr:row>
      <xdr:rowOff>210600</xdr:rowOff>
    </xdr:from>
    <xdr:to>
      <xdr:col>21</xdr:col>
      <xdr:colOff>230400</xdr:colOff>
      <xdr:row>108</xdr:row>
      <xdr:rowOff>101880</xdr:rowOff>
    </xdr:to>
    <xdr:pic>
      <xdr:nvPicPr>
        <xdr:cNvPr id="501" name="Рисунок 11" descr=""/>
        <xdr:cNvPicPr/>
      </xdr:nvPicPr>
      <xdr:blipFill>
        <a:blip r:embed="rId36"/>
        <a:stretch/>
      </xdr:blipFill>
      <xdr:spPr>
        <a:xfrm>
          <a:off x="6924240" y="37548360"/>
          <a:ext cx="3974040" cy="3701520"/>
        </a:xfrm>
        <a:prstGeom prst="rect">
          <a:avLst/>
        </a:prstGeom>
        <a:ln w="15840">
          <a:solidFill>
            <a:srgbClr val="000000"/>
          </a:solidFill>
          <a:rou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28</xdr:col>
      <xdr:colOff>76320</xdr:colOff>
      <xdr:row>16</xdr:row>
      <xdr:rowOff>66600</xdr:rowOff>
    </xdr:from>
    <xdr:to>
      <xdr:col>30</xdr:col>
      <xdr:colOff>171720</xdr:colOff>
      <xdr:row>17</xdr:row>
      <xdr:rowOff>209520</xdr:rowOff>
    </xdr:to>
    <xdr:pic>
      <xdr:nvPicPr>
        <xdr:cNvPr id="502" name="Picture 1" descr=""/>
        <xdr:cNvPicPr/>
      </xdr:nvPicPr>
      <xdr:blipFill>
        <a:blip r:embed="rId1"/>
        <a:stretch/>
      </xdr:blipFill>
      <xdr:spPr>
        <a:xfrm>
          <a:off x="11455200" y="4943160"/>
          <a:ext cx="908280" cy="447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27</xdr:col>
      <xdr:colOff>238320</xdr:colOff>
      <xdr:row>50</xdr:row>
      <xdr:rowOff>123840</xdr:rowOff>
    </xdr:from>
    <xdr:to>
      <xdr:col>30</xdr:col>
      <xdr:colOff>57240</xdr:colOff>
      <xdr:row>52</xdr:row>
      <xdr:rowOff>142920</xdr:rowOff>
    </xdr:to>
    <xdr:pic>
      <xdr:nvPicPr>
        <xdr:cNvPr id="503" name="Picture 2" descr=""/>
        <xdr:cNvPicPr/>
      </xdr:nvPicPr>
      <xdr:blipFill>
        <a:blip r:embed="rId2"/>
        <a:stretch/>
      </xdr:blipFill>
      <xdr:spPr>
        <a:xfrm>
          <a:off x="11211120" y="15363720"/>
          <a:ext cx="1037880" cy="628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26</xdr:col>
      <xdr:colOff>162000</xdr:colOff>
      <xdr:row>54</xdr:row>
      <xdr:rowOff>133200</xdr:rowOff>
    </xdr:from>
    <xdr:to>
      <xdr:col>30</xdr:col>
      <xdr:colOff>142920</xdr:colOff>
      <xdr:row>55</xdr:row>
      <xdr:rowOff>114120</xdr:rowOff>
    </xdr:to>
    <xdr:pic>
      <xdr:nvPicPr>
        <xdr:cNvPr id="504" name="Picture 3" descr=""/>
        <xdr:cNvPicPr/>
      </xdr:nvPicPr>
      <xdr:blipFill>
        <a:blip r:embed="rId3"/>
        <a:stretch/>
      </xdr:blipFill>
      <xdr:spPr>
        <a:xfrm>
          <a:off x="10728360" y="16592400"/>
          <a:ext cx="1606320" cy="285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23</xdr:col>
      <xdr:colOff>123840</xdr:colOff>
      <xdr:row>57</xdr:row>
      <xdr:rowOff>152280</xdr:rowOff>
    </xdr:from>
    <xdr:to>
      <xdr:col>30</xdr:col>
      <xdr:colOff>200160</xdr:colOff>
      <xdr:row>58</xdr:row>
      <xdr:rowOff>133200</xdr:rowOff>
    </xdr:to>
    <xdr:pic>
      <xdr:nvPicPr>
        <xdr:cNvPr id="505" name="Picture 4" descr=""/>
        <xdr:cNvPicPr/>
      </xdr:nvPicPr>
      <xdr:blipFill>
        <a:blip r:embed="rId4"/>
        <a:stretch/>
      </xdr:blipFill>
      <xdr:spPr>
        <a:xfrm>
          <a:off x="9470880" y="17525880"/>
          <a:ext cx="2921040" cy="285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27</xdr:col>
      <xdr:colOff>181080</xdr:colOff>
      <xdr:row>60</xdr:row>
      <xdr:rowOff>133200</xdr:rowOff>
    </xdr:from>
    <xdr:to>
      <xdr:col>29</xdr:col>
      <xdr:colOff>406440</xdr:colOff>
      <xdr:row>62</xdr:row>
      <xdr:rowOff>171360</xdr:rowOff>
    </xdr:to>
    <xdr:pic>
      <xdr:nvPicPr>
        <xdr:cNvPr id="506" name="Picture 5" descr=""/>
        <xdr:cNvPicPr/>
      </xdr:nvPicPr>
      <xdr:blipFill>
        <a:blip r:embed="rId5"/>
        <a:stretch/>
      </xdr:blipFill>
      <xdr:spPr>
        <a:xfrm>
          <a:off x="11153880" y="18421200"/>
          <a:ext cx="1037880" cy="647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23</xdr:col>
      <xdr:colOff>200160</xdr:colOff>
      <xdr:row>64</xdr:row>
      <xdr:rowOff>114480</xdr:rowOff>
    </xdr:from>
    <xdr:to>
      <xdr:col>30</xdr:col>
      <xdr:colOff>114480</xdr:colOff>
      <xdr:row>66</xdr:row>
      <xdr:rowOff>162000</xdr:rowOff>
    </xdr:to>
    <xdr:pic>
      <xdr:nvPicPr>
        <xdr:cNvPr id="507" name="Picture 6" descr=""/>
        <xdr:cNvPicPr/>
      </xdr:nvPicPr>
      <xdr:blipFill>
        <a:blip r:embed="rId6"/>
        <a:stretch/>
      </xdr:blipFill>
      <xdr:spPr>
        <a:xfrm>
          <a:off x="9547200" y="19621440"/>
          <a:ext cx="2759040" cy="657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27</xdr:col>
      <xdr:colOff>219240</xdr:colOff>
      <xdr:row>74</xdr:row>
      <xdr:rowOff>123840</xdr:rowOff>
    </xdr:from>
    <xdr:to>
      <xdr:col>30</xdr:col>
      <xdr:colOff>114480</xdr:colOff>
      <xdr:row>76</xdr:row>
      <xdr:rowOff>171360</xdr:rowOff>
    </xdr:to>
    <xdr:pic>
      <xdr:nvPicPr>
        <xdr:cNvPr id="508" name="Picture 7" descr=""/>
        <xdr:cNvPicPr/>
      </xdr:nvPicPr>
      <xdr:blipFill>
        <a:blip r:embed="rId7"/>
        <a:stretch/>
      </xdr:blipFill>
      <xdr:spPr>
        <a:xfrm>
          <a:off x="11192040" y="22678920"/>
          <a:ext cx="1114200" cy="657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27</xdr:col>
      <xdr:colOff>162000</xdr:colOff>
      <xdr:row>81</xdr:row>
      <xdr:rowOff>104760</xdr:rowOff>
    </xdr:from>
    <xdr:to>
      <xdr:col>30</xdr:col>
      <xdr:colOff>142920</xdr:colOff>
      <xdr:row>83</xdr:row>
      <xdr:rowOff>123840</xdr:rowOff>
    </xdr:to>
    <xdr:pic>
      <xdr:nvPicPr>
        <xdr:cNvPr id="509" name="Picture 8" descr=""/>
        <xdr:cNvPicPr/>
      </xdr:nvPicPr>
      <xdr:blipFill>
        <a:blip r:embed="rId8"/>
        <a:stretch/>
      </xdr:blipFill>
      <xdr:spPr>
        <a:xfrm>
          <a:off x="11134800" y="24793560"/>
          <a:ext cx="1199880" cy="628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26</xdr:col>
      <xdr:colOff>209520</xdr:colOff>
      <xdr:row>85</xdr:row>
      <xdr:rowOff>123840</xdr:rowOff>
    </xdr:from>
    <xdr:to>
      <xdr:col>30</xdr:col>
      <xdr:colOff>95040</xdr:colOff>
      <xdr:row>86</xdr:row>
      <xdr:rowOff>142920</xdr:rowOff>
    </xdr:to>
    <xdr:pic>
      <xdr:nvPicPr>
        <xdr:cNvPr id="510" name="Picture 9" descr=""/>
        <xdr:cNvPicPr/>
      </xdr:nvPicPr>
      <xdr:blipFill>
        <a:blip r:embed="rId9"/>
        <a:stretch/>
      </xdr:blipFill>
      <xdr:spPr>
        <a:xfrm>
          <a:off x="10775880" y="26031600"/>
          <a:ext cx="1510920" cy="324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27</xdr:col>
      <xdr:colOff>276120</xdr:colOff>
      <xdr:row>88</xdr:row>
      <xdr:rowOff>123840</xdr:rowOff>
    </xdr:from>
    <xdr:to>
      <xdr:col>30</xdr:col>
      <xdr:colOff>123840</xdr:colOff>
      <xdr:row>90</xdr:row>
      <xdr:rowOff>171360</xdr:rowOff>
    </xdr:to>
    <xdr:pic>
      <xdr:nvPicPr>
        <xdr:cNvPr id="511" name="Picture 10" descr=""/>
        <xdr:cNvPicPr/>
      </xdr:nvPicPr>
      <xdr:blipFill>
        <a:blip r:embed="rId10"/>
        <a:stretch/>
      </xdr:blipFill>
      <xdr:spPr>
        <a:xfrm>
          <a:off x="11248920" y="26946000"/>
          <a:ext cx="1066680" cy="657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26</xdr:col>
      <xdr:colOff>142920</xdr:colOff>
      <xdr:row>116</xdr:row>
      <xdr:rowOff>133200</xdr:rowOff>
    </xdr:from>
    <xdr:to>
      <xdr:col>30</xdr:col>
      <xdr:colOff>142920</xdr:colOff>
      <xdr:row>118</xdr:row>
      <xdr:rowOff>171360</xdr:rowOff>
    </xdr:to>
    <xdr:pic>
      <xdr:nvPicPr>
        <xdr:cNvPr id="512" name="Picture 12" descr=""/>
        <xdr:cNvPicPr/>
      </xdr:nvPicPr>
      <xdr:blipFill>
        <a:blip r:embed="rId11"/>
        <a:stretch/>
      </xdr:blipFill>
      <xdr:spPr>
        <a:xfrm>
          <a:off x="10709280" y="35489880"/>
          <a:ext cx="1625400" cy="647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27</xdr:col>
      <xdr:colOff>123840</xdr:colOff>
      <xdr:row>113</xdr:row>
      <xdr:rowOff>142920</xdr:rowOff>
    </xdr:from>
    <xdr:to>
      <xdr:col>30</xdr:col>
      <xdr:colOff>152280</xdr:colOff>
      <xdr:row>114</xdr:row>
      <xdr:rowOff>200160</xdr:rowOff>
    </xdr:to>
    <xdr:pic>
      <xdr:nvPicPr>
        <xdr:cNvPr id="513" name="Picture 13" descr=""/>
        <xdr:cNvPicPr/>
      </xdr:nvPicPr>
      <xdr:blipFill>
        <a:blip r:embed="rId12"/>
        <a:stretch/>
      </xdr:blipFill>
      <xdr:spPr>
        <a:xfrm>
          <a:off x="11096640" y="34585200"/>
          <a:ext cx="1247400" cy="362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26</xdr:col>
      <xdr:colOff>247680</xdr:colOff>
      <xdr:row>122</xdr:row>
      <xdr:rowOff>142920</xdr:rowOff>
    </xdr:from>
    <xdr:to>
      <xdr:col>30</xdr:col>
      <xdr:colOff>19080</xdr:colOff>
      <xdr:row>123</xdr:row>
      <xdr:rowOff>171360</xdr:rowOff>
    </xdr:to>
    <xdr:pic>
      <xdr:nvPicPr>
        <xdr:cNvPr id="514" name="Picture 14" descr=""/>
        <xdr:cNvPicPr/>
      </xdr:nvPicPr>
      <xdr:blipFill>
        <a:blip r:embed="rId13"/>
        <a:stretch/>
      </xdr:blipFill>
      <xdr:spPr>
        <a:xfrm>
          <a:off x="10814040" y="37328400"/>
          <a:ext cx="1396800" cy="333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27</xdr:col>
      <xdr:colOff>133200</xdr:colOff>
      <xdr:row>128</xdr:row>
      <xdr:rowOff>142920</xdr:rowOff>
    </xdr:from>
    <xdr:to>
      <xdr:col>30</xdr:col>
      <xdr:colOff>190440</xdr:colOff>
      <xdr:row>129</xdr:row>
      <xdr:rowOff>123840</xdr:rowOff>
    </xdr:to>
    <xdr:pic>
      <xdr:nvPicPr>
        <xdr:cNvPr id="515" name="Picture 15" descr=""/>
        <xdr:cNvPicPr/>
      </xdr:nvPicPr>
      <xdr:blipFill>
        <a:blip r:embed="rId14"/>
        <a:stretch/>
      </xdr:blipFill>
      <xdr:spPr>
        <a:xfrm>
          <a:off x="11106000" y="39157200"/>
          <a:ext cx="1276200" cy="285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27</xdr:col>
      <xdr:colOff>142920</xdr:colOff>
      <xdr:row>131</xdr:row>
      <xdr:rowOff>133200</xdr:rowOff>
    </xdr:from>
    <xdr:to>
      <xdr:col>30</xdr:col>
      <xdr:colOff>181080</xdr:colOff>
      <xdr:row>132</xdr:row>
      <xdr:rowOff>152280</xdr:rowOff>
    </xdr:to>
    <xdr:pic>
      <xdr:nvPicPr>
        <xdr:cNvPr id="516" name="Picture 16" descr=""/>
        <xdr:cNvPicPr/>
      </xdr:nvPicPr>
      <xdr:blipFill>
        <a:blip r:embed="rId15"/>
        <a:stretch/>
      </xdr:blipFill>
      <xdr:spPr>
        <a:xfrm>
          <a:off x="11115720" y="40061880"/>
          <a:ext cx="1257120" cy="324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26</xdr:col>
      <xdr:colOff>219240</xdr:colOff>
      <xdr:row>134</xdr:row>
      <xdr:rowOff>104760</xdr:rowOff>
    </xdr:from>
    <xdr:to>
      <xdr:col>30</xdr:col>
      <xdr:colOff>86040</xdr:colOff>
      <xdr:row>135</xdr:row>
      <xdr:rowOff>133200</xdr:rowOff>
    </xdr:to>
    <xdr:pic>
      <xdr:nvPicPr>
        <xdr:cNvPr id="517" name="Picture 17" descr=""/>
        <xdr:cNvPicPr/>
      </xdr:nvPicPr>
      <xdr:blipFill>
        <a:blip r:embed="rId16"/>
        <a:stretch/>
      </xdr:blipFill>
      <xdr:spPr>
        <a:xfrm>
          <a:off x="10785600" y="40947840"/>
          <a:ext cx="1492200" cy="333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26</xdr:col>
      <xdr:colOff>142920</xdr:colOff>
      <xdr:row>137</xdr:row>
      <xdr:rowOff>95400</xdr:rowOff>
    </xdr:from>
    <xdr:to>
      <xdr:col>30</xdr:col>
      <xdr:colOff>152280</xdr:colOff>
      <xdr:row>138</xdr:row>
      <xdr:rowOff>76320</xdr:rowOff>
    </xdr:to>
    <xdr:pic>
      <xdr:nvPicPr>
        <xdr:cNvPr id="518" name="Picture 18" descr=""/>
        <xdr:cNvPicPr/>
      </xdr:nvPicPr>
      <xdr:blipFill>
        <a:blip r:embed="rId17"/>
        <a:stretch/>
      </xdr:blipFill>
      <xdr:spPr>
        <a:xfrm>
          <a:off x="10709280" y="41852880"/>
          <a:ext cx="1634760" cy="285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27</xdr:col>
      <xdr:colOff>228600</xdr:colOff>
      <xdr:row>140</xdr:row>
      <xdr:rowOff>114480</xdr:rowOff>
    </xdr:from>
    <xdr:to>
      <xdr:col>30</xdr:col>
      <xdr:colOff>123840</xdr:colOff>
      <xdr:row>141</xdr:row>
      <xdr:rowOff>95400</xdr:rowOff>
    </xdr:to>
    <xdr:pic>
      <xdr:nvPicPr>
        <xdr:cNvPr id="519" name="Picture 19" descr=""/>
        <xdr:cNvPicPr/>
      </xdr:nvPicPr>
      <xdr:blipFill>
        <a:blip r:embed="rId18"/>
        <a:stretch/>
      </xdr:blipFill>
      <xdr:spPr>
        <a:xfrm>
          <a:off x="11201400" y="42786360"/>
          <a:ext cx="1114200" cy="285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42</xdr:col>
      <xdr:colOff>171360</xdr:colOff>
      <xdr:row>5</xdr:row>
      <xdr:rowOff>142920</xdr:rowOff>
    </xdr:from>
    <xdr:to>
      <xdr:col>46</xdr:col>
      <xdr:colOff>19080</xdr:colOff>
      <xdr:row>6</xdr:row>
      <xdr:rowOff>133560</xdr:rowOff>
    </xdr:to>
    <xdr:pic>
      <xdr:nvPicPr>
        <xdr:cNvPr id="520" name="Picture 20" descr=""/>
        <xdr:cNvPicPr/>
      </xdr:nvPicPr>
      <xdr:blipFill>
        <a:blip r:embed="rId19"/>
        <a:stretch/>
      </xdr:blipFill>
      <xdr:spPr>
        <a:xfrm>
          <a:off x="17240040" y="1666800"/>
          <a:ext cx="1473120" cy="295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58</xdr:col>
      <xdr:colOff>190440</xdr:colOff>
      <xdr:row>8</xdr:row>
      <xdr:rowOff>142920</xdr:rowOff>
    </xdr:from>
    <xdr:to>
      <xdr:col>61</xdr:col>
      <xdr:colOff>19080</xdr:colOff>
      <xdr:row>10</xdr:row>
      <xdr:rowOff>190440</xdr:rowOff>
    </xdr:to>
    <xdr:pic>
      <xdr:nvPicPr>
        <xdr:cNvPr id="521" name="Picture 22" descr=""/>
        <xdr:cNvPicPr/>
      </xdr:nvPicPr>
      <xdr:blipFill>
        <a:blip r:embed="rId20"/>
        <a:stretch/>
      </xdr:blipFill>
      <xdr:spPr>
        <a:xfrm>
          <a:off x="23761440" y="2581200"/>
          <a:ext cx="1047960" cy="657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58</xdr:col>
      <xdr:colOff>171360</xdr:colOff>
      <xdr:row>15</xdr:row>
      <xdr:rowOff>123840</xdr:rowOff>
    </xdr:from>
    <xdr:to>
      <xdr:col>61</xdr:col>
      <xdr:colOff>66600</xdr:colOff>
      <xdr:row>17</xdr:row>
      <xdr:rowOff>162000</xdr:rowOff>
    </xdr:to>
    <xdr:pic>
      <xdr:nvPicPr>
        <xdr:cNvPr id="522" name="Picture 23" descr=""/>
        <xdr:cNvPicPr/>
      </xdr:nvPicPr>
      <xdr:blipFill>
        <a:blip r:embed="rId21"/>
        <a:stretch/>
      </xdr:blipFill>
      <xdr:spPr>
        <a:xfrm>
          <a:off x="23742360" y="4695840"/>
          <a:ext cx="1114560" cy="647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56</xdr:col>
      <xdr:colOff>162000</xdr:colOff>
      <xdr:row>19</xdr:row>
      <xdr:rowOff>104760</xdr:rowOff>
    </xdr:from>
    <xdr:to>
      <xdr:col>61</xdr:col>
      <xdr:colOff>114480</xdr:colOff>
      <xdr:row>21</xdr:row>
      <xdr:rowOff>152280</xdr:rowOff>
    </xdr:to>
    <xdr:pic>
      <xdr:nvPicPr>
        <xdr:cNvPr id="523" name="Picture 24" descr=""/>
        <xdr:cNvPicPr/>
      </xdr:nvPicPr>
      <xdr:blipFill>
        <a:blip r:embed="rId22"/>
        <a:stretch/>
      </xdr:blipFill>
      <xdr:spPr>
        <a:xfrm>
          <a:off x="22920120" y="5895720"/>
          <a:ext cx="1984680" cy="657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57</xdr:col>
      <xdr:colOff>133200</xdr:colOff>
      <xdr:row>34</xdr:row>
      <xdr:rowOff>133200</xdr:rowOff>
    </xdr:from>
    <xdr:to>
      <xdr:col>61</xdr:col>
      <xdr:colOff>47520</xdr:colOff>
      <xdr:row>35</xdr:row>
      <xdr:rowOff>123840</xdr:rowOff>
    </xdr:to>
    <xdr:pic>
      <xdr:nvPicPr>
        <xdr:cNvPr id="524" name="Picture 27" descr=""/>
        <xdr:cNvPicPr/>
      </xdr:nvPicPr>
      <xdr:blipFill>
        <a:blip r:embed="rId23"/>
        <a:stretch/>
      </xdr:blipFill>
      <xdr:spPr>
        <a:xfrm>
          <a:off x="23297760" y="10496160"/>
          <a:ext cx="1540080" cy="2955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58</xdr:col>
      <xdr:colOff>142920</xdr:colOff>
      <xdr:row>43</xdr:row>
      <xdr:rowOff>95400</xdr:rowOff>
    </xdr:from>
    <xdr:to>
      <xdr:col>61</xdr:col>
      <xdr:colOff>114480</xdr:colOff>
      <xdr:row>45</xdr:row>
      <xdr:rowOff>133560</xdr:rowOff>
    </xdr:to>
    <xdr:pic>
      <xdr:nvPicPr>
        <xdr:cNvPr id="525" name="Picture 28" descr=""/>
        <xdr:cNvPicPr/>
      </xdr:nvPicPr>
      <xdr:blipFill>
        <a:blip r:embed="rId24"/>
        <a:stretch/>
      </xdr:blipFill>
      <xdr:spPr>
        <a:xfrm>
          <a:off x="23713920" y="13201560"/>
          <a:ext cx="1190880" cy="648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57</xdr:col>
      <xdr:colOff>123840</xdr:colOff>
      <xdr:row>54</xdr:row>
      <xdr:rowOff>76320</xdr:rowOff>
    </xdr:from>
    <xdr:to>
      <xdr:col>61</xdr:col>
      <xdr:colOff>66600</xdr:colOff>
      <xdr:row>55</xdr:row>
      <xdr:rowOff>133560</xdr:rowOff>
    </xdr:to>
    <xdr:pic>
      <xdr:nvPicPr>
        <xdr:cNvPr id="526" name="Picture 29" descr=""/>
        <xdr:cNvPicPr/>
      </xdr:nvPicPr>
      <xdr:blipFill>
        <a:blip r:embed="rId25"/>
        <a:stretch/>
      </xdr:blipFill>
      <xdr:spPr>
        <a:xfrm>
          <a:off x="23288400" y="16535520"/>
          <a:ext cx="1568520" cy="361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56</xdr:col>
      <xdr:colOff>200160</xdr:colOff>
      <xdr:row>12</xdr:row>
      <xdr:rowOff>152280</xdr:rowOff>
    </xdr:from>
    <xdr:to>
      <xdr:col>61</xdr:col>
      <xdr:colOff>38160</xdr:colOff>
      <xdr:row>13</xdr:row>
      <xdr:rowOff>171360</xdr:rowOff>
    </xdr:to>
    <xdr:pic>
      <xdr:nvPicPr>
        <xdr:cNvPr id="527" name="Picture 30" descr=""/>
        <xdr:cNvPicPr/>
      </xdr:nvPicPr>
      <xdr:blipFill>
        <a:blip r:embed="rId26"/>
        <a:stretch/>
      </xdr:blipFill>
      <xdr:spPr>
        <a:xfrm>
          <a:off x="22958280" y="3809880"/>
          <a:ext cx="1870200" cy="323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57</xdr:col>
      <xdr:colOff>142920</xdr:colOff>
      <xdr:row>50</xdr:row>
      <xdr:rowOff>95400</xdr:rowOff>
    </xdr:from>
    <xdr:to>
      <xdr:col>61</xdr:col>
      <xdr:colOff>28440</xdr:colOff>
      <xdr:row>52</xdr:row>
      <xdr:rowOff>133560</xdr:rowOff>
    </xdr:to>
    <xdr:pic>
      <xdr:nvPicPr>
        <xdr:cNvPr id="528" name="Picture 31" descr=""/>
        <xdr:cNvPicPr/>
      </xdr:nvPicPr>
      <xdr:blipFill>
        <a:blip r:embed="rId27"/>
        <a:stretch/>
      </xdr:blipFill>
      <xdr:spPr>
        <a:xfrm>
          <a:off x="23307480" y="15335280"/>
          <a:ext cx="1511280" cy="647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27</xdr:col>
      <xdr:colOff>123840</xdr:colOff>
      <xdr:row>39</xdr:row>
      <xdr:rowOff>114480</xdr:rowOff>
    </xdr:from>
    <xdr:to>
      <xdr:col>30</xdr:col>
      <xdr:colOff>181080</xdr:colOff>
      <xdr:row>40</xdr:row>
      <xdr:rowOff>162000</xdr:rowOff>
    </xdr:to>
    <xdr:pic>
      <xdr:nvPicPr>
        <xdr:cNvPr id="529" name="Picture 37" descr=""/>
        <xdr:cNvPicPr/>
      </xdr:nvPicPr>
      <xdr:blipFill>
        <a:blip r:embed="rId28"/>
        <a:stretch/>
      </xdr:blipFill>
      <xdr:spPr>
        <a:xfrm>
          <a:off x="11096640" y="12001680"/>
          <a:ext cx="1276200" cy="352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47</xdr:col>
      <xdr:colOff>190440</xdr:colOff>
      <xdr:row>5</xdr:row>
      <xdr:rowOff>76320</xdr:rowOff>
    </xdr:from>
    <xdr:to>
      <xdr:col>61</xdr:col>
      <xdr:colOff>75960</xdr:colOff>
      <xdr:row>6</xdr:row>
      <xdr:rowOff>209520</xdr:rowOff>
    </xdr:to>
    <xdr:pic>
      <xdr:nvPicPr>
        <xdr:cNvPr id="530" name="Picture 38" descr=""/>
        <xdr:cNvPicPr/>
      </xdr:nvPicPr>
      <xdr:blipFill>
        <a:blip r:embed="rId29"/>
        <a:stretch/>
      </xdr:blipFill>
      <xdr:spPr>
        <a:xfrm>
          <a:off x="19290960" y="1600200"/>
          <a:ext cx="5575320" cy="4381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26</xdr:col>
      <xdr:colOff>162000</xdr:colOff>
      <xdr:row>92</xdr:row>
      <xdr:rowOff>104760</xdr:rowOff>
    </xdr:from>
    <xdr:to>
      <xdr:col>30</xdr:col>
      <xdr:colOff>76320</xdr:colOff>
      <xdr:row>94</xdr:row>
      <xdr:rowOff>152280</xdr:rowOff>
    </xdr:to>
    <xdr:pic>
      <xdr:nvPicPr>
        <xdr:cNvPr id="531" name="Picture 39" descr=""/>
        <xdr:cNvPicPr/>
      </xdr:nvPicPr>
      <xdr:blipFill>
        <a:blip r:embed="rId30"/>
        <a:stretch/>
      </xdr:blipFill>
      <xdr:spPr>
        <a:xfrm>
          <a:off x="10728360" y="28146240"/>
          <a:ext cx="1539720" cy="657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56</xdr:col>
      <xdr:colOff>181080</xdr:colOff>
      <xdr:row>30</xdr:row>
      <xdr:rowOff>114480</xdr:rowOff>
    </xdr:from>
    <xdr:to>
      <xdr:col>61</xdr:col>
      <xdr:colOff>104760</xdr:colOff>
      <xdr:row>32</xdr:row>
      <xdr:rowOff>162000</xdr:rowOff>
    </xdr:to>
    <xdr:pic>
      <xdr:nvPicPr>
        <xdr:cNvPr id="532" name="Picture 40" descr=""/>
        <xdr:cNvPicPr/>
      </xdr:nvPicPr>
      <xdr:blipFill>
        <a:blip r:embed="rId31"/>
        <a:stretch/>
      </xdr:blipFill>
      <xdr:spPr>
        <a:xfrm>
          <a:off x="22939200" y="9258480"/>
          <a:ext cx="1955880" cy="657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56</xdr:col>
      <xdr:colOff>219240</xdr:colOff>
      <xdr:row>26</xdr:row>
      <xdr:rowOff>76320</xdr:rowOff>
    </xdr:from>
    <xdr:to>
      <xdr:col>61</xdr:col>
      <xdr:colOff>38160</xdr:colOff>
      <xdr:row>28</xdr:row>
      <xdr:rowOff>114480</xdr:rowOff>
    </xdr:to>
    <xdr:pic>
      <xdr:nvPicPr>
        <xdr:cNvPr id="533" name="Picture 42" descr=""/>
        <xdr:cNvPicPr/>
      </xdr:nvPicPr>
      <xdr:blipFill>
        <a:blip r:embed="rId32"/>
        <a:stretch/>
      </xdr:blipFill>
      <xdr:spPr>
        <a:xfrm>
          <a:off x="22977360" y="8001000"/>
          <a:ext cx="1851120" cy="647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58</xdr:col>
      <xdr:colOff>152280</xdr:colOff>
      <xdr:row>57</xdr:row>
      <xdr:rowOff>85680</xdr:rowOff>
    </xdr:from>
    <xdr:to>
      <xdr:col>60</xdr:col>
      <xdr:colOff>285480</xdr:colOff>
      <xdr:row>59</xdr:row>
      <xdr:rowOff>133200</xdr:rowOff>
    </xdr:to>
    <xdr:pic>
      <xdr:nvPicPr>
        <xdr:cNvPr id="534" name="Picture 43" descr=""/>
        <xdr:cNvPicPr/>
      </xdr:nvPicPr>
      <xdr:blipFill>
        <a:blip r:embed="rId33"/>
        <a:stretch/>
      </xdr:blipFill>
      <xdr:spPr>
        <a:xfrm>
          <a:off x="23723280" y="17459280"/>
          <a:ext cx="946080" cy="657000"/>
        </a:xfrm>
        <a:prstGeom prst="rect">
          <a:avLst/>
        </a:prstGeom>
        <a:ln w="0">
          <a:noFill/>
        </a:ln>
      </xdr:spPr>
    </xdr:pic>
    <xdr:clientData/>
  </xdr:twoCellAnchor>
  <xdr:twoCellAnchor editAs="twoCell">
    <xdr:from>
      <xdr:col>33</xdr:col>
      <xdr:colOff>1800</xdr:colOff>
      <xdr:row>4</xdr:row>
      <xdr:rowOff>158760</xdr:rowOff>
    </xdr:from>
    <xdr:to>
      <xdr:col>38</xdr:col>
      <xdr:colOff>166680</xdr:colOff>
      <xdr:row>12</xdr:row>
      <xdr:rowOff>133560</xdr:rowOff>
    </xdr:to>
    <xdr:pic>
      <xdr:nvPicPr>
        <xdr:cNvPr id="535" name="Рисунок 10" descr=""/>
        <xdr:cNvPicPr/>
      </xdr:nvPicPr>
      <xdr:blipFill>
        <a:blip r:embed="rId34"/>
        <a:stretch/>
      </xdr:blipFill>
      <xdr:spPr>
        <a:xfrm>
          <a:off x="13412880" y="1377720"/>
          <a:ext cx="2196720" cy="2413440"/>
        </a:xfrm>
        <a:prstGeom prst="rect">
          <a:avLst/>
        </a:prstGeom>
        <a:ln w="15840">
          <a:solidFill>
            <a:srgbClr val="000000"/>
          </a:solidFill>
          <a:round/>
        </a:ln>
      </xdr:spPr>
    </xdr:pic>
    <xdr:clientData/>
  </xdr:twoCellAnchor>
  <xdr:twoCellAnchor editAs="twoCell">
    <xdr:from>
      <xdr:col>2</xdr:col>
      <xdr:colOff>42840</xdr:colOff>
      <xdr:row>100</xdr:row>
      <xdr:rowOff>118440</xdr:rowOff>
    </xdr:from>
    <xdr:to>
      <xdr:col>10</xdr:col>
      <xdr:colOff>270360</xdr:colOff>
      <xdr:row>110</xdr:row>
      <xdr:rowOff>67680</xdr:rowOff>
    </xdr:to>
    <xdr:pic>
      <xdr:nvPicPr>
        <xdr:cNvPr id="536" name="Рисунок 8" descr=""/>
        <xdr:cNvPicPr/>
      </xdr:nvPicPr>
      <xdr:blipFill>
        <a:blip r:embed="rId35"/>
        <a:stretch/>
      </xdr:blipFill>
      <xdr:spPr>
        <a:xfrm>
          <a:off x="855360" y="30598200"/>
          <a:ext cx="3478680" cy="2997360"/>
        </a:xfrm>
        <a:prstGeom prst="rect">
          <a:avLst/>
        </a:prstGeom>
        <a:ln w="15840">
          <a:solidFill>
            <a:srgbClr val="000000"/>
          </a:solidFill>
          <a:round/>
        </a:ln>
      </xdr:spPr>
    </xdr:pic>
    <xdr:clientData/>
  </xdr:twoCellAnchor>
  <xdr:twoCellAnchor editAs="twoCell">
    <xdr:from>
      <xdr:col>17</xdr:col>
      <xdr:colOff>273960</xdr:colOff>
      <xdr:row>100</xdr:row>
      <xdr:rowOff>196920</xdr:rowOff>
    </xdr:from>
    <xdr:to>
      <xdr:col>25</xdr:col>
      <xdr:colOff>218160</xdr:colOff>
      <xdr:row>110</xdr:row>
      <xdr:rowOff>120960</xdr:rowOff>
    </xdr:to>
    <xdr:pic>
      <xdr:nvPicPr>
        <xdr:cNvPr id="537" name="Рисунок 9" descr=""/>
        <xdr:cNvPicPr/>
      </xdr:nvPicPr>
      <xdr:blipFill>
        <a:blip r:embed="rId36"/>
        <a:stretch/>
      </xdr:blipFill>
      <xdr:spPr>
        <a:xfrm>
          <a:off x="7182720" y="30676680"/>
          <a:ext cx="3195360" cy="2972160"/>
        </a:xfrm>
        <a:prstGeom prst="rect">
          <a:avLst/>
        </a:prstGeom>
        <a:ln w="15840">
          <a:solidFill>
            <a:srgbClr val="000000"/>
          </a:solidFill>
          <a:round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../../../../../../../../../home/volpol/Desktop/Documents/&#1052;&#1043;&#1050;&#1069;&#1048;&#1058;/5 &#1082;&#1091;&#1088;&#1089;/&#1057;&#1087;&#1077;&#1094;&#1080;&#1072;&#1083;&#1100;&#1085;&#1099;&#1077; &#1101;&#1083;&#1077;&#1082;&#1090;&#1088;&#1080;&#1095;&#1077;&#1089;&#1082;&#1080;&#1077; &#1084;&#1072;&#1096;&#1080;&#1085;&#1099;/&#1056;&#1072;&#1089;&#1095;&#1077;&#1090; &#1084;&#1080;&#1082;&#1088;&#1086;&#1076;&#1074;&#1080;&#1075;&#1072;&#1090;&#1077;&#1083;&#1103;" TargetMode="External"/><Relationship Id="rId2" Type="http://schemas.openxmlformats.org/officeDocument/2006/relationships/hyperlink" Target="../../../../../../../../../home/volpol/Desktop/Documents/&#1052;&#1043;&#1050;&#1069;&#1048;&#1058;/5 &#1082;&#1091;&#1088;&#1089;/&#1057;&#1087;&#1077;&#1094;&#1080;&#1072;&#1083;&#1100;&#1085;&#1099;&#1077; &#1101;&#1083;&#1077;&#1082;&#1090;&#1088;&#1080;&#1095;&#1077;&#1089;&#1082;&#1080;&#1077; &#1084;&#1072;&#1096;&#1080;&#1085;&#1099;/&#1056;&#1072;&#1089;&#1095;&#1077;&#1090; &#1084;&#1080;&#1082;&#1088;&#1086;&#1076;&#1074;&#1080;&#1075;&#1072;&#1090;&#1077;&#1083;&#1103;/AMCDV_Formul.txt" TargetMode="External"/><Relationship Id="rId3" Type="http://schemas.openxmlformats.org/officeDocument/2006/relationships/hyperlink" Target="../../../../../../../../../home/volpol/Desktop/Documents/&#1052;&#1043;&#1050;&#1069;&#1048;&#1058;/5 &#1082;&#1091;&#1088;&#1089;/&#1057;&#1087;&#1077;&#1094;&#1080;&#1072;&#1083;&#1100;&#1085;&#1099;&#1077; &#1101;&#1083;&#1077;&#1082;&#1090;&#1088;&#1080;&#1095;&#1077;&#1089;&#1082;&#1080;&#1077; &#1084;&#1072;&#1096;&#1080;&#1085;&#1099;/&#1056;&#1072;&#1089;&#1095;&#1077;&#1090; &#1084;&#1080;&#1082;&#1088;&#1086;&#1076;&#1074;&#1080;&#1075;&#1072;&#1090;&#1077;&#1083;&#1103;/FramedFormula.odg" TargetMode="External"/><Relationship Id="rId4" Type="http://schemas.openxmlformats.org/officeDocument/2006/relationships/hyperlink" Target="../../../../../../../../../home/volpol/Desktop/Documents/&#1052;&#1043;&#1050;&#1069;&#1048;&#1058;/5 &#1082;&#1091;&#1088;&#1089;/&#1057;&#1087;&#1077;&#1094;&#1080;&#1072;&#1083;&#1100;&#1085;&#1099;&#1077; &#1101;&#1083;&#1077;&#1082;&#1090;&#1088;&#1080;&#1095;&#1077;&#1089;&#1082;&#1080;&#1077; &#1084;&#1072;&#1096;&#1080;&#1085;&#1099;/&#1056;&#1072;&#1089;&#1095;&#1077;&#1090; &#1084;&#1080;&#1082;&#1088;&#1086;&#1076;&#1074;&#1080;&#1075;&#1072;&#1090;&#1077;&#1083;&#1103;/ODS/ODS/&#1089;&#1087;&#1077;&#1094;&#1084;&#1072;&#1096;.pdf" TargetMode="External"/><Relationship Id="rId5" Type="http://schemas.openxmlformats.org/officeDocument/2006/relationships/hyperlink" Target="../../../../../../../../../home/volpol/Desktop/Documents/&#1052;&#1043;&#1050;&#1069;&#1048;&#1058;/5 &#1082;&#1091;&#1088;&#1089;/&#1057;&#1087;&#1077;&#1094;&#1080;&#1072;&#1083;&#1100;&#1085;&#1099;&#1077; &#1101;&#1083;&#1077;&#1082;&#1090;&#1088;&#1080;&#1095;&#1077;&#1089;&#1082;&#1080;&#1077; &#1084;&#1072;&#1096;&#1080;&#1085;&#1099;/&#1056;&#1072;&#1089;&#1095;&#1077;&#1090; &#1084;&#1080;&#1082;&#1088;&#1086;&#1076;&#1074;&#1080;&#1075;&#1072;&#1090;&#1077;&#1083;&#1103;" TargetMode="External"/><Relationship Id="rId6" Type="http://schemas.openxmlformats.org/officeDocument/2006/relationships/hyperlink" Target="../../../../../../../../../home/volpol/Desktop/Documents/&#1052;&#1043;&#1050;&#1069;&#1048;&#1058;/5 &#1082;&#1091;&#1088;&#1089;/&#1057;&#1087;&#1077;&#1094;&#1080;&#1072;&#1083;&#1100;&#1085;&#1099;&#1077; &#1101;&#1083;&#1077;&#1082;&#1090;&#1088;&#1080;&#1095;&#1077;&#1089;&#1082;&#1080;&#1077; &#1084;&#1072;&#1096;&#1080;&#1085;&#1099;/&#1056;&#1072;&#1089;&#1095;&#1077;&#1090; &#1084;&#1080;&#1082;&#1088;&#1086;&#1076;&#1074;&#1080;&#1075;&#1072;&#1090;&#1077;&#1083;&#1103;/AMCDV_Formul.txt" TargetMode="External"/><Relationship Id="rId7" Type="http://schemas.openxmlformats.org/officeDocument/2006/relationships/hyperlink" Target="../../../../../../../../../home/volpol/Desktop/Documents/&#1052;&#1043;&#1050;&#1069;&#1048;&#1058;/5 &#1082;&#1091;&#1088;&#1089;/&#1057;&#1087;&#1077;&#1094;&#1080;&#1072;&#1083;&#1100;&#1085;&#1099;&#1077; &#1101;&#1083;&#1077;&#1082;&#1090;&#1088;&#1080;&#1095;&#1077;&#1089;&#1082;&#1080;&#1077; &#1084;&#1072;&#1096;&#1080;&#1085;&#1099;/&#1056;&#1072;&#1089;&#1095;&#1077;&#1090; &#1084;&#1080;&#1082;&#1088;&#1086;&#1076;&#1074;&#1080;&#1075;&#1072;&#1090;&#1077;&#1083;&#1103;/FramedFormula.odg" TargetMode="External"/><Relationship Id="rId8" Type="http://schemas.openxmlformats.org/officeDocument/2006/relationships/hyperlink" Target="../../../../../../../../../home/volpol/Desktop/Documents/&#1052;&#1043;&#1050;&#1069;&#1048;&#1058;/5 &#1082;&#1091;&#1088;&#1089;/&#1057;&#1087;&#1077;&#1094;&#1080;&#1072;&#1083;&#1100;&#1085;&#1099;&#1077; &#1101;&#1083;&#1077;&#1082;&#1090;&#1088;&#1080;&#1095;&#1077;&#1089;&#1082;&#1080;&#1077; &#1084;&#1072;&#1096;&#1080;&#1085;&#1099;/&#1056;&#1072;&#1089;&#1095;&#1077;&#1090; &#1084;&#1080;&#1082;&#1088;&#1086;&#1076;&#1074;&#1080;&#1075;&#1072;&#1090;&#1077;&#1083;&#1103;" TargetMode="External"/><Relationship Id="rId9" Type="http://schemas.openxmlformats.org/officeDocument/2006/relationships/hyperlink" Target="../../../../../../../../../home/volpol/Desktop/Documents/&#1052;&#1043;&#1050;&#1069;&#1048;&#1058;/5 &#1082;&#1091;&#1088;&#1089;/&#1057;&#1087;&#1077;&#1094;&#1080;&#1072;&#1083;&#1100;&#1085;&#1099;&#1077; &#1101;&#1083;&#1077;&#1082;&#1090;&#1088;&#1080;&#1095;&#1077;&#1089;&#1082;&#1080;&#1077; &#1084;&#1072;&#1096;&#1080;&#1085;&#1099;/&#1056;&#1072;&#1089;&#1095;&#1077;&#1090; &#1084;&#1080;&#1082;&#1088;&#1086;&#1076;&#1074;&#1080;&#1075;&#1072;&#1090;&#1077;&#1083;&#1103;/&#1089;&#1087;&#1077;&#1094;&#1084;&#1072;&#1096;.pdf" TargetMode="External"/><Relationship Id="rId10" Type="http://schemas.openxmlformats.org/officeDocument/2006/relationships/hyperlink" Target="../../../../../../../../../home/volpol/Desktop/Documents/&#1052;&#1043;&#1050;&#1069;&#1048;&#1058;/5 &#1082;&#1091;&#1088;&#1089;/&#1057;&#1087;&#1077;&#1094;&#1080;&#1072;&#1083;&#1100;&#1085;&#1099;&#1077; &#1101;&#1083;&#1077;&#1082;&#1090;&#1088;&#1080;&#1095;&#1077;&#1089;&#1082;&#1080;&#1077; &#1084;&#1072;&#1096;&#1080;&#1085;&#1099;/&#1056;&#1072;&#1089;&#1095;&#1077;&#1090; &#1084;&#1080;&#1082;&#1088;&#1086;&#1076;&#1074;&#1080;&#1075;&#1072;&#1090;&#1077;&#1083;&#1103;/FramedFormula.odg" TargetMode="External"/><Relationship Id="rId11" Type="http://schemas.openxmlformats.org/officeDocument/2006/relationships/hyperlink" Target="../../../../../../../../../home/volpol/Desktop/Documents/&#1052;&#1043;&#1050;&#1069;&#1048;&#1058;/5 &#1082;&#1091;&#1088;&#1089;/&#1057;&#1087;&#1077;&#1094;&#1080;&#1072;&#1083;&#1100;&#1085;&#1099;&#1077; &#1101;&#1083;&#1077;&#1082;&#1090;&#1088;&#1080;&#1095;&#1077;&#1089;&#1082;&#1080;&#1077; &#1084;&#1072;&#1096;&#1080;&#1085;&#1099;/&#1056;&#1072;&#1089;&#1095;&#1077;&#1090; &#1084;&#1080;&#1082;&#1088;&#1086;&#1076;&#1074;&#1080;&#1075;&#1072;&#1090;&#1077;&#1083;&#1103;/AMCDV_Formul.txt" TargetMode="External"/><Relationship Id="rId12" Type="http://schemas.openxmlformats.org/officeDocument/2006/relationships/hyperlink" Target="../../../../../../../../../home/volpol/Desktop/Documents/&#1052;&#1043;&#1050;&#1069;&#1048;&#1058;/5 &#1082;&#1091;&#1088;&#1089;/&#1057;&#1087;&#1077;&#1094;&#1080;&#1072;&#1083;&#1100;&#1085;&#1099;&#1077; &#1101;&#1083;&#1077;&#1082;&#1090;&#1088;&#1080;&#1095;&#1077;&#1089;&#1082;&#1080;&#1077; &#1084;&#1072;&#1096;&#1080;&#1085;&#1099;/&#1056;&#1072;&#1089;&#1095;&#1077;&#1090; &#1084;&#1080;&#1082;&#1088;&#1086;&#1076;&#1074;&#1080;&#1075;&#1072;&#1090;&#1077;&#1083;&#1103;/&#1089;&#1087;&#1077;&#1094;&#1084;&#1072;&#1096;.pdf" TargetMode="External"/><Relationship Id="rId13" Type="http://schemas.openxmlformats.org/officeDocument/2006/relationships/hyperlink" Target="../../../../../../../../../home/volpol/Desktop/Documents/&#1052;&#1043;&#1050;&#1069;&#1048;&#1058;/5 &#1082;&#1091;&#1088;&#1089;/&#1057;&#1087;&#1077;&#1094;&#1080;&#1072;&#1083;&#1100;&#1085;&#1099;&#1077; &#1101;&#1083;&#1077;&#1082;&#1090;&#1088;&#1080;&#1095;&#1077;&#1089;&#1082;&#1080;&#1077; &#1084;&#1072;&#1096;&#1080;&#1085;&#1099;/&#1056;&#1072;&#1089;&#1095;&#1077;&#1090; &#1084;&#1080;&#1082;&#1088;&#1086;&#1076;&#1074;&#1080;&#1075;&#1072;&#1090;&#1077;&#1083;&#1103;/ODS/ODS/&#1089;&#1087;&#1077;&#1094;&#1084;&#1072;&#1096;.pdf" TargetMode="External"/><Relationship Id="rId14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E3:NC222"/>
  <sheetViews>
    <sheetView showFormulas="false" showGridLines="true" showRowColHeaders="true" showZeros="true" rightToLeft="false" tabSelected="true" showOutlineSymbols="true" defaultGridColor="true" view="normal" topLeftCell="JB129" colorId="64" zoomScale="20" zoomScaleNormal="20" zoomScalePageLayoutView="100" workbookViewId="0">
      <selection pane="topLeft" activeCell="KF173" activeCellId="0" sqref="KF173"/>
    </sheetView>
  </sheetViews>
  <sheetFormatPr defaultColWidth="9.14453125" defaultRowHeight="48" zeroHeight="false" outlineLevelRow="0" outlineLevelCol="0"/>
  <cols>
    <col collapsed="false" customWidth="true" hidden="false" outlineLevel="0" max="330" min="1" style="1" width="9"/>
  </cols>
  <sheetData>
    <row r="3" customFormat="false" ht="48" hidden="false" customHeight="true" outlineLevel="0" collapsed="false">
      <c r="E3" s="2" t="s">
        <v>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3"/>
      <c r="Z3" s="3"/>
      <c r="AD3" s="4" t="s">
        <v>1</v>
      </c>
      <c r="AE3" s="4"/>
      <c r="AF3" s="4"/>
      <c r="AG3" s="4"/>
      <c r="AH3" s="4"/>
      <c r="AI3" s="4"/>
      <c r="AJ3" s="4"/>
      <c r="AK3" s="4"/>
      <c r="AL3" s="4"/>
      <c r="AM3" s="5"/>
      <c r="AN3" s="4" t="s">
        <v>1</v>
      </c>
      <c r="AO3" s="4"/>
      <c r="AP3" s="4"/>
      <c r="AQ3" s="4"/>
      <c r="AR3" s="4"/>
      <c r="AS3" s="4"/>
      <c r="AT3" s="5"/>
      <c r="AU3" s="4" t="s">
        <v>1</v>
      </c>
      <c r="AV3" s="4"/>
      <c r="AW3" s="4"/>
      <c r="AX3" s="4"/>
      <c r="AY3" s="4"/>
      <c r="AZ3" s="5"/>
      <c r="BA3" s="4" t="s">
        <v>1</v>
      </c>
      <c r="BB3" s="4"/>
      <c r="BC3" s="4"/>
      <c r="BD3" s="4"/>
      <c r="BF3" s="4" t="s">
        <v>1</v>
      </c>
      <c r="BG3" s="4"/>
      <c r="BH3" s="4"/>
      <c r="BJ3" s="4" t="s">
        <v>1</v>
      </c>
      <c r="BK3" s="4"/>
      <c r="BL3" s="4"/>
      <c r="BM3" s="4"/>
      <c r="BN3" s="4"/>
      <c r="BO3" s="4"/>
      <c r="BQ3" s="4" t="s">
        <v>1</v>
      </c>
      <c r="BR3" s="4"/>
      <c r="BS3" s="4"/>
      <c r="BU3" s="4" t="s">
        <v>1</v>
      </c>
      <c r="BV3" s="4"/>
      <c r="BW3" s="4"/>
      <c r="CE3" s="4" t="s">
        <v>1</v>
      </c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5"/>
      <c r="CR3" s="4" t="s">
        <v>1</v>
      </c>
      <c r="CS3" s="4"/>
      <c r="CT3" s="4"/>
      <c r="CU3" s="4"/>
      <c r="CV3" s="4"/>
      <c r="CW3" s="4"/>
      <c r="CX3" s="4"/>
      <c r="CY3" s="4"/>
      <c r="CZ3" s="4"/>
      <c r="DA3" s="5"/>
      <c r="DB3" s="4" t="s">
        <v>1</v>
      </c>
      <c r="DC3" s="4"/>
      <c r="DD3" s="4"/>
      <c r="DE3" s="4"/>
      <c r="DF3" s="4"/>
      <c r="DG3" s="4"/>
      <c r="DH3" s="5"/>
      <c r="DI3" s="4" t="s">
        <v>1</v>
      </c>
      <c r="DJ3" s="4"/>
      <c r="DK3" s="4"/>
      <c r="DL3" s="4"/>
      <c r="DM3" s="4"/>
      <c r="DN3" s="5"/>
      <c r="DO3" s="4" t="s">
        <v>1</v>
      </c>
      <c r="DP3" s="4"/>
      <c r="DQ3" s="4"/>
      <c r="DR3" s="4"/>
      <c r="EK3" s="2" t="s">
        <v>2</v>
      </c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3"/>
      <c r="FJ3" s="3"/>
      <c r="JS3" s="6" t="s">
        <v>3</v>
      </c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3"/>
      <c r="KP3" s="3"/>
    </row>
    <row r="4" customFormat="false" ht="48" hidden="false" customHeight="true" outlineLevel="0" collapsed="false">
      <c r="E4" s="7" t="s">
        <v>4</v>
      </c>
      <c r="F4" s="7"/>
      <c r="G4" s="7" t="s">
        <v>5</v>
      </c>
      <c r="H4" s="7"/>
      <c r="I4" s="7" t="s">
        <v>6</v>
      </c>
      <c r="J4" s="7"/>
      <c r="K4" s="7" t="s">
        <v>7</v>
      </c>
      <c r="L4" s="7"/>
      <c r="M4" s="7" t="s">
        <v>8</v>
      </c>
      <c r="N4" s="7"/>
      <c r="O4" s="7" t="s">
        <v>9</v>
      </c>
      <c r="P4" s="7"/>
      <c r="Q4" s="7" t="s">
        <v>10</v>
      </c>
      <c r="R4" s="7"/>
      <c r="S4" s="7" t="s">
        <v>11</v>
      </c>
      <c r="T4" s="7"/>
      <c r="U4" s="7" t="s">
        <v>12</v>
      </c>
      <c r="V4" s="7"/>
      <c r="W4" s="7" t="s">
        <v>13</v>
      </c>
      <c r="X4" s="7"/>
      <c r="Y4" s="7" t="s">
        <v>14</v>
      </c>
      <c r="Z4" s="7"/>
      <c r="AD4" s="8"/>
      <c r="AE4" s="8"/>
      <c r="AF4" s="8"/>
      <c r="AG4" s="8"/>
      <c r="AH4" s="8"/>
      <c r="AI4" s="8"/>
      <c r="AJ4" s="8"/>
      <c r="AK4" s="8"/>
      <c r="AL4" s="8"/>
      <c r="AM4" s="9"/>
      <c r="AN4" s="8"/>
      <c r="AO4" s="8"/>
      <c r="AP4" s="8"/>
      <c r="AQ4" s="8"/>
      <c r="AR4" s="8"/>
      <c r="AS4" s="8"/>
      <c r="AT4" s="5"/>
      <c r="AU4" s="8"/>
      <c r="AV4" s="8"/>
      <c r="AW4" s="8"/>
      <c r="AX4" s="8"/>
      <c r="AY4" s="8"/>
      <c r="AZ4" s="5"/>
      <c r="BA4" s="8"/>
      <c r="BB4" s="8"/>
      <c r="BC4" s="8"/>
      <c r="BD4" s="8"/>
      <c r="BF4" s="8"/>
      <c r="BG4" s="8"/>
      <c r="BH4" s="8"/>
      <c r="BJ4" s="8"/>
      <c r="BK4" s="8"/>
      <c r="BL4" s="8"/>
      <c r="BM4" s="8"/>
      <c r="BN4" s="8"/>
      <c r="BO4" s="8"/>
      <c r="BQ4" s="8"/>
      <c r="BR4" s="8"/>
      <c r="BS4" s="8"/>
      <c r="BU4" s="8"/>
      <c r="BV4" s="8"/>
      <c r="BW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5"/>
      <c r="CR4" s="8"/>
      <c r="CS4" s="8"/>
      <c r="CT4" s="8"/>
      <c r="CU4" s="8"/>
      <c r="CV4" s="8"/>
      <c r="CW4" s="8"/>
      <c r="CX4" s="8"/>
      <c r="CY4" s="8"/>
      <c r="CZ4" s="8"/>
      <c r="DA4" s="9"/>
      <c r="DB4" s="8"/>
      <c r="DC4" s="8"/>
      <c r="DD4" s="8"/>
      <c r="DE4" s="8"/>
      <c r="DF4" s="8"/>
      <c r="DG4" s="8"/>
      <c r="DH4" s="5"/>
      <c r="DI4" s="8"/>
      <c r="DJ4" s="8"/>
      <c r="DK4" s="8"/>
      <c r="DL4" s="8"/>
      <c r="DM4" s="8"/>
      <c r="DN4" s="5"/>
      <c r="DO4" s="8"/>
      <c r="DP4" s="8"/>
      <c r="DQ4" s="8"/>
      <c r="DR4" s="8"/>
      <c r="EK4" s="7" t="s">
        <v>4</v>
      </c>
      <c r="EL4" s="7"/>
      <c r="EM4" s="7" t="s">
        <v>15</v>
      </c>
      <c r="EN4" s="7"/>
      <c r="EO4" s="7" t="s">
        <v>16</v>
      </c>
      <c r="EP4" s="7"/>
      <c r="EQ4" s="7" t="s">
        <v>17</v>
      </c>
      <c r="ER4" s="7"/>
      <c r="ES4" s="7" t="s">
        <v>18</v>
      </c>
      <c r="ET4" s="7"/>
      <c r="EU4" s="7" t="s">
        <v>19</v>
      </c>
      <c r="EV4" s="7"/>
      <c r="EW4" s="7" t="s">
        <v>20</v>
      </c>
      <c r="EX4" s="7"/>
      <c r="EY4" s="7" t="s">
        <v>21</v>
      </c>
      <c r="EZ4" s="7"/>
      <c r="FA4" s="7" t="s">
        <v>22</v>
      </c>
      <c r="FB4" s="7"/>
      <c r="FC4" s="7" t="s">
        <v>23</v>
      </c>
      <c r="FD4" s="7"/>
      <c r="FE4" s="7" t="s">
        <v>24</v>
      </c>
      <c r="FF4" s="7"/>
      <c r="FG4" s="7" t="s">
        <v>25</v>
      </c>
      <c r="FH4" s="7"/>
      <c r="FI4" s="7" t="s">
        <v>26</v>
      </c>
      <c r="FJ4" s="7"/>
      <c r="JS4" s="7" t="s">
        <v>4</v>
      </c>
      <c r="JT4" s="7"/>
      <c r="JU4" s="7" t="s">
        <v>27</v>
      </c>
      <c r="JV4" s="7"/>
      <c r="JW4" s="7" t="s">
        <v>28</v>
      </c>
      <c r="JX4" s="7"/>
      <c r="JY4" s="7" t="s">
        <v>29</v>
      </c>
      <c r="JZ4" s="7"/>
      <c r="KA4" s="7" t="s">
        <v>26</v>
      </c>
      <c r="KB4" s="7"/>
      <c r="KC4" s="7" t="s">
        <v>30</v>
      </c>
      <c r="KD4" s="7"/>
      <c r="KE4" s="7" t="s">
        <v>18</v>
      </c>
      <c r="KF4" s="7"/>
      <c r="KG4" s="7" t="s">
        <v>31</v>
      </c>
      <c r="KH4" s="7"/>
      <c r="KI4" s="7" t="s">
        <v>32</v>
      </c>
      <c r="KJ4" s="7"/>
      <c r="KK4" s="7" t="s">
        <v>33</v>
      </c>
      <c r="KL4" s="7"/>
      <c r="KM4" s="7" t="s">
        <v>34</v>
      </c>
      <c r="KN4" s="7"/>
      <c r="KO4" s="7" t="s">
        <v>35</v>
      </c>
      <c r="KP4" s="7"/>
    </row>
    <row r="5" customFormat="false" ht="48" hidden="false" customHeight="true" outlineLevel="0" collapsed="false">
      <c r="E5" s="10" t="n">
        <v>1</v>
      </c>
      <c r="F5" s="10"/>
      <c r="G5" s="10" t="n">
        <v>60</v>
      </c>
      <c r="H5" s="10"/>
      <c r="I5" s="10" t="n">
        <v>2</v>
      </c>
      <c r="J5" s="10"/>
      <c r="K5" s="10" t="n">
        <v>2870</v>
      </c>
      <c r="L5" s="10"/>
      <c r="M5" s="10" t="n">
        <v>0.65</v>
      </c>
      <c r="N5" s="10"/>
      <c r="O5" s="10" t="n">
        <v>60</v>
      </c>
      <c r="P5" s="10"/>
      <c r="Q5" s="10" t="n">
        <v>2.5</v>
      </c>
      <c r="R5" s="10"/>
      <c r="S5" s="10" t="n">
        <v>16</v>
      </c>
      <c r="T5" s="10"/>
      <c r="U5" s="10" t="n">
        <v>4</v>
      </c>
      <c r="V5" s="10"/>
      <c r="W5" s="10" t="n">
        <v>8</v>
      </c>
      <c r="X5" s="10"/>
      <c r="Y5" s="10" t="n">
        <v>3</v>
      </c>
      <c r="Z5" s="10"/>
      <c r="AD5" s="8"/>
      <c r="AE5" s="8"/>
      <c r="AF5" s="8"/>
      <c r="AG5" s="8"/>
      <c r="AH5" s="8"/>
      <c r="AI5" s="8"/>
      <c r="AJ5" s="8"/>
      <c r="AK5" s="8"/>
      <c r="AL5" s="8"/>
      <c r="AM5" s="5"/>
      <c r="AN5" s="8"/>
      <c r="AO5" s="8"/>
      <c r="AP5" s="8"/>
      <c r="AQ5" s="8"/>
      <c r="AR5" s="8"/>
      <c r="AS5" s="8"/>
      <c r="AT5" s="5"/>
      <c r="AU5" s="8"/>
      <c r="AV5" s="8"/>
      <c r="AW5" s="8"/>
      <c r="AX5" s="8"/>
      <c r="AY5" s="8"/>
      <c r="AZ5" s="5"/>
      <c r="BA5" s="8"/>
      <c r="BB5" s="8"/>
      <c r="BC5" s="8"/>
      <c r="BD5" s="8"/>
      <c r="BF5" s="8"/>
      <c r="BG5" s="8"/>
      <c r="BH5" s="8"/>
      <c r="BJ5" s="8"/>
      <c r="BK5" s="8"/>
      <c r="BL5" s="8"/>
      <c r="BM5" s="8"/>
      <c r="BN5" s="8"/>
      <c r="BO5" s="8"/>
      <c r="BQ5" s="8"/>
      <c r="BR5" s="8"/>
      <c r="BS5" s="8"/>
      <c r="BU5" s="8"/>
      <c r="BV5" s="8"/>
      <c r="BW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5"/>
      <c r="CR5" s="8"/>
      <c r="CS5" s="8"/>
      <c r="CT5" s="8"/>
      <c r="CU5" s="8"/>
      <c r="CV5" s="8"/>
      <c r="CW5" s="8"/>
      <c r="CX5" s="8"/>
      <c r="CY5" s="8"/>
      <c r="CZ5" s="8"/>
      <c r="DA5" s="5"/>
      <c r="DB5" s="8"/>
      <c r="DC5" s="8"/>
      <c r="DD5" s="8"/>
      <c r="DE5" s="8"/>
      <c r="DF5" s="8"/>
      <c r="DG5" s="8"/>
      <c r="DH5" s="5"/>
      <c r="DI5" s="8"/>
      <c r="DJ5" s="8"/>
      <c r="DK5" s="8"/>
      <c r="DL5" s="8"/>
      <c r="DM5" s="8"/>
      <c r="DN5" s="5"/>
      <c r="DO5" s="8"/>
      <c r="DP5" s="8"/>
      <c r="DQ5" s="8"/>
      <c r="DR5" s="8"/>
      <c r="EK5" s="2" t="n">
        <v>1</v>
      </c>
      <c r="EL5" s="2"/>
      <c r="EM5" s="2" t="n">
        <v>20</v>
      </c>
      <c r="EN5" s="2"/>
      <c r="EO5" s="2" t="n">
        <v>27</v>
      </c>
      <c r="EP5" s="2"/>
      <c r="EQ5" s="2" t="n">
        <v>2500</v>
      </c>
      <c r="ER5" s="2"/>
      <c r="ES5" s="2" t="n">
        <v>40</v>
      </c>
      <c r="ET5" s="2"/>
      <c r="EU5" s="2" t="n">
        <v>2</v>
      </c>
      <c r="EV5" s="2"/>
      <c r="EW5" s="2" t="n">
        <v>2.2</v>
      </c>
      <c r="EX5" s="2"/>
      <c r="EY5" s="2" t="n">
        <v>6</v>
      </c>
      <c r="EZ5" s="2"/>
      <c r="FA5" s="2" t="n">
        <v>3</v>
      </c>
      <c r="FB5" s="2"/>
      <c r="FC5" s="2" t="n">
        <v>2</v>
      </c>
      <c r="FD5" s="2"/>
      <c r="FE5" s="2" t="n">
        <v>1</v>
      </c>
      <c r="FF5" s="2"/>
      <c r="FG5" s="2" t="n">
        <v>1</v>
      </c>
      <c r="FH5" s="2"/>
      <c r="FI5" s="2" t="n">
        <v>2</v>
      </c>
      <c r="FJ5" s="2"/>
      <c r="JS5" s="2" t="n">
        <v>1</v>
      </c>
      <c r="JT5" s="2"/>
      <c r="JU5" s="2" t="n">
        <v>12</v>
      </c>
      <c r="JV5" s="2"/>
      <c r="JW5" s="2" t="n">
        <v>20</v>
      </c>
      <c r="JX5" s="2"/>
      <c r="JY5" s="2" t="n">
        <v>3000</v>
      </c>
      <c r="JZ5" s="2"/>
      <c r="KA5" s="2" t="n">
        <v>2</v>
      </c>
      <c r="KB5" s="2"/>
      <c r="KC5" s="2" t="n">
        <v>0.5</v>
      </c>
      <c r="KD5" s="2"/>
      <c r="KE5" s="2" t="n">
        <v>20</v>
      </c>
      <c r="KF5" s="2"/>
      <c r="KG5" s="2" t="n">
        <v>1.6</v>
      </c>
      <c r="KH5" s="2"/>
      <c r="KI5" s="2" t="n">
        <v>1.8</v>
      </c>
      <c r="KJ5" s="2"/>
      <c r="KK5" s="2" t="n">
        <v>6</v>
      </c>
      <c r="KL5" s="2"/>
      <c r="KM5" s="2" t="n">
        <v>1</v>
      </c>
      <c r="KN5" s="2"/>
      <c r="KO5" s="2" t="n">
        <v>3</v>
      </c>
      <c r="KP5" s="2"/>
    </row>
    <row r="6" customFormat="false" ht="48" hidden="false" customHeight="true" outlineLevel="0" collapsed="false">
      <c r="E6" s="10" t="n">
        <v>2</v>
      </c>
      <c r="F6" s="10"/>
      <c r="G6" s="10" t="n">
        <v>75</v>
      </c>
      <c r="H6" s="10"/>
      <c r="I6" s="10" t="n">
        <v>4</v>
      </c>
      <c r="J6" s="10"/>
      <c r="K6" s="10" t="n">
        <v>1440</v>
      </c>
      <c r="L6" s="10"/>
      <c r="M6" s="10" t="n">
        <v>0.67</v>
      </c>
      <c r="N6" s="10"/>
      <c r="O6" s="10" t="n">
        <v>61</v>
      </c>
      <c r="P6" s="10"/>
      <c r="Q6" s="10" t="n">
        <v>3.7</v>
      </c>
      <c r="R6" s="10"/>
      <c r="S6" s="10" t="n">
        <v>24</v>
      </c>
      <c r="T6" s="10"/>
      <c r="U6" s="10" t="n">
        <v>3</v>
      </c>
      <c r="V6" s="10"/>
      <c r="W6" s="10" t="n">
        <v>6</v>
      </c>
      <c r="X6" s="10"/>
      <c r="Y6" s="10" t="n">
        <v>4.5</v>
      </c>
      <c r="Z6" s="10"/>
      <c r="AD6" s="8"/>
      <c r="AE6" s="8"/>
      <c r="AF6" s="8"/>
      <c r="AG6" s="8"/>
      <c r="AH6" s="8"/>
      <c r="AI6" s="8"/>
      <c r="AJ6" s="8"/>
      <c r="AK6" s="8"/>
      <c r="AL6" s="8"/>
      <c r="AM6" s="5"/>
      <c r="AN6" s="8"/>
      <c r="AO6" s="8"/>
      <c r="AP6" s="8"/>
      <c r="AQ6" s="8"/>
      <c r="AR6" s="8"/>
      <c r="AS6" s="8"/>
      <c r="AT6" s="5"/>
      <c r="AU6" s="8"/>
      <c r="AV6" s="8"/>
      <c r="AW6" s="8"/>
      <c r="AX6" s="8"/>
      <c r="AY6" s="8"/>
      <c r="AZ6" s="5"/>
      <c r="BA6" s="8"/>
      <c r="BB6" s="8"/>
      <c r="BC6" s="8"/>
      <c r="BD6" s="8"/>
      <c r="BG6" s="5"/>
      <c r="BH6" s="5"/>
      <c r="BI6" s="5"/>
      <c r="BJ6" s="5"/>
      <c r="BK6" s="5"/>
      <c r="BL6" s="5"/>
      <c r="BM6" s="5"/>
      <c r="BN6" s="5"/>
      <c r="BO6" s="11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5"/>
      <c r="CR6" s="8"/>
      <c r="CS6" s="8"/>
      <c r="CT6" s="8"/>
      <c r="CU6" s="8"/>
      <c r="CV6" s="8"/>
      <c r="CW6" s="8"/>
      <c r="CX6" s="8"/>
      <c r="CY6" s="8"/>
      <c r="CZ6" s="8"/>
      <c r="DA6" s="5"/>
      <c r="DB6" s="8"/>
      <c r="DC6" s="8"/>
      <c r="DD6" s="8"/>
      <c r="DE6" s="8"/>
      <c r="DF6" s="8"/>
      <c r="DG6" s="8"/>
      <c r="DH6" s="5"/>
      <c r="DI6" s="8"/>
      <c r="DJ6" s="8"/>
      <c r="DK6" s="8"/>
      <c r="DL6" s="8"/>
      <c r="DM6" s="8"/>
      <c r="DN6" s="5"/>
      <c r="DO6" s="8"/>
      <c r="DP6" s="8"/>
      <c r="DQ6" s="8"/>
      <c r="DR6" s="8"/>
      <c r="EK6" s="2" t="n">
        <v>2</v>
      </c>
      <c r="EL6" s="2"/>
      <c r="EM6" s="2" t="n">
        <v>40</v>
      </c>
      <c r="EN6" s="2"/>
      <c r="EO6" s="2" t="n">
        <v>27</v>
      </c>
      <c r="EP6" s="2"/>
      <c r="EQ6" s="2" t="n">
        <v>3000</v>
      </c>
      <c r="ER6" s="2"/>
      <c r="ES6" s="2" t="n">
        <v>42</v>
      </c>
      <c r="ET6" s="2"/>
      <c r="EU6" s="2" t="n">
        <v>2.2</v>
      </c>
      <c r="EV6" s="2"/>
      <c r="EW6" s="2" t="n">
        <v>2.4</v>
      </c>
      <c r="EX6" s="2"/>
      <c r="EY6" s="2" t="n">
        <v>8</v>
      </c>
      <c r="EZ6" s="2"/>
      <c r="FA6" s="2" t="n">
        <v>4</v>
      </c>
      <c r="FB6" s="2"/>
      <c r="FC6" s="2" t="n">
        <v>3</v>
      </c>
      <c r="FD6" s="2"/>
      <c r="FE6" s="2" t="n">
        <v>1</v>
      </c>
      <c r="FF6" s="2"/>
      <c r="FG6" s="2" t="n">
        <v>1</v>
      </c>
      <c r="FH6" s="2"/>
      <c r="FI6" s="2" t="n">
        <v>2</v>
      </c>
      <c r="FJ6" s="2"/>
      <c r="JS6" s="2" t="n">
        <v>2</v>
      </c>
      <c r="JT6" s="2"/>
      <c r="JU6" s="2" t="n">
        <v>24</v>
      </c>
      <c r="JV6" s="2"/>
      <c r="JW6" s="2" t="n">
        <v>40</v>
      </c>
      <c r="JX6" s="2"/>
      <c r="JY6" s="2" t="n">
        <v>1500</v>
      </c>
      <c r="JZ6" s="2"/>
      <c r="KA6" s="2" t="n">
        <v>4</v>
      </c>
      <c r="KB6" s="2"/>
      <c r="KC6" s="2" t="n">
        <v>0.52</v>
      </c>
      <c r="KD6" s="2"/>
      <c r="KE6" s="2" t="n">
        <v>22</v>
      </c>
      <c r="KF6" s="2"/>
      <c r="KG6" s="2" t="n">
        <v>1.8</v>
      </c>
      <c r="KH6" s="2"/>
      <c r="KI6" s="2" t="n">
        <v>2</v>
      </c>
      <c r="KJ6" s="2"/>
      <c r="KK6" s="2" t="n">
        <v>12</v>
      </c>
      <c r="KL6" s="2"/>
      <c r="KM6" s="2" t="n">
        <v>1</v>
      </c>
      <c r="KN6" s="2"/>
      <c r="KO6" s="2" t="n">
        <v>3</v>
      </c>
      <c r="KP6" s="2"/>
    </row>
    <row r="7" customFormat="false" ht="48" hidden="false" customHeight="true" outlineLevel="0" collapsed="false">
      <c r="E7" s="10" t="n">
        <v>3</v>
      </c>
      <c r="F7" s="10"/>
      <c r="G7" s="10" t="n">
        <v>90</v>
      </c>
      <c r="H7" s="10"/>
      <c r="I7" s="10" t="n">
        <v>6</v>
      </c>
      <c r="J7" s="10"/>
      <c r="K7" s="10" t="n">
        <v>955</v>
      </c>
      <c r="L7" s="10"/>
      <c r="M7" s="10" t="n">
        <v>0.69</v>
      </c>
      <c r="N7" s="10"/>
      <c r="O7" s="10" t="n">
        <v>62</v>
      </c>
      <c r="P7" s="10"/>
      <c r="Q7" s="10" t="n">
        <v>4.5</v>
      </c>
      <c r="R7" s="10"/>
      <c r="S7" s="10" t="n">
        <v>24</v>
      </c>
      <c r="T7" s="10"/>
      <c r="U7" s="10" t="n">
        <v>2</v>
      </c>
      <c r="V7" s="10"/>
      <c r="W7" s="10" t="n">
        <v>4</v>
      </c>
      <c r="X7" s="10"/>
      <c r="Y7" s="10" t="n">
        <v>5.4</v>
      </c>
      <c r="Z7" s="10"/>
      <c r="EK7" s="2" t="n">
        <v>3</v>
      </c>
      <c r="EL7" s="2"/>
      <c r="EM7" s="2" t="n">
        <v>60</v>
      </c>
      <c r="EN7" s="2"/>
      <c r="EO7" s="2" t="n">
        <v>36</v>
      </c>
      <c r="EP7" s="2"/>
      <c r="EQ7" s="2" t="n">
        <v>3500</v>
      </c>
      <c r="ER7" s="2"/>
      <c r="ES7" s="2" t="n">
        <v>44</v>
      </c>
      <c r="ET7" s="2"/>
      <c r="EU7" s="2" t="n">
        <v>2.4</v>
      </c>
      <c r="EV7" s="2"/>
      <c r="EW7" s="2" t="n">
        <v>2.6</v>
      </c>
      <c r="EX7" s="2"/>
      <c r="EY7" s="2" t="n">
        <v>10</v>
      </c>
      <c r="EZ7" s="2"/>
      <c r="FA7" s="2" t="n">
        <v>5</v>
      </c>
      <c r="FB7" s="2"/>
      <c r="FC7" s="2" t="n">
        <v>4</v>
      </c>
      <c r="FD7" s="2"/>
      <c r="FE7" s="2" t="n">
        <v>1</v>
      </c>
      <c r="FF7" s="2"/>
      <c r="FG7" s="2" t="n">
        <v>1</v>
      </c>
      <c r="FH7" s="2"/>
      <c r="FI7" s="2" t="n">
        <v>2</v>
      </c>
      <c r="FJ7" s="2"/>
      <c r="JS7" s="2" t="n">
        <v>3</v>
      </c>
      <c r="JT7" s="2"/>
      <c r="JU7" s="2" t="n">
        <v>36</v>
      </c>
      <c r="JV7" s="2"/>
      <c r="JW7" s="2" t="n">
        <v>60</v>
      </c>
      <c r="JX7" s="2"/>
      <c r="JY7" s="2" t="n">
        <v>1000</v>
      </c>
      <c r="JZ7" s="2"/>
      <c r="KA7" s="2" t="n">
        <v>6</v>
      </c>
      <c r="KB7" s="2"/>
      <c r="KC7" s="2" t="n">
        <v>0.54</v>
      </c>
      <c r="KD7" s="2"/>
      <c r="KE7" s="2" t="n">
        <v>24</v>
      </c>
      <c r="KF7" s="2"/>
      <c r="KG7" s="2" t="n">
        <v>2</v>
      </c>
      <c r="KH7" s="2"/>
      <c r="KI7" s="2" t="n">
        <v>2.2</v>
      </c>
      <c r="KJ7" s="2"/>
      <c r="KK7" s="2" t="n">
        <v>18</v>
      </c>
      <c r="KL7" s="2"/>
      <c r="KM7" s="2" t="n">
        <v>1</v>
      </c>
      <c r="KN7" s="2"/>
      <c r="KO7" s="2" t="n">
        <v>3</v>
      </c>
      <c r="KP7" s="2"/>
    </row>
    <row r="8" customFormat="false" ht="48" hidden="false" customHeight="true" outlineLevel="0" collapsed="false">
      <c r="E8" s="10" t="n">
        <v>4</v>
      </c>
      <c r="F8" s="10"/>
      <c r="G8" s="10" t="n">
        <v>100</v>
      </c>
      <c r="H8" s="10"/>
      <c r="I8" s="10" t="n">
        <v>8</v>
      </c>
      <c r="J8" s="10"/>
      <c r="K8" s="10" t="n">
        <v>711</v>
      </c>
      <c r="L8" s="10"/>
      <c r="M8" s="10" t="n">
        <v>0.58</v>
      </c>
      <c r="N8" s="10"/>
      <c r="O8" s="10" t="n">
        <v>63</v>
      </c>
      <c r="P8" s="10"/>
      <c r="Q8" s="10" t="n">
        <v>5.1</v>
      </c>
      <c r="R8" s="10"/>
      <c r="S8" s="10" t="n">
        <v>16</v>
      </c>
      <c r="T8" s="10"/>
      <c r="U8" s="10" t="n">
        <v>1</v>
      </c>
      <c r="V8" s="10"/>
      <c r="W8" s="10" t="n">
        <v>2</v>
      </c>
      <c r="X8" s="10"/>
      <c r="Y8" s="10" t="n">
        <v>6.1</v>
      </c>
      <c r="Z8" s="10"/>
      <c r="AD8" s="4" t="s">
        <v>1</v>
      </c>
      <c r="AE8" s="4"/>
      <c r="AF8" s="4"/>
      <c r="AH8" s="4" t="s">
        <v>1</v>
      </c>
      <c r="AI8" s="4"/>
      <c r="AJ8" s="4"/>
      <c r="AK8" s="4"/>
      <c r="AL8" s="4"/>
      <c r="AM8" s="4"/>
      <c r="AO8" s="4" t="s">
        <v>1</v>
      </c>
      <c r="AP8" s="4"/>
      <c r="AQ8" s="4"/>
      <c r="AR8" s="4"/>
      <c r="AS8" s="4"/>
      <c r="AT8" s="5"/>
      <c r="AU8" s="4" t="s">
        <v>1</v>
      </c>
      <c r="AV8" s="4"/>
      <c r="AW8" s="4"/>
      <c r="AX8" s="4"/>
      <c r="AY8" s="5"/>
      <c r="AZ8" s="4" t="s">
        <v>1</v>
      </c>
      <c r="BA8" s="4"/>
      <c r="BB8" s="4"/>
      <c r="BD8" s="12" t="s">
        <v>36</v>
      </c>
      <c r="BE8" s="12"/>
      <c r="BF8" s="12"/>
      <c r="BG8" s="11"/>
      <c r="BH8" s="12" t="s">
        <v>37</v>
      </c>
      <c r="BI8" s="12"/>
      <c r="BJ8" s="12"/>
      <c r="BK8" s="5"/>
      <c r="BL8" s="12" t="s">
        <v>38</v>
      </c>
      <c r="BM8" s="12"/>
      <c r="BN8" s="12"/>
      <c r="BO8" s="5"/>
      <c r="BP8" s="12" t="s">
        <v>39</v>
      </c>
      <c r="BQ8" s="12"/>
      <c r="BR8" s="12"/>
      <c r="BS8" s="5"/>
      <c r="BT8" s="13" t="s">
        <v>40</v>
      </c>
      <c r="CE8" s="4" t="s">
        <v>1</v>
      </c>
      <c r="CF8" s="4"/>
      <c r="CG8" s="4"/>
      <c r="CH8" s="4"/>
      <c r="CI8" s="4"/>
      <c r="CJ8" s="4"/>
      <c r="CK8" s="5"/>
      <c r="CL8" s="4" t="s">
        <v>1</v>
      </c>
      <c r="CM8" s="4"/>
      <c r="CN8" s="4"/>
      <c r="CO8" s="4"/>
      <c r="CP8" s="4"/>
      <c r="CQ8" s="5"/>
      <c r="CR8" s="4" t="s">
        <v>1</v>
      </c>
      <c r="CS8" s="4"/>
      <c r="CT8" s="4"/>
      <c r="CU8" s="4"/>
      <c r="CV8" s="5"/>
      <c r="CW8" s="4" t="s">
        <v>1</v>
      </c>
      <c r="CX8" s="4"/>
      <c r="CY8" s="4"/>
      <c r="EK8" s="2" t="n">
        <v>4</v>
      </c>
      <c r="EL8" s="2"/>
      <c r="EM8" s="2" t="n">
        <v>80</v>
      </c>
      <c r="EN8" s="2"/>
      <c r="EO8" s="2" t="n">
        <v>36</v>
      </c>
      <c r="EP8" s="2"/>
      <c r="EQ8" s="2" t="n">
        <v>4000</v>
      </c>
      <c r="ER8" s="2"/>
      <c r="ES8" s="2" t="n">
        <v>46</v>
      </c>
      <c r="ET8" s="2"/>
      <c r="EU8" s="2" t="n">
        <v>2.6</v>
      </c>
      <c r="EV8" s="2"/>
      <c r="EW8" s="2" t="n">
        <v>2.8</v>
      </c>
      <c r="EX8" s="2"/>
      <c r="EY8" s="2" t="n">
        <v>8</v>
      </c>
      <c r="EZ8" s="2"/>
      <c r="FA8" s="2" t="n">
        <v>2</v>
      </c>
      <c r="FB8" s="2"/>
      <c r="FC8" s="2" t="n">
        <v>1</v>
      </c>
      <c r="FD8" s="2"/>
      <c r="FE8" s="2" t="n">
        <v>1</v>
      </c>
      <c r="FF8" s="2"/>
      <c r="FG8" s="2" t="n">
        <v>1</v>
      </c>
      <c r="FH8" s="2"/>
      <c r="FI8" s="2" t="n">
        <v>4</v>
      </c>
      <c r="FJ8" s="2"/>
      <c r="JS8" s="2" t="n">
        <v>4</v>
      </c>
      <c r="JT8" s="2"/>
      <c r="JU8" s="2" t="n">
        <v>127</v>
      </c>
      <c r="JV8" s="2"/>
      <c r="JW8" s="2" t="n">
        <v>80</v>
      </c>
      <c r="JX8" s="2"/>
      <c r="JY8" s="2" t="n">
        <v>750</v>
      </c>
      <c r="JZ8" s="2"/>
      <c r="KA8" s="2" t="n">
        <v>8</v>
      </c>
      <c r="KB8" s="2"/>
      <c r="KC8" s="2" t="n">
        <v>0.56</v>
      </c>
      <c r="KD8" s="2"/>
      <c r="KE8" s="2" t="n">
        <v>26</v>
      </c>
      <c r="KF8" s="2"/>
      <c r="KG8" s="2" t="n">
        <v>2.2</v>
      </c>
      <c r="KH8" s="2"/>
      <c r="KI8" s="2" t="n">
        <v>2.4</v>
      </c>
      <c r="KJ8" s="2"/>
      <c r="KK8" s="2" t="n">
        <v>24</v>
      </c>
      <c r="KL8" s="2"/>
      <c r="KM8" s="2" t="n">
        <v>1</v>
      </c>
      <c r="KN8" s="2"/>
      <c r="KO8" s="2" t="n">
        <v>3</v>
      </c>
      <c r="KP8" s="2"/>
    </row>
    <row r="9" customFormat="false" ht="48" hidden="false" customHeight="true" outlineLevel="0" collapsed="false">
      <c r="E9" s="10" t="n">
        <v>5</v>
      </c>
      <c r="F9" s="10"/>
      <c r="G9" s="10" t="n">
        <v>115</v>
      </c>
      <c r="H9" s="10"/>
      <c r="I9" s="10" t="n">
        <v>2</v>
      </c>
      <c r="J9" s="10"/>
      <c r="K9" s="10" t="n">
        <v>2862</v>
      </c>
      <c r="L9" s="10"/>
      <c r="M9" s="10" t="n">
        <v>0.54</v>
      </c>
      <c r="N9" s="10"/>
      <c r="O9" s="10" t="n">
        <v>64</v>
      </c>
      <c r="P9" s="10"/>
      <c r="Q9" s="10" t="n">
        <v>3.2</v>
      </c>
      <c r="R9" s="10"/>
      <c r="S9" s="10" t="n">
        <v>12</v>
      </c>
      <c r="T9" s="10"/>
      <c r="U9" s="10" t="n">
        <v>3</v>
      </c>
      <c r="V9" s="10"/>
      <c r="W9" s="10" t="n">
        <v>6</v>
      </c>
      <c r="X9" s="10"/>
      <c r="Y9" s="10" t="n">
        <v>3.8</v>
      </c>
      <c r="Z9" s="10"/>
      <c r="AD9" s="8"/>
      <c r="AE9" s="8"/>
      <c r="AF9" s="8"/>
      <c r="AH9" s="8"/>
      <c r="AI9" s="8"/>
      <c r="AJ9" s="8"/>
      <c r="AK9" s="8"/>
      <c r="AL9" s="8"/>
      <c r="AM9" s="8"/>
      <c r="AO9" s="8"/>
      <c r="AP9" s="8"/>
      <c r="AQ9" s="8"/>
      <c r="AR9" s="8"/>
      <c r="AS9" s="8"/>
      <c r="AT9" s="5"/>
      <c r="AU9" s="14"/>
      <c r="AV9" s="14"/>
      <c r="AW9" s="14"/>
      <c r="AX9" s="14"/>
      <c r="AY9" s="5"/>
      <c r="AZ9" s="8"/>
      <c r="BA9" s="8"/>
      <c r="BB9" s="8"/>
      <c r="BD9" s="12"/>
      <c r="BE9" s="12"/>
      <c r="BF9" s="12"/>
      <c r="BG9" s="11"/>
      <c r="BH9" s="12"/>
      <c r="BI9" s="12"/>
      <c r="BJ9" s="12"/>
      <c r="BK9" s="5"/>
      <c r="BL9" s="12"/>
      <c r="BM9" s="12"/>
      <c r="BN9" s="12"/>
      <c r="BO9" s="5"/>
      <c r="BP9" s="12"/>
      <c r="BQ9" s="12"/>
      <c r="BR9" s="12"/>
      <c r="BS9" s="5"/>
      <c r="BT9" s="13"/>
      <c r="CE9" s="8"/>
      <c r="CF9" s="8"/>
      <c r="CG9" s="8"/>
      <c r="CH9" s="8"/>
      <c r="CI9" s="8"/>
      <c r="CJ9" s="8"/>
      <c r="CK9" s="5"/>
      <c r="CL9" s="8"/>
      <c r="CM9" s="8"/>
      <c r="CN9" s="8"/>
      <c r="CO9" s="8"/>
      <c r="CP9" s="8"/>
      <c r="CQ9" s="5"/>
      <c r="CR9" s="14"/>
      <c r="CS9" s="14"/>
      <c r="CT9" s="14"/>
      <c r="CU9" s="14"/>
      <c r="CV9" s="5"/>
      <c r="CW9" s="8"/>
      <c r="CX9" s="8"/>
      <c r="CY9" s="8"/>
      <c r="EK9" s="2" t="n">
        <v>5</v>
      </c>
      <c r="EL9" s="2"/>
      <c r="EM9" s="2" t="n">
        <v>100</v>
      </c>
      <c r="EN9" s="2"/>
      <c r="EO9" s="2" t="n">
        <v>36</v>
      </c>
      <c r="EP9" s="2"/>
      <c r="EQ9" s="2" t="n">
        <v>4500</v>
      </c>
      <c r="ER9" s="2"/>
      <c r="ES9" s="2" t="n">
        <v>48</v>
      </c>
      <c r="ET9" s="2"/>
      <c r="EU9" s="2" t="n">
        <v>2.8</v>
      </c>
      <c r="EV9" s="2"/>
      <c r="EW9" s="2" t="n">
        <v>3</v>
      </c>
      <c r="EX9" s="2"/>
      <c r="EY9" s="2" t="n">
        <v>12</v>
      </c>
      <c r="EZ9" s="2"/>
      <c r="FA9" s="2" t="n">
        <v>3</v>
      </c>
      <c r="FB9" s="2"/>
      <c r="FC9" s="2" t="n">
        <v>2</v>
      </c>
      <c r="FD9" s="2"/>
      <c r="FE9" s="2" t="n">
        <v>1</v>
      </c>
      <c r="FF9" s="2"/>
      <c r="FG9" s="2" t="n">
        <v>1</v>
      </c>
      <c r="FH9" s="2"/>
      <c r="FI9" s="2" t="n">
        <v>4</v>
      </c>
      <c r="FJ9" s="2"/>
      <c r="JS9" s="2" t="n">
        <v>5</v>
      </c>
      <c r="JT9" s="2"/>
      <c r="JU9" s="2" t="n">
        <v>220</v>
      </c>
      <c r="JV9" s="2"/>
      <c r="JW9" s="2" t="n">
        <v>100</v>
      </c>
      <c r="JX9" s="2"/>
      <c r="JY9" s="2" t="n">
        <v>3000</v>
      </c>
      <c r="JZ9" s="2"/>
      <c r="KA9" s="2" t="n">
        <v>2</v>
      </c>
      <c r="KB9" s="2"/>
      <c r="KC9" s="2" t="n">
        <v>0.58</v>
      </c>
      <c r="KD9" s="2"/>
      <c r="KE9" s="2" t="n">
        <v>28</v>
      </c>
      <c r="KF9" s="2"/>
      <c r="KG9" s="2" t="n">
        <v>2.4</v>
      </c>
      <c r="KH9" s="2"/>
      <c r="KI9" s="2" t="n">
        <v>2.6</v>
      </c>
      <c r="KJ9" s="2"/>
      <c r="KK9" s="2" t="n">
        <v>12</v>
      </c>
      <c r="KL9" s="2"/>
      <c r="KM9" s="2" t="n">
        <v>2</v>
      </c>
      <c r="KN9" s="2"/>
      <c r="KO9" s="2" t="n">
        <v>6</v>
      </c>
      <c r="KP9" s="2"/>
    </row>
    <row r="10" customFormat="false" ht="48" hidden="false" customHeight="true" outlineLevel="0" collapsed="false">
      <c r="E10" s="10" t="n">
        <v>6</v>
      </c>
      <c r="F10" s="10"/>
      <c r="G10" s="10" t="n">
        <v>120</v>
      </c>
      <c r="H10" s="10"/>
      <c r="I10" s="10" t="n">
        <v>4</v>
      </c>
      <c r="J10" s="10"/>
      <c r="K10" s="10" t="n">
        <v>1410</v>
      </c>
      <c r="L10" s="10"/>
      <c r="M10" s="10" t="n">
        <v>0.55</v>
      </c>
      <c r="N10" s="10"/>
      <c r="O10" s="10" t="n">
        <v>65</v>
      </c>
      <c r="P10" s="10"/>
      <c r="Q10" s="10" t="n">
        <v>4.5</v>
      </c>
      <c r="R10" s="10"/>
      <c r="S10" s="10" t="n">
        <v>16</v>
      </c>
      <c r="T10" s="10"/>
      <c r="U10" s="10" t="n">
        <v>2</v>
      </c>
      <c r="V10" s="10"/>
      <c r="W10" s="10" t="n">
        <v>4</v>
      </c>
      <c r="X10" s="10"/>
      <c r="Y10" s="10" t="n">
        <v>5.4</v>
      </c>
      <c r="Z10" s="10"/>
      <c r="AD10" s="8"/>
      <c r="AE10" s="8"/>
      <c r="AF10" s="8"/>
      <c r="AH10" s="8"/>
      <c r="AI10" s="8"/>
      <c r="AJ10" s="8"/>
      <c r="AK10" s="8"/>
      <c r="AL10" s="8"/>
      <c r="AM10" s="8"/>
      <c r="AO10" s="8"/>
      <c r="AP10" s="8"/>
      <c r="AQ10" s="8"/>
      <c r="AR10" s="8"/>
      <c r="AS10" s="8"/>
      <c r="AT10" s="5"/>
      <c r="AU10" s="14"/>
      <c r="AV10" s="14"/>
      <c r="AW10" s="14"/>
      <c r="AX10" s="14"/>
      <c r="AY10" s="5"/>
      <c r="AZ10" s="8"/>
      <c r="BA10" s="8"/>
      <c r="BB10" s="8"/>
      <c r="BD10" s="12"/>
      <c r="BE10" s="12"/>
      <c r="BF10" s="12"/>
      <c r="BG10" s="5"/>
      <c r="BH10" s="12"/>
      <c r="BI10" s="12"/>
      <c r="BJ10" s="12"/>
      <c r="BK10" s="5"/>
      <c r="BL10" s="12"/>
      <c r="BM10" s="12"/>
      <c r="BN10" s="12"/>
      <c r="BO10" s="5"/>
      <c r="BP10" s="12"/>
      <c r="BQ10" s="12"/>
      <c r="BR10" s="12"/>
      <c r="BT10" s="13"/>
      <c r="CE10" s="8"/>
      <c r="CF10" s="8"/>
      <c r="CG10" s="8"/>
      <c r="CH10" s="8"/>
      <c r="CI10" s="8"/>
      <c r="CJ10" s="8"/>
      <c r="CK10" s="5"/>
      <c r="CL10" s="8"/>
      <c r="CM10" s="8"/>
      <c r="CN10" s="8"/>
      <c r="CO10" s="8"/>
      <c r="CP10" s="8"/>
      <c r="CQ10" s="5"/>
      <c r="CR10" s="14"/>
      <c r="CS10" s="14"/>
      <c r="CT10" s="14"/>
      <c r="CU10" s="14"/>
      <c r="CV10" s="5"/>
      <c r="CW10" s="8"/>
      <c r="CX10" s="8"/>
      <c r="CY10" s="8"/>
      <c r="EK10" s="2" t="n">
        <v>6</v>
      </c>
      <c r="EL10" s="2"/>
      <c r="EM10" s="2" t="n">
        <v>120</v>
      </c>
      <c r="EN10" s="2"/>
      <c r="EO10" s="2" t="n">
        <v>110</v>
      </c>
      <c r="EP10" s="2"/>
      <c r="EQ10" s="2" t="n">
        <v>5000</v>
      </c>
      <c r="ER10" s="2"/>
      <c r="ES10" s="2" t="n">
        <v>50</v>
      </c>
      <c r="ET10" s="2"/>
      <c r="EU10" s="2" t="n">
        <v>3</v>
      </c>
      <c r="EV10" s="2"/>
      <c r="EW10" s="2" t="n">
        <v>3.2</v>
      </c>
      <c r="EX10" s="2"/>
      <c r="EY10" s="2" t="n">
        <v>16</v>
      </c>
      <c r="EZ10" s="2"/>
      <c r="FA10" s="2" t="n">
        <v>4</v>
      </c>
      <c r="FB10" s="2"/>
      <c r="FC10" s="2" t="n">
        <v>3</v>
      </c>
      <c r="FD10" s="2"/>
      <c r="FE10" s="2" t="n">
        <v>1</v>
      </c>
      <c r="FF10" s="2"/>
      <c r="FG10" s="2" t="n">
        <v>1</v>
      </c>
      <c r="FH10" s="2"/>
      <c r="FI10" s="2" t="n">
        <v>4</v>
      </c>
      <c r="FJ10" s="2"/>
      <c r="JS10" s="2" t="n">
        <v>6</v>
      </c>
      <c r="JT10" s="2"/>
      <c r="JU10" s="2" t="n">
        <v>220</v>
      </c>
      <c r="JV10" s="2"/>
      <c r="JW10" s="2" t="n">
        <v>120</v>
      </c>
      <c r="JX10" s="2"/>
      <c r="JY10" s="2" t="n">
        <v>1500</v>
      </c>
      <c r="JZ10" s="2"/>
      <c r="KA10" s="2" t="n">
        <v>4</v>
      </c>
      <c r="KB10" s="2"/>
      <c r="KC10" s="2" t="n">
        <v>0.6</v>
      </c>
      <c r="KD10" s="2"/>
      <c r="KE10" s="2" t="n">
        <v>30</v>
      </c>
      <c r="KF10" s="2"/>
      <c r="KG10" s="2" t="n">
        <v>2.6</v>
      </c>
      <c r="KH10" s="2"/>
      <c r="KI10" s="2" t="n">
        <v>2.8</v>
      </c>
      <c r="KJ10" s="2"/>
      <c r="KK10" s="2" t="n">
        <v>24</v>
      </c>
      <c r="KL10" s="2"/>
      <c r="KM10" s="2" t="n">
        <v>2</v>
      </c>
      <c r="KN10" s="2"/>
      <c r="KO10" s="2" t="n">
        <v>6</v>
      </c>
      <c r="KP10" s="2"/>
    </row>
    <row r="11" customFormat="false" ht="48" hidden="false" customHeight="true" outlineLevel="0" collapsed="false">
      <c r="E11" s="10" t="n">
        <v>7</v>
      </c>
      <c r="F11" s="10"/>
      <c r="G11" s="10" t="n">
        <v>140</v>
      </c>
      <c r="H11" s="10"/>
      <c r="I11" s="10" t="n">
        <v>6</v>
      </c>
      <c r="J11" s="10"/>
      <c r="K11" s="10" t="n">
        <v>945</v>
      </c>
      <c r="L11" s="10"/>
      <c r="M11" s="10" t="n">
        <v>0.56</v>
      </c>
      <c r="N11" s="10"/>
      <c r="O11" s="10" t="n">
        <v>66</v>
      </c>
      <c r="P11" s="10"/>
      <c r="Q11" s="10" t="n">
        <v>5.4</v>
      </c>
      <c r="R11" s="10"/>
      <c r="S11" s="10" t="n">
        <v>36</v>
      </c>
      <c r="T11" s="10"/>
      <c r="U11" s="10" t="n">
        <v>3</v>
      </c>
      <c r="V11" s="10"/>
      <c r="W11" s="10" t="n">
        <v>6</v>
      </c>
      <c r="X11" s="10"/>
      <c r="Y11" s="10" t="n">
        <v>6.5</v>
      </c>
      <c r="Z11" s="10"/>
      <c r="EK11" s="2" t="n">
        <v>7</v>
      </c>
      <c r="EL11" s="2"/>
      <c r="EM11" s="2" t="n">
        <v>140</v>
      </c>
      <c r="EN11" s="2"/>
      <c r="EO11" s="2" t="n">
        <v>110</v>
      </c>
      <c r="EP11" s="2"/>
      <c r="EQ11" s="2" t="n">
        <v>5500</v>
      </c>
      <c r="ER11" s="2"/>
      <c r="ES11" s="2" t="n">
        <v>52</v>
      </c>
      <c r="ET11" s="2"/>
      <c r="EU11" s="2" t="n">
        <v>3.2</v>
      </c>
      <c r="EV11" s="2"/>
      <c r="EW11" s="2" t="n">
        <v>3.4</v>
      </c>
      <c r="EX11" s="2"/>
      <c r="EY11" s="2" t="n">
        <v>12</v>
      </c>
      <c r="EZ11" s="2"/>
      <c r="FA11" s="2" t="n">
        <v>2</v>
      </c>
      <c r="FB11" s="2"/>
      <c r="FC11" s="2" t="n">
        <v>1</v>
      </c>
      <c r="FD11" s="2"/>
      <c r="FE11" s="2" t="n">
        <v>1</v>
      </c>
      <c r="FF11" s="2"/>
      <c r="FG11" s="2" t="n">
        <v>1</v>
      </c>
      <c r="FH11" s="2"/>
      <c r="FI11" s="2" t="n">
        <v>6</v>
      </c>
      <c r="FJ11" s="2"/>
      <c r="JS11" s="2" t="n">
        <v>7</v>
      </c>
      <c r="JT11" s="2"/>
      <c r="JU11" s="2" t="n">
        <v>127</v>
      </c>
      <c r="JV11" s="2"/>
      <c r="JW11" s="2" t="n">
        <v>140</v>
      </c>
      <c r="JX11" s="2"/>
      <c r="JY11" s="2" t="n">
        <v>1000</v>
      </c>
      <c r="JZ11" s="2"/>
      <c r="KA11" s="2" t="n">
        <v>6</v>
      </c>
      <c r="KB11" s="2"/>
      <c r="KC11" s="2" t="n">
        <v>0.62</v>
      </c>
      <c r="KD11" s="2"/>
      <c r="KE11" s="2" t="n">
        <v>32</v>
      </c>
      <c r="KF11" s="2"/>
      <c r="KG11" s="2" t="n">
        <v>2.8</v>
      </c>
      <c r="KH11" s="2"/>
      <c r="KI11" s="2" t="n">
        <v>3</v>
      </c>
      <c r="KJ11" s="2"/>
      <c r="KK11" s="2" t="n">
        <v>36</v>
      </c>
      <c r="KL11" s="2"/>
      <c r="KM11" s="2" t="n">
        <v>2</v>
      </c>
      <c r="KN11" s="2"/>
      <c r="KO11" s="2" t="n">
        <v>6</v>
      </c>
      <c r="KP11" s="2"/>
    </row>
    <row r="12" customFormat="false" ht="48" hidden="false" customHeight="true" outlineLevel="0" collapsed="false">
      <c r="E12" s="10" t="n">
        <v>8</v>
      </c>
      <c r="F12" s="10"/>
      <c r="G12" s="10" t="n">
        <v>150</v>
      </c>
      <c r="H12" s="10"/>
      <c r="I12" s="10" t="n">
        <v>8</v>
      </c>
      <c r="J12" s="10"/>
      <c r="K12" s="10" t="n">
        <v>708</v>
      </c>
      <c r="L12" s="10"/>
      <c r="M12" s="10" t="n">
        <v>0.57</v>
      </c>
      <c r="N12" s="10"/>
      <c r="O12" s="10" t="n">
        <v>71</v>
      </c>
      <c r="P12" s="10"/>
      <c r="Q12" s="10" t="n">
        <v>5.6</v>
      </c>
      <c r="R12" s="10"/>
      <c r="S12" s="10" t="n">
        <v>32</v>
      </c>
      <c r="T12" s="10"/>
      <c r="U12" s="10" t="n">
        <v>2</v>
      </c>
      <c r="V12" s="10"/>
      <c r="W12" s="10" t="n">
        <v>4</v>
      </c>
      <c r="X12" s="10"/>
      <c r="Y12" s="10" t="n">
        <v>6.7</v>
      </c>
      <c r="Z12" s="10"/>
      <c r="AD12" s="4" t="s">
        <v>1</v>
      </c>
      <c r="AE12" s="4"/>
      <c r="AF12" s="4"/>
      <c r="AG12" s="4"/>
      <c r="AI12" s="4" t="s">
        <v>1</v>
      </c>
      <c r="AJ12" s="4"/>
      <c r="AK12" s="4"/>
      <c r="AL12" s="4"/>
      <c r="AN12" s="4" t="s">
        <v>1</v>
      </c>
      <c r="AO12" s="4"/>
      <c r="AP12" s="4"/>
      <c r="AQ12" s="4"/>
      <c r="AS12" s="4" t="s">
        <v>1</v>
      </c>
      <c r="AT12" s="4"/>
      <c r="AU12" s="4"/>
      <c r="AV12" s="4"/>
      <c r="AX12" s="15" t="s">
        <v>41</v>
      </c>
      <c r="AY12" s="4" t="s">
        <v>42</v>
      </c>
      <c r="AZ12" s="4"/>
      <c r="BA12" s="4"/>
      <c r="EK12" s="2" t="n">
        <v>8</v>
      </c>
      <c r="EL12" s="2"/>
      <c r="EM12" s="2" t="n">
        <v>160</v>
      </c>
      <c r="EN12" s="2"/>
      <c r="EO12" s="2" t="n">
        <v>110</v>
      </c>
      <c r="EP12" s="2"/>
      <c r="EQ12" s="2" t="n">
        <v>6000</v>
      </c>
      <c r="ER12" s="2"/>
      <c r="ES12" s="2" t="n">
        <v>54</v>
      </c>
      <c r="ET12" s="2"/>
      <c r="EU12" s="2" t="n">
        <v>3.4</v>
      </c>
      <c r="EV12" s="2"/>
      <c r="EW12" s="2" t="n">
        <v>3.6</v>
      </c>
      <c r="EX12" s="2"/>
      <c r="EY12" s="2" t="n">
        <v>18</v>
      </c>
      <c r="EZ12" s="2"/>
      <c r="FA12" s="2" t="n">
        <v>3</v>
      </c>
      <c r="FB12" s="2"/>
      <c r="FC12" s="2" t="n">
        <v>2</v>
      </c>
      <c r="FD12" s="2"/>
      <c r="FE12" s="2" t="n">
        <v>1</v>
      </c>
      <c r="FF12" s="2"/>
      <c r="FG12" s="2" t="n">
        <v>1</v>
      </c>
      <c r="FH12" s="2"/>
      <c r="FI12" s="2" t="n">
        <v>6</v>
      </c>
      <c r="FJ12" s="2"/>
      <c r="JS12" s="2" t="n">
        <v>8</v>
      </c>
      <c r="JT12" s="2"/>
      <c r="JU12" s="2" t="n">
        <v>220</v>
      </c>
      <c r="JV12" s="2"/>
      <c r="JW12" s="2" t="n">
        <v>160</v>
      </c>
      <c r="JX12" s="2"/>
      <c r="JY12" s="2" t="n">
        <v>3000</v>
      </c>
      <c r="JZ12" s="2"/>
      <c r="KA12" s="2" t="n">
        <v>2</v>
      </c>
      <c r="KB12" s="2"/>
      <c r="KC12" s="2" t="n">
        <v>0.64</v>
      </c>
      <c r="KD12" s="2"/>
      <c r="KE12" s="2" t="n">
        <v>34</v>
      </c>
      <c r="KF12" s="2"/>
      <c r="KG12" s="2" t="n">
        <v>3</v>
      </c>
      <c r="KH12" s="2"/>
      <c r="KI12" s="2" t="n">
        <v>3.2</v>
      </c>
      <c r="KJ12" s="2"/>
      <c r="KK12" s="2" t="n">
        <v>18</v>
      </c>
      <c r="KL12" s="2"/>
      <c r="KM12" s="2" t="n">
        <v>3</v>
      </c>
      <c r="KN12" s="2"/>
      <c r="KO12" s="2" t="n">
        <v>9</v>
      </c>
      <c r="KP12" s="2"/>
    </row>
    <row r="13" customFormat="false" ht="48" hidden="false" customHeight="true" outlineLevel="0" collapsed="false">
      <c r="E13" s="10" t="n">
        <v>9</v>
      </c>
      <c r="F13" s="10"/>
      <c r="G13" s="10" t="n">
        <v>160</v>
      </c>
      <c r="H13" s="10"/>
      <c r="I13" s="10" t="n">
        <v>2</v>
      </c>
      <c r="J13" s="10"/>
      <c r="K13" s="10" t="n">
        <v>2814</v>
      </c>
      <c r="L13" s="10"/>
      <c r="M13" s="10" t="n">
        <v>0.58</v>
      </c>
      <c r="N13" s="10"/>
      <c r="O13" s="10" t="n">
        <v>72</v>
      </c>
      <c r="P13" s="10"/>
      <c r="Q13" s="10" t="n">
        <v>3.3</v>
      </c>
      <c r="R13" s="10"/>
      <c r="S13" s="10" t="n">
        <v>24</v>
      </c>
      <c r="T13" s="10"/>
      <c r="U13" s="10" t="n">
        <v>6</v>
      </c>
      <c r="V13" s="10"/>
      <c r="W13" s="10" t="n">
        <v>12</v>
      </c>
      <c r="X13" s="10"/>
      <c r="Y13" s="10" t="n">
        <v>4</v>
      </c>
      <c r="Z13" s="10"/>
      <c r="AD13" s="8"/>
      <c r="AE13" s="8"/>
      <c r="AF13" s="8"/>
      <c r="AG13" s="8"/>
      <c r="AI13" s="8"/>
      <c r="AJ13" s="8"/>
      <c r="AK13" s="8"/>
      <c r="AL13" s="8"/>
      <c r="AN13" s="8"/>
      <c r="AO13" s="8"/>
      <c r="AP13" s="8"/>
      <c r="AQ13" s="8"/>
      <c r="AS13" s="8"/>
      <c r="AT13" s="8"/>
      <c r="AU13" s="8"/>
      <c r="AV13" s="8"/>
      <c r="AX13" s="8"/>
      <c r="AY13" s="16" t="s">
        <v>43</v>
      </c>
      <c r="AZ13" s="16"/>
      <c r="BA13" s="16"/>
      <c r="CE13" s="6" t="s">
        <v>44</v>
      </c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17"/>
      <c r="EB13" s="17"/>
      <c r="EK13" s="2" t="n">
        <v>9</v>
      </c>
      <c r="EL13" s="2"/>
      <c r="EM13" s="2" t="n">
        <v>20</v>
      </c>
      <c r="EN13" s="2"/>
      <c r="EO13" s="2" t="n">
        <v>110</v>
      </c>
      <c r="EP13" s="2"/>
      <c r="EQ13" s="2" t="n">
        <v>6500</v>
      </c>
      <c r="ER13" s="2"/>
      <c r="ES13" s="2" t="n">
        <v>56</v>
      </c>
      <c r="ET13" s="2"/>
      <c r="EU13" s="2" t="n">
        <v>3.6</v>
      </c>
      <c r="EV13" s="2"/>
      <c r="EW13" s="2" t="n">
        <v>3.8</v>
      </c>
      <c r="EX13" s="2"/>
      <c r="EY13" s="2" t="n">
        <v>24</v>
      </c>
      <c r="EZ13" s="2"/>
      <c r="FA13" s="2" t="n">
        <v>4</v>
      </c>
      <c r="FB13" s="2"/>
      <c r="FC13" s="2" t="n">
        <v>3</v>
      </c>
      <c r="FD13" s="2"/>
      <c r="FE13" s="2" t="n">
        <v>1</v>
      </c>
      <c r="FF13" s="2"/>
      <c r="FG13" s="2" t="n">
        <v>1</v>
      </c>
      <c r="FH13" s="2"/>
      <c r="FI13" s="2" t="n">
        <v>6</v>
      </c>
      <c r="FJ13" s="2"/>
      <c r="JS13" s="2" t="n">
        <v>9</v>
      </c>
      <c r="JT13" s="2"/>
      <c r="JU13" s="2" t="n">
        <v>127</v>
      </c>
      <c r="JV13" s="2"/>
      <c r="JW13" s="2" t="n">
        <v>180</v>
      </c>
      <c r="JX13" s="2"/>
      <c r="JY13" s="2" t="n">
        <v>1500</v>
      </c>
      <c r="JZ13" s="2"/>
      <c r="KA13" s="2" t="n">
        <v>4</v>
      </c>
      <c r="KB13" s="2"/>
      <c r="KC13" s="2" t="n">
        <v>0.66</v>
      </c>
      <c r="KD13" s="2"/>
      <c r="KE13" s="2" t="n">
        <v>36</v>
      </c>
      <c r="KF13" s="2"/>
      <c r="KG13" s="2" t="n">
        <v>3.2</v>
      </c>
      <c r="KH13" s="2"/>
      <c r="KI13" s="2" t="n">
        <v>3.4</v>
      </c>
      <c r="KJ13" s="2"/>
      <c r="KK13" s="2" t="n">
        <v>36</v>
      </c>
      <c r="KL13" s="2"/>
      <c r="KM13" s="2" t="n">
        <v>3</v>
      </c>
      <c r="KN13" s="2"/>
      <c r="KO13" s="2" t="n">
        <v>9</v>
      </c>
      <c r="KP13" s="2"/>
    </row>
    <row r="14" customFormat="false" ht="48" hidden="false" customHeight="true" outlineLevel="0" collapsed="false">
      <c r="E14" s="10" t="n">
        <v>10</v>
      </c>
      <c r="F14" s="10"/>
      <c r="G14" s="10" t="n">
        <v>180</v>
      </c>
      <c r="H14" s="10"/>
      <c r="I14" s="10" t="n">
        <v>4</v>
      </c>
      <c r="J14" s="10"/>
      <c r="K14" s="10" t="n">
        <v>1404</v>
      </c>
      <c r="L14" s="10"/>
      <c r="M14" s="10" t="n">
        <v>0.59</v>
      </c>
      <c r="N14" s="10"/>
      <c r="O14" s="10" t="n">
        <v>73</v>
      </c>
      <c r="P14" s="10"/>
      <c r="Q14" s="10" t="n">
        <v>4.7</v>
      </c>
      <c r="R14" s="10"/>
      <c r="S14" s="10" t="n">
        <v>32</v>
      </c>
      <c r="T14" s="10"/>
      <c r="U14" s="10" t="n">
        <v>4</v>
      </c>
      <c r="V14" s="10"/>
      <c r="W14" s="10" t="n">
        <v>8</v>
      </c>
      <c r="X14" s="10"/>
      <c r="Y14" s="10" t="n">
        <v>5.6</v>
      </c>
      <c r="Z14" s="10"/>
      <c r="AD14" s="8"/>
      <c r="AE14" s="8"/>
      <c r="AF14" s="8"/>
      <c r="AG14" s="8"/>
      <c r="AI14" s="8"/>
      <c r="AJ14" s="8"/>
      <c r="AK14" s="8"/>
      <c r="AL14" s="8"/>
      <c r="AN14" s="8"/>
      <c r="AO14" s="8"/>
      <c r="AP14" s="8"/>
      <c r="AQ14" s="8"/>
      <c r="AS14" s="8"/>
      <c r="AT14" s="8"/>
      <c r="AU14" s="8"/>
      <c r="AV14" s="8"/>
      <c r="AX14" s="8"/>
      <c r="AY14" s="16"/>
      <c r="AZ14" s="16"/>
      <c r="BA14" s="16"/>
      <c r="CE14" s="18" t="s">
        <v>45</v>
      </c>
      <c r="CF14" s="18"/>
      <c r="CG14" s="18"/>
      <c r="CH14" s="18" t="s">
        <v>46</v>
      </c>
      <c r="CI14" s="18"/>
      <c r="CJ14" s="18"/>
      <c r="CK14" s="18" t="s">
        <v>47</v>
      </c>
      <c r="CL14" s="18"/>
      <c r="CM14" s="18"/>
      <c r="CN14" s="19"/>
      <c r="CO14" s="19"/>
      <c r="CP14" s="18" t="s">
        <v>45</v>
      </c>
      <c r="CQ14" s="18"/>
      <c r="CR14" s="18"/>
      <c r="CS14" s="18" t="s">
        <v>46</v>
      </c>
      <c r="CT14" s="18"/>
      <c r="CU14" s="18"/>
      <c r="CV14" s="18" t="s">
        <v>47</v>
      </c>
      <c r="CW14" s="18"/>
      <c r="CX14" s="18"/>
      <c r="CY14" s="19"/>
      <c r="CZ14" s="19"/>
      <c r="DA14" s="18" t="s">
        <v>45</v>
      </c>
      <c r="DB14" s="18"/>
      <c r="DC14" s="18"/>
      <c r="DD14" s="18" t="s">
        <v>46</v>
      </c>
      <c r="DE14" s="18"/>
      <c r="DF14" s="18"/>
      <c r="DG14" s="18" t="s">
        <v>47</v>
      </c>
      <c r="DH14" s="18"/>
      <c r="DI14" s="18"/>
      <c r="DJ14" s="19"/>
      <c r="DK14" s="19"/>
      <c r="DL14" s="18" t="s">
        <v>45</v>
      </c>
      <c r="DM14" s="18"/>
      <c r="DN14" s="18"/>
      <c r="DO14" s="18" t="s">
        <v>46</v>
      </c>
      <c r="DP14" s="18"/>
      <c r="DQ14" s="18"/>
      <c r="DR14" s="18" t="s">
        <v>47</v>
      </c>
      <c r="DS14" s="18"/>
      <c r="DT14" s="18"/>
      <c r="DU14" s="19"/>
      <c r="DV14" s="19"/>
      <c r="DW14" s="2" t="s">
        <v>48</v>
      </c>
      <c r="DX14" s="2"/>
      <c r="DY14" s="2"/>
      <c r="DZ14" s="2"/>
      <c r="EA14" s="2"/>
      <c r="EB14" s="2"/>
      <c r="EK14" s="2" t="n">
        <v>10</v>
      </c>
      <c r="EL14" s="2"/>
      <c r="EM14" s="2" t="n">
        <v>220</v>
      </c>
      <c r="EN14" s="2"/>
      <c r="EO14" s="2" t="n">
        <v>110</v>
      </c>
      <c r="EP14" s="2"/>
      <c r="EQ14" s="2" t="n">
        <v>7000</v>
      </c>
      <c r="ER14" s="2"/>
      <c r="ES14" s="2" t="n">
        <v>58</v>
      </c>
      <c r="ET14" s="2"/>
      <c r="EU14" s="2" t="n">
        <v>3.8</v>
      </c>
      <c r="EV14" s="2"/>
      <c r="EW14" s="2" t="n">
        <v>4</v>
      </c>
      <c r="EX14" s="2"/>
      <c r="EY14" s="2" t="n">
        <v>16</v>
      </c>
      <c r="EZ14" s="2"/>
      <c r="FA14" s="2" t="n">
        <v>2</v>
      </c>
      <c r="FB14" s="2"/>
      <c r="FC14" s="2" t="n">
        <v>1</v>
      </c>
      <c r="FD14" s="2"/>
      <c r="FE14" s="2" t="n">
        <v>1</v>
      </c>
      <c r="FF14" s="2"/>
      <c r="FG14" s="2" t="n">
        <v>1</v>
      </c>
      <c r="FH14" s="2"/>
      <c r="FI14" s="2" t="n">
        <v>8</v>
      </c>
      <c r="FJ14" s="2"/>
      <c r="JS14" s="2" t="n">
        <v>10</v>
      </c>
      <c r="JT14" s="2"/>
      <c r="JU14" s="2" t="n">
        <v>220</v>
      </c>
      <c r="JV14" s="2"/>
      <c r="JW14" s="2" t="n">
        <v>200</v>
      </c>
      <c r="JX14" s="2"/>
      <c r="JY14" s="2" t="n">
        <v>1500</v>
      </c>
      <c r="JZ14" s="2"/>
      <c r="KA14" s="2" t="n">
        <v>4</v>
      </c>
      <c r="KB14" s="2"/>
      <c r="KC14" s="2" t="n">
        <v>0.68</v>
      </c>
      <c r="KD14" s="2"/>
      <c r="KE14" s="2" t="n">
        <v>38</v>
      </c>
      <c r="KF14" s="2"/>
      <c r="KG14" s="2" t="n">
        <v>3.4</v>
      </c>
      <c r="KH14" s="2"/>
      <c r="KI14" s="2" t="n">
        <v>3.6</v>
      </c>
      <c r="KJ14" s="2"/>
      <c r="KK14" s="2" t="n">
        <v>48</v>
      </c>
      <c r="KL14" s="2"/>
      <c r="KM14" s="2" t="n">
        <v>4</v>
      </c>
      <c r="KN14" s="2"/>
      <c r="KO14" s="2" t="n">
        <v>12</v>
      </c>
      <c r="KP14" s="2"/>
    </row>
    <row r="15" customFormat="false" ht="48" hidden="false" customHeight="true" outlineLevel="0" collapsed="false">
      <c r="E15" s="10" t="n">
        <v>11</v>
      </c>
      <c r="F15" s="10"/>
      <c r="G15" s="10" t="n">
        <v>200</v>
      </c>
      <c r="H15" s="10"/>
      <c r="I15" s="10" t="n">
        <v>6</v>
      </c>
      <c r="J15" s="10"/>
      <c r="K15" s="10" t="n">
        <v>930</v>
      </c>
      <c r="L15" s="10"/>
      <c r="M15" s="10" t="n">
        <v>0.6</v>
      </c>
      <c r="N15" s="10"/>
      <c r="O15" s="10" t="n">
        <v>74</v>
      </c>
      <c r="P15" s="10"/>
      <c r="Q15" s="10" t="n">
        <v>5.6</v>
      </c>
      <c r="R15" s="10"/>
      <c r="S15" s="10" t="n">
        <v>48</v>
      </c>
      <c r="T15" s="10"/>
      <c r="U15" s="10" t="n">
        <v>4</v>
      </c>
      <c r="V15" s="10"/>
      <c r="W15" s="10" t="n">
        <v>8</v>
      </c>
      <c r="X15" s="10"/>
      <c r="Y15" s="10" t="n">
        <v>6.7</v>
      </c>
      <c r="Z15" s="10"/>
      <c r="CE15" s="18"/>
      <c r="CF15" s="18"/>
      <c r="CG15" s="18"/>
      <c r="CH15" s="18"/>
      <c r="CI15" s="18"/>
      <c r="CJ15" s="18"/>
      <c r="CK15" s="18"/>
      <c r="CL15" s="18"/>
      <c r="CM15" s="18"/>
      <c r="CN15" s="19"/>
      <c r="CO15" s="19"/>
      <c r="CP15" s="18"/>
      <c r="CQ15" s="18"/>
      <c r="CR15" s="18"/>
      <c r="CS15" s="18"/>
      <c r="CT15" s="18"/>
      <c r="CU15" s="18"/>
      <c r="CV15" s="18"/>
      <c r="CW15" s="18"/>
      <c r="CX15" s="18"/>
      <c r="CY15" s="19"/>
      <c r="CZ15" s="19"/>
      <c r="DA15" s="18"/>
      <c r="DB15" s="18"/>
      <c r="DC15" s="18"/>
      <c r="DD15" s="18"/>
      <c r="DE15" s="18"/>
      <c r="DF15" s="18"/>
      <c r="DG15" s="18"/>
      <c r="DH15" s="18"/>
      <c r="DI15" s="18"/>
      <c r="DJ15" s="19"/>
      <c r="DK15" s="19"/>
      <c r="DL15" s="18"/>
      <c r="DM15" s="18"/>
      <c r="DN15" s="18"/>
      <c r="DO15" s="18"/>
      <c r="DP15" s="18"/>
      <c r="DQ15" s="18"/>
      <c r="DR15" s="18"/>
      <c r="DS15" s="18"/>
      <c r="DT15" s="18"/>
      <c r="DU15" s="19"/>
      <c r="DV15" s="19"/>
      <c r="DW15" s="2"/>
      <c r="DX15" s="2"/>
      <c r="DY15" s="2"/>
      <c r="DZ15" s="2"/>
      <c r="EA15" s="2"/>
      <c r="EB15" s="2"/>
      <c r="EK15" s="2" t="n">
        <v>11</v>
      </c>
      <c r="EL15" s="2"/>
      <c r="EM15" s="2" t="n">
        <v>240</v>
      </c>
      <c r="EN15" s="2"/>
      <c r="EO15" s="2" t="n">
        <v>110</v>
      </c>
      <c r="EP15" s="2"/>
      <c r="EQ15" s="2" t="n">
        <v>7500</v>
      </c>
      <c r="ER15" s="2"/>
      <c r="ES15" s="2" t="n">
        <v>60</v>
      </c>
      <c r="ET15" s="2"/>
      <c r="EU15" s="2" t="n">
        <v>4</v>
      </c>
      <c r="EV15" s="2"/>
      <c r="EW15" s="2" t="n">
        <v>4.2</v>
      </c>
      <c r="EX15" s="2"/>
      <c r="EY15" s="2" t="n">
        <v>24</v>
      </c>
      <c r="EZ15" s="2"/>
      <c r="FA15" s="2" t="n">
        <v>3</v>
      </c>
      <c r="FB15" s="2"/>
      <c r="FC15" s="2" t="n">
        <v>2</v>
      </c>
      <c r="FD15" s="2"/>
      <c r="FE15" s="2" t="n">
        <v>1</v>
      </c>
      <c r="FF15" s="2"/>
      <c r="FG15" s="2" t="n">
        <v>1</v>
      </c>
      <c r="FH15" s="2"/>
      <c r="FI15" s="2" t="n">
        <v>8</v>
      </c>
      <c r="FJ15" s="2"/>
      <c r="JS15" s="2" t="n">
        <v>11</v>
      </c>
      <c r="JT15" s="2"/>
      <c r="JU15" s="2" t="n">
        <v>127</v>
      </c>
      <c r="JV15" s="2"/>
      <c r="JW15" s="2" t="n">
        <v>220</v>
      </c>
      <c r="JX15" s="2"/>
      <c r="JY15" s="2" t="n">
        <v>3000</v>
      </c>
      <c r="JZ15" s="2"/>
      <c r="KA15" s="2" t="n">
        <v>2</v>
      </c>
      <c r="KB15" s="2"/>
      <c r="KC15" s="2" t="n">
        <v>0.7</v>
      </c>
      <c r="KD15" s="2"/>
      <c r="KE15" s="2" t="n">
        <v>40</v>
      </c>
      <c r="KF15" s="2"/>
      <c r="KG15" s="2" t="n">
        <v>3.6</v>
      </c>
      <c r="KH15" s="2"/>
      <c r="KI15" s="2" t="n">
        <v>3.8</v>
      </c>
      <c r="KJ15" s="2"/>
      <c r="KK15" s="2" t="n">
        <v>24</v>
      </c>
      <c r="KL15" s="2"/>
      <c r="KM15" s="2" t="n">
        <v>4</v>
      </c>
      <c r="KN15" s="2"/>
      <c r="KO15" s="2" t="n">
        <v>12</v>
      </c>
      <c r="KP15" s="2"/>
    </row>
    <row r="16" customFormat="false" ht="48" hidden="false" customHeight="true" outlineLevel="0" collapsed="false">
      <c r="E16" s="10" t="n">
        <v>12</v>
      </c>
      <c r="F16" s="10"/>
      <c r="G16" s="10" t="n">
        <v>220</v>
      </c>
      <c r="H16" s="10"/>
      <c r="I16" s="10" t="n">
        <v>8</v>
      </c>
      <c r="J16" s="10"/>
      <c r="K16" s="10" t="n">
        <v>699</v>
      </c>
      <c r="L16" s="10"/>
      <c r="M16" s="10" t="n">
        <v>0.61</v>
      </c>
      <c r="N16" s="10"/>
      <c r="O16" s="10" t="n">
        <v>70</v>
      </c>
      <c r="P16" s="10"/>
      <c r="Q16" s="10" t="n">
        <v>6.4</v>
      </c>
      <c r="R16" s="10"/>
      <c r="S16" s="10" t="n">
        <v>48</v>
      </c>
      <c r="T16" s="10"/>
      <c r="U16" s="10" t="n">
        <v>3</v>
      </c>
      <c r="V16" s="10"/>
      <c r="W16" s="10" t="n">
        <v>6</v>
      </c>
      <c r="X16" s="10"/>
      <c r="Y16" s="10" t="n">
        <v>7.7</v>
      </c>
      <c r="Z16" s="10"/>
      <c r="AS16" s="4" t="s">
        <v>1</v>
      </c>
      <c r="AT16" s="4"/>
      <c r="AU16" s="4"/>
      <c r="AV16" s="4"/>
      <c r="AX16" s="4" t="s">
        <v>1</v>
      </c>
      <c r="AY16" s="4"/>
      <c r="AZ16" s="4"/>
      <c r="CE16" s="18"/>
      <c r="CF16" s="18"/>
      <c r="CG16" s="18"/>
      <c r="CH16" s="18"/>
      <c r="CI16" s="18"/>
      <c r="CJ16" s="18"/>
      <c r="CK16" s="18"/>
      <c r="CL16" s="18"/>
      <c r="CM16" s="18"/>
      <c r="CN16" s="19"/>
      <c r="CO16" s="19"/>
      <c r="CP16" s="18"/>
      <c r="CQ16" s="18"/>
      <c r="CR16" s="18"/>
      <c r="CS16" s="18"/>
      <c r="CT16" s="18"/>
      <c r="CU16" s="18"/>
      <c r="CV16" s="18"/>
      <c r="CW16" s="18"/>
      <c r="CX16" s="18"/>
      <c r="CY16" s="19"/>
      <c r="CZ16" s="19"/>
      <c r="DA16" s="18"/>
      <c r="DB16" s="18"/>
      <c r="DC16" s="18"/>
      <c r="DD16" s="18"/>
      <c r="DE16" s="18"/>
      <c r="DF16" s="18"/>
      <c r="DG16" s="18"/>
      <c r="DH16" s="18"/>
      <c r="DI16" s="18"/>
      <c r="DJ16" s="19"/>
      <c r="DK16" s="19"/>
      <c r="DL16" s="18"/>
      <c r="DM16" s="18"/>
      <c r="DN16" s="18"/>
      <c r="DO16" s="18"/>
      <c r="DP16" s="18"/>
      <c r="DQ16" s="18"/>
      <c r="DR16" s="18"/>
      <c r="DS16" s="18"/>
      <c r="DT16" s="18"/>
      <c r="DU16" s="19"/>
      <c r="DV16" s="19"/>
      <c r="DW16" s="2"/>
      <c r="DX16" s="2"/>
      <c r="DY16" s="2"/>
      <c r="DZ16" s="2"/>
      <c r="EA16" s="2"/>
      <c r="EB16" s="2"/>
      <c r="EK16" s="2" t="n">
        <v>12</v>
      </c>
      <c r="EL16" s="2"/>
      <c r="EM16" s="2" t="n">
        <v>260</v>
      </c>
      <c r="EN16" s="2"/>
      <c r="EO16" s="2" t="n">
        <v>110</v>
      </c>
      <c r="EP16" s="2"/>
      <c r="EQ16" s="2" t="n">
        <v>8000</v>
      </c>
      <c r="ER16" s="2"/>
      <c r="ES16" s="2" t="n">
        <v>50</v>
      </c>
      <c r="ET16" s="2"/>
      <c r="EU16" s="2" t="n">
        <v>4.2</v>
      </c>
      <c r="EV16" s="2"/>
      <c r="EW16" s="2" t="n">
        <v>4.4</v>
      </c>
      <c r="EX16" s="2"/>
      <c r="EY16" s="2" t="n">
        <v>32</v>
      </c>
      <c r="EZ16" s="2"/>
      <c r="FA16" s="2" t="n">
        <v>4</v>
      </c>
      <c r="FB16" s="2"/>
      <c r="FC16" s="2" t="n">
        <v>3</v>
      </c>
      <c r="FD16" s="2"/>
      <c r="FE16" s="2" t="n">
        <v>1</v>
      </c>
      <c r="FF16" s="2"/>
      <c r="FG16" s="2" t="n">
        <v>1</v>
      </c>
      <c r="FH16" s="2"/>
      <c r="FI16" s="2" t="n">
        <v>8</v>
      </c>
      <c r="FJ16" s="2"/>
      <c r="JS16" s="2" t="n">
        <v>12</v>
      </c>
      <c r="JT16" s="2"/>
      <c r="JU16" s="2" t="n">
        <v>220</v>
      </c>
      <c r="JV16" s="2"/>
      <c r="JW16" s="2" t="n">
        <v>240</v>
      </c>
      <c r="JX16" s="2"/>
      <c r="JY16" s="2" t="n">
        <v>1500</v>
      </c>
      <c r="JZ16" s="2"/>
      <c r="KA16" s="2" t="n">
        <v>4</v>
      </c>
      <c r="KB16" s="2"/>
      <c r="KC16" s="2" t="n">
        <v>0.6</v>
      </c>
      <c r="KD16" s="2"/>
      <c r="KE16" s="2" t="n">
        <v>42</v>
      </c>
      <c r="KF16" s="2"/>
      <c r="KG16" s="2" t="n">
        <v>3.8</v>
      </c>
      <c r="KH16" s="2"/>
      <c r="KI16" s="2" t="n">
        <v>4</v>
      </c>
      <c r="KJ16" s="2"/>
      <c r="KK16" s="2" t="n">
        <v>60</v>
      </c>
      <c r="KL16" s="2"/>
      <c r="KM16" s="2" t="n">
        <v>5</v>
      </c>
      <c r="KN16" s="2"/>
      <c r="KO16" s="2" t="n">
        <v>15</v>
      </c>
      <c r="KP16" s="2"/>
    </row>
    <row r="17" customFormat="false" ht="48" hidden="false" customHeight="true" outlineLevel="0" collapsed="false">
      <c r="E17" s="10" t="n">
        <v>13</v>
      </c>
      <c r="F17" s="10"/>
      <c r="G17" s="10" t="n">
        <v>250</v>
      </c>
      <c r="H17" s="10"/>
      <c r="I17" s="10" t="n">
        <v>2</v>
      </c>
      <c r="J17" s="10"/>
      <c r="K17" s="10" t="n">
        <v>2790</v>
      </c>
      <c r="L17" s="10"/>
      <c r="M17" s="10" t="n">
        <v>0.62</v>
      </c>
      <c r="N17" s="10"/>
      <c r="O17" s="10" t="n">
        <v>69</v>
      </c>
      <c r="P17" s="10"/>
      <c r="Q17" s="10" t="n">
        <v>5.4</v>
      </c>
      <c r="R17" s="10"/>
      <c r="S17" s="10" t="n">
        <v>20</v>
      </c>
      <c r="T17" s="10"/>
      <c r="U17" s="10" t="n">
        <v>5</v>
      </c>
      <c r="V17" s="10"/>
      <c r="W17" s="10" t="n">
        <v>10</v>
      </c>
      <c r="X17" s="10"/>
      <c r="Y17" s="10" t="n">
        <v>6.5</v>
      </c>
      <c r="Z17" s="10"/>
      <c r="AS17" s="8"/>
      <c r="AT17" s="8"/>
      <c r="AU17" s="8"/>
      <c r="AV17" s="8"/>
      <c r="AX17" s="8"/>
      <c r="AY17" s="8"/>
      <c r="AZ17" s="8"/>
      <c r="CE17" s="2" t="n">
        <v>0.08</v>
      </c>
      <c r="CF17" s="2"/>
      <c r="CG17" s="2"/>
      <c r="CH17" s="2" t="n">
        <v>0.1</v>
      </c>
      <c r="CI17" s="2"/>
      <c r="CJ17" s="2"/>
      <c r="CK17" s="2" t="n">
        <v>0.00502</v>
      </c>
      <c r="CL17" s="2"/>
      <c r="CM17" s="2"/>
      <c r="CN17" s="17"/>
      <c r="CO17" s="17"/>
      <c r="CP17" s="2" t="n">
        <v>0.28</v>
      </c>
      <c r="CQ17" s="2"/>
      <c r="CR17" s="2"/>
      <c r="CS17" s="2" t="n">
        <v>0.315</v>
      </c>
      <c r="CT17" s="2"/>
      <c r="CU17" s="2"/>
      <c r="CV17" s="2" t="n">
        <v>0.0616</v>
      </c>
      <c r="CW17" s="2"/>
      <c r="CX17" s="2"/>
      <c r="CY17" s="17"/>
      <c r="CZ17" s="17"/>
      <c r="DA17" s="2" t="n">
        <v>0.8</v>
      </c>
      <c r="DB17" s="2"/>
      <c r="DC17" s="2"/>
      <c r="DD17" s="2" t="n">
        <v>0.865</v>
      </c>
      <c r="DE17" s="2"/>
      <c r="DF17" s="2"/>
      <c r="DG17" s="2" t="n">
        <v>0.503</v>
      </c>
      <c r="DH17" s="2"/>
      <c r="DI17" s="2"/>
      <c r="DJ17" s="17"/>
      <c r="DK17" s="17"/>
      <c r="DL17" s="2" t="n">
        <v>2.24</v>
      </c>
      <c r="DM17" s="2"/>
      <c r="DN17" s="2"/>
      <c r="DO17" s="2" t="n">
        <v>2.34</v>
      </c>
      <c r="DP17" s="2"/>
      <c r="DQ17" s="2"/>
      <c r="DR17" s="2" t="n">
        <v>3.94</v>
      </c>
      <c r="DS17" s="2"/>
      <c r="DT17" s="2"/>
      <c r="DU17" s="17"/>
      <c r="DV17" s="17"/>
      <c r="DW17" s="2"/>
      <c r="DX17" s="2"/>
      <c r="DY17" s="2"/>
      <c r="DZ17" s="2"/>
      <c r="EA17" s="2"/>
      <c r="EB17" s="2"/>
      <c r="EK17" s="2" t="n">
        <v>13</v>
      </c>
      <c r="EL17" s="2"/>
      <c r="EM17" s="2" t="n">
        <v>270</v>
      </c>
      <c r="EN17" s="2"/>
      <c r="EO17" s="2" t="n">
        <v>110</v>
      </c>
      <c r="EP17" s="2"/>
      <c r="EQ17" s="2" t="n">
        <v>8500</v>
      </c>
      <c r="ER17" s="2"/>
      <c r="ES17" s="2" t="n">
        <v>51</v>
      </c>
      <c r="ET17" s="2"/>
      <c r="EU17" s="2" t="n">
        <v>4.4</v>
      </c>
      <c r="EV17" s="2"/>
      <c r="EW17" s="2" t="n">
        <v>4.6</v>
      </c>
      <c r="EX17" s="2"/>
      <c r="EY17" s="2" t="n">
        <v>12</v>
      </c>
      <c r="EZ17" s="2"/>
      <c r="FA17" s="2" t="n">
        <v>6</v>
      </c>
      <c r="FB17" s="2"/>
      <c r="FC17" s="2" t="n">
        <v>5</v>
      </c>
      <c r="FD17" s="2"/>
      <c r="FE17" s="2" t="n">
        <v>1</v>
      </c>
      <c r="FF17" s="2"/>
      <c r="FG17" s="2" t="n">
        <v>1</v>
      </c>
      <c r="FH17" s="2"/>
      <c r="FI17" s="2" t="n">
        <v>2</v>
      </c>
      <c r="FJ17" s="2"/>
      <c r="JS17" s="2" t="n">
        <v>13</v>
      </c>
      <c r="JT17" s="2"/>
      <c r="JU17" s="2" t="n">
        <v>127</v>
      </c>
      <c r="JV17" s="2"/>
      <c r="JW17" s="2" t="n">
        <v>260</v>
      </c>
      <c r="JX17" s="2"/>
      <c r="JY17" s="2" t="n">
        <v>3000</v>
      </c>
      <c r="JZ17" s="2"/>
      <c r="KA17" s="2" t="n">
        <v>2</v>
      </c>
      <c r="KB17" s="2"/>
      <c r="KC17" s="2" t="n">
        <v>0.62</v>
      </c>
      <c r="KD17" s="2"/>
      <c r="KE17" s="2" t="n">
        <v>44</v>
      </c>
      <c r="KF17" s="2"/>
      <c r="KG17" s="2" t="n">
        <v>4</v>
      </c>
      <c r="KH17" s="2"/>
      <c r="KI17" s="2" t="n">
        <v>4.2</v>
      </c>
      <c r="KJ17" s="2"/>
      <c r="KK17" s="2" t="n">
        <v>30</v>
      </c>
      <c r="KL17" s="2"/>
      <c r="KM17" s="2" t="n">
        <v>5</v>
      </c>
      <c r="KN17" s="2"/>
      <c r="KO17" s="2" t="n">
        <v>15</v>
      </c>
      <c r="KP17" s="2"/>
    </row>
    <row r="18" customFormat="false" ht="48" hidden="false" customHeight="true" outlineLevel="0" collapsed="false">
      <c r="E18" s="10" t="n">
        <v>14</v>
      </c>
      <c r="F18" s="10"/>
      <c r="G18" s="10" t="n">
        <v>270</v>
      </c>
      <c r="H18" s="10"/>
      <c r="I18" s="10" t="n">
        <v>4</v>
      </c>
      <c r="J18" s="10"/>
      <c r="K18" s="10" t="n">
        <v>1401</v>
      </c>
      <c r="L18" s="10"/>
      <c r="M18" s="10" t="n">
        <v>0.63</v>
      </c>
      <c r="N18" s="10"/>
      <c r="O18" s="10" t="n">
        <v>68</v>
      </c>
      <c r="P18" s="10"/>
      <c r="Q18" s="10" t="n">
        <v>5.5</v>
      </c>
      <c r="R18" s="10"/>
      <c r="S18" s="10" t="n">
        <v>40</v>
      </c>
      <c r="T18" s="10"/>
      <c r="U18" s="10" t="n">
        <v>5</v>
      </c>
      <c r="V18" s="10"/>
      <c r="W18" s="10" t="n">
        <v>10</v>
      </c>
      <c r="X18" s="10"/>
      <c r="Y18" s="10" t="n">
        <v>6.6</v>
      </c>
      <c r="Z18" s="10"/>
      <c r="AS18" s="8"/>
      <c r="AT18" s="8"/>
      <c r="AU18" s="8"/>
      <c r="AV18" s="8"/>
      <c r="AX18" s="8"/>
      <c r="AY18" s="8"/>
      <c r="AZ18" s="8"/>
      <c r="CE18" s="2" t="n">
        <v>0.09</v>
      </c>
      <c r="CF18" s="2"/>
      <c r="CG18" s="2"/>
      <c r="CH18" s="2" t="n">
        <v>0.11</v>
      </c>
      <c r="CI18" s="2"/>
      <c r="CJ18" s="2"/>
      <c r="CK18" s="2" t="n">
        <v>0.00636</v>
      </c>
      <c r="CL18" s="2"/>
      <c r="CM18" s="2"/>
      <c r="CN18" s="17"/>
      <c r="CO18" s="17"/>
      <c r="CP18" s="2" t="n">
        <v>0.3</v>
      </c>
      <c r="CQ18" s="2"/>
      <c r="CR18" s="2"/>
      <c r="CS18" s="2" t="n">
        <v>0.335</v>
      </c>
      <c r="CT18" s="2"/>
      <c r="CU18" s="2"/>
      <c r="CV18" s="2" t="n">
        <v>0.0707</v>
      </c>
      <c r="CW18" s="2"/>
      <c r="CX18" s="2"/>
      <c r="CY18" s="17"/>
      <c r="CZ18" s="17"/>
      <c r="DA18" s="2" t="n">
        <v>0.85</v>
      </c>
      <c r="DB18" s="2"/>
      <c r="DC18" s="2"/>
      <c r="DD18" s="2" t="n">
        <v>0.915</v>
      </c>
      <c r="DE18" s="2"/>
      <c r="DF18" s="2"/>
      <c r="DG18" s="2" t="n">
        <v>0.567</v>
      </c>
      <c r="DH18" s="2"/>
      <c r="DI18" s="2"/>
      <c r="DJ18" s="17"/>
      <c r="DK18" s="17"/>
      <c r="DL18" s="2" t="n">
        <v>2.36</v>
      </c>
      <c r="DM18" s="2"/>
      <c r="DN18" s="2"/>
      <c r="DO18" s="2" t="n">
        <v>2.46</v>
      </c>
      <c r="DP18" s="2"/>
      <c r="DQ18" s="2"/>
      <c r="DR18" s="2" t="n">
        <v>4.36</v>
      </c>
      <c r="DS18" s="2"/>
      <c r="DT18" s="2"/>
      <c r="DU18" s="17"/>
      <c r="DV18" s="17"/>
      <c r="DW18" s="2"/>
      <c r="DX18" s="2"/>
      <c r="DY18" s="2"/>
      <c r="DZ18" s="2"/>
      <c r="EA18" s="2"/>
      <c r="EB18" s="2"/>
      <c r="EK18" s="2" t="n">
        <v>14</v>
      </c>
      <c r="EL18" s="2"/>
      <c r="EM18" s="2" t="n">
        <v>290</v>
      </c>
      <c r="EN18" s="2"/>
      <c r="EO18" s="2" t="n">
        <v>110</v>
      </c>
      <c r="EP18" s="2"/>
      <c r="EQ18" s="2" t="n">
        <v>9000</v>
      </c>
      <c r="ER18" s="2"/>
      <c r="ES18" s="2" t="n">
        <v>52</v>
      </c>
      <c r="ET18" s="2"/>
      <c r="EU18" s="2" t="n">
        <v>4.6</v>
      </c>
      <c r="EV18" s="2"/>
      <c r="EW18" s="2" t="n">
        <v>4.8</v>
      </c>
      <c r="EX18" s="2"/>
      <c r="EY18" s="2" t="n">
        <v>14</v>
      </c>
      <c r="EZ18" s="2"/>
      <c r="FA18" s="2" t="n">
        <v>7</v>
      </c>
      <c r="FB18" s="2"/>
      <c r="FC18" s="2" t="n">
        <v>6</v>
      </c>
      <c r="FD18" s="2"/>
      <c r="FE18" s="2" t="n">
        <v>1</v>
      </c>
      <c r="FF18" s="2"/>
      <c r="FG18" s="2" t="n">
        <v>1</v>
      </c>
      <c r="FH18" s="2"/>
      <c r="FI18" s="2" t="n">
        <v>2</v>
      </c>
      <c r="FJ18" s="2"/>
      <c r="JS18" s="2" t="n">
        <v>14</v>
      </c>
      <c r="JT18" s="2"/>
      <c r="JU18" s="2" t="n">
        <v>220</v>
      </c>
      <c r="JV18" s="2"/>
      <c r="JW18" s="2" t="n">
        <v>280</v>
      </c>
      <c r="JX18" s="2"/>
      <c r="JY18" s="2" t="n">
        <v>1500</v>
      </c>
      <c r="JZ18" s="2"/>
      <c r="KA18" s="2" t="n">
        <v>4</v>
      </c>
      <c r="KB18" s="2"/>
      <c r="KC18" s="2" t="n">
        <v>0.64</v>
      </c>
      <c r="KD18" s="2"/>
      <c r="KE18" s="2" t="n">
        <v>46</v>
      </c>
      <c r="KF18" s="2"/>
      <c r="KG18" s="2" t="n">
        <v>2</v>
      </c>
      <c r="KH18" s="2"/>
      <c r="KI18" s="2" t="n">
        <v>2.2</v>
      </c>
      <c r="KJ18" s="2"/>
      <c r="KK18" s="2" t="n">
        <v>72</v>
      </c>
      <c r="KL18" s="2"/>
      <c r="KM18" s="2" t="n">
        <v>6</v>
      </c>
      <c r="KN18" s="2"/>
      <c r="KO18" s="2" t="n">
        <v>18</v>
      </c>
      <c r="KP18" s="2"/>
    </row>
    <row r="19" customFormat="false" ht="48" hidden="false" customHeight="true" outlineLevel="0" collapsed="false">
      <c r="E19" s="10" t="n">
        <v>15</v>
      </c>
      <c r="F19" s="10"/>
      <c r="G19" s="10" t="n">
        <v>300</v>
      </c>
      <c r="H19" s="10"/>
      <c r="I19" s="10" t="n">
        <v>6</v>
      </c>
      <c r="J19" s="10"/>
      <c r="K19" s="10" t="n">
        <v>935</v>
      </c>
      <c r="L19" s="10"/>
      <c r="M19" s="10" t="n">
        <v>0.64</v>
      </c>
      <c r="N19" s="10"/>
      <c r="O19" s="10" t="n">
        <v>67</v>
      </c>
      <c r="P19" s="10"/>
      <c r="Q19" s="10" t="n">
        <v>6.6</v>
      </c>
      <c r="R19" s="10"/>
      <c r="S19" s="10" t="n">
        <v>12</v>
      </c>
      <c r="T19" s="10"/>
      <c r="U19" s="10" t="n">
        <v>1</v>
      </c>
      <c r="V19" s="10"/>
      <c r="W19" s="10" t="n">
        <v>2</v>
      </c>
      <c r="X19" s="10"/>
      <c r="Y19" s="10" t="n">
        <v>7.9</v>
      </c>
      <c r="Z19" s="10"/>
      <c r="CE19" s="2" t="n">
        <v>0.1</v>
      </c>
      <c r="CF19" s="2"/>
      <c r="CG19" s="2"/>
      <c r="CH19" s="2" t="n">
        <v>0.122</v>
      </c>
      <c r="CI19" s="2"/>
      <c r="CJ19" s="2"/>
      <c r="CK19" s="2" t="n">
        <v>0.00785</v>
      </c>
      <c r="CL19" s="2"/>
      <c r="CM19" s="2"/>
      <c r="CN19" s="17"/>
      <c r="CO19" s="17"/>
      <c r="CP19" s="2" t="n">
        <v>0.315</v>
      </c>
      <c r="CQ19" s="2"/>
      <c r="CR19" s="2"/>
      <c r="CS19" s="2" t="n">
        <v>0.35</v>
      </c>
      <c r="CT19" s="2"/>
      <c r="CU19" s="2"/>
      <c r="CV19" s="2" t="n">
        <v>0.0779</v>
      </c>
      <c r="CW19" s="2"/>
      <c r="CX19" s="2"/>
      <c r="CY19" s="17"/>
      <c r="CZ19" s="17"/>
      <c r="DA19" s="2" t="n">
        <v>0.9</v>
      </c>
      <c r="DB19" s="2"/>
      <c r="DC19" s="2"/>
      <c r="DD19" s="2" t="n">
        <v>0.965</v>
      </c>
      <c r="DE19" s="2"/>
      <c r="DF19" s="2"/>
      <c r="DG19" s="2" t="n">
        <v>0.636</v>
      </c>
      <c r="DH19" s="2"/>
      <c r="DI19" s="2"/>
      <c r="DJ19" s="17"/>
      <c r="DK19" s="17"/>
      <c r="DL19" s="2" t="n">
        <v>2.5</v>
      </c>
      <c r="DM19" s="2"/>
      <c r="DN19" s="2"/>
      <c r="DO19" s="2" t="n">
        <v>2.6</v>
      </c>
      <c r="DP19" s="2"/>
      <c r="DQ19" s="2"/>
      <c r="DR19" s="2" t="n">
        <v>4.91</v>
      </c>
      <c r="DS19" s="2"/>
      <c r="DT19" s="2"/>
      <c r="DU19" s="17"/>
      <c r="DV19" s="17"/>
      <c r="DW19" s="2"/>
      <c r="DX19" s="2"/>
      <c r="DY19" s="2"/>
      <c r="DZ19" s="2"/>
      <c r="EA19" s="2"/>
      <c r="EB19" s="2"/>
      <c r="EK19" s="2" t="n">
        <v>15</v>
      </c>
      <c r="EL19" s="2"/>
      <c r="EM19" s="2" t="n">
        <v>310</v>
      </c>
      <c r="EN19" s="2"/>
      <c r="EO19" s="2" t="n">
        <v>110</v>
      </c>
      <c r="EP19" s="2"/>
      <c r="EQ19" s="2" t="n">
        <v>9500</v>
      </c>
      <c r="ER19" s="2"/>
      <c r="ES19" s="2" t="n">
        <v>53</v>
      </c>
      <c r="ET19" s="2"/>
      <c r="EU19" s="2" t="n">
        <v>4.8</v>
      </c>
      <c r="EV19" s="2"/>
      <c r="EW19" s="2" t="n">
        <v>5</v>
      </c>
      <c r="EX19" s="2"/>
      <c r="EY19" s="2" t="n">
        <v>16</v>
      </c>
      <c r="EZ19" s="2"/>
      <c r="FA19" s="2" t="n">
        <v>8</v>
      </c>
      <c r="FB19" s="2"/>
      <c r="FC19" s="2" t="n">
        <v>7</v>
      </c>
      <c r="FD19" s="2"/>
      <c r="FE19" s="2" t="n">
        <v>1</v>
      </c>
      <c r="FF19" s="2"/>
      <c r="FG19" s="2" t="n">
        <v>1</v>
      </c>
      <c r="FH19" s="2"/>
      <c r="FI19" s="2" t="n">
        <v>2</v>
      </c>
      <c r="FJ19" s="2"/>
      <c r="JS19" s="2" t="n">
        <v>15</v>
      </c>
      <c r="JT19" s="2"/>
      <c r="JU19" s="2" t="n">
        <v>127</v>
      </c>
      <c r="JV19" s="2"/>
      <c r="JW19" s="2" t="n">
        <v>300</v>
      </c>
      <c r="JX19" s="2"/>
      <c r="JY19" s="2" t="n">
        <v>3000</v>
      </c>
      <c r="JZ19" s="2"/>
      <c r="KA19" s="2" t="n">
        <v>2</v>
      </c>
      <c r="KB19" s="2"/>
      <c r="KC19" s="2" t="n">
        <v>0.66</v>
      </c>
      <c r="KD19" s="2"/>
      <c r="KE19" s="2" t="n">
        <v>48</v>
      </c>
      <c r="KF19" s="2"/>
      <c r="KG19" s="2" t="n">
        <v>2.2</v>
      </c>
      <c r="KH19" s="2"/>
      <c r="KI19" s="2" t="n">
        <v>2.4</v>
      </c>
      <c r="KJ19" s="2"/>
      <c r="KK19" s="2" t="n">
        <v>36</v>
      </c>
      <c r="KL19" s="2"/>
      <c r="KM19" s="2" t="n">
        <v>6</v>
      </c>
      <c r="KN19" s="2"/>
      <c r="KO19" s="2" t="n">
        <v>18</v>
      </c>
      <c r="KP19" s="2"/>
    </row>
    <row r="20" customFormat="false" ht="48" hidden="false" customHeight="true" outlineLevel="0" collapsed="false">
      <c r="E20" s="10" t="n">
        <v>16</v>
      </c>
      <c r="F20" s="10"/>
      <c r="G20" s="10" t="n">
        <v>330</v>
      </c>
      <c r="H20" s="10"/>
      <c r="I20" s="10" t="n">
        <v>8</v>
      </c>
      <c r="J20" s="10"/>
      <c r="K20" s="10" t="n">
        <v>690</v>
      </c>
      <c r="L20" s="10"/>
      <c r="M20" s="10" t="n">
        <v>0.65</v>
      </c>
      <c r="N20" s="10"/>
      <c r="O20" s="10" t="n">
        <v>66</v>
      </c>
      <c r="P20" s="10"/>
      <c r="Q20" s="10" t="n">
        <v>7.7</v>
      </c>
      <c r="R20" s="10"/>
      <c r="S20" s="10" t="n">
        <v>64</v>
      </c>
      <c r="T20" s="10"/>
      <c r="U20" s="10" t="n">
        <v>4</v>
      </c>
      <c r="V20" s="10"/>
      <c r="W20" s="10" t="n">
        <v>8</v>
      </c>
      <c r="X20" s="10"/>
      <c r="Y20" s="10" t="n">
        <v>9</v>
      </c>
      <c r="Z20" s="10"/>
      <c r="AD20" s="4" t="s">
        <v>1</v>
      </c>
      <c r="AE20" s="4"/>
      <c r="AF20" s="4"/>
      <c r="AG20" s="4"/>
      <c r="AH20" s="4"/>
      <c r="AI20" s="4"/>
      <c r="CE20" s="2" t="n">
        <v>0.112</v>
      </c>
      <c r="CF20" s="2"/>
      <c r="CG20" s="2"/>
      <c r="CH20" s="2" t="n">
        <v>0.134</v>
      </c>
      <c r="CI20" s="2"/>
      <c r="CJ20" s="2"/>
      <c r="CK20" s="2" t="n">
        <v>0.00985</v>
      </c>
      <c r="CL20" s="2"/>
      <c r="CM20" s="2"/>
      <c r="CN20" s="17"/>
      <c r="CO20" s="17"/>
      <c r="CP20" s="2" t="n">
        <v>0.335</v>
      </c>
      <c r="CQ20" s="2"/>
      <c r="CR20" s="2"/>
      <c r="CS20" s="2" t="n">
        <v>0.37</v>
      </c>
      <c r="CT20" s="2"/>
      <c r="CU20" s="2"/>
      <c r="CV20" s="2" t="n">
        <v>0.0881</v>
      </c>
      <c r="CW20" s="2"/>
      <c r="CX20" s="2"/>
      <c r="CY20" s="17"/>
      <c r="CZ20" s="17"/>
      <c r="DA20" s="2" t="n">
        <v>0.95</v>
      </c>
      <c r="DB20" s="2"/>
      <c r="DC20" s="2"/>
      <c r="DD20" s="2" t="n">
        <v>1.015</v>
      </c>
      <c r="DE20" s="2"/>
      <c r="DF20" s="2"/>
      <c r="DG20" s="2" t="n">
        <v>0.709</v>
      </c>
      <c r="DH20" s="2"/>
      <c r="DI20" s="2"/>
      <c r="DJ20" s="17"/>
      <c r="DK20" s="17"/>
      <c r="DL20" s="20"/>
      <c r="DM20" s="21"/>
      <c r="DN20" s="21"/>
      <c r="DO20" s="21"/>
      <c r="DP20" s="21"/>
      <c r="DQ20" s="21"/>
      <c r="DR20" s="21"/>
      <c r="DS20" s="21"/>
      <c r="DT20" s="22"/>
      <c r="DU20" s="17"/>
      <c r="DV20" s="17"/>
      <c r="DW20" s="2"/>
      <c r="DX20" s="2"/>
      <c r="DY20" s="2"/>
      <c r="DZ20" s="2"/>
      <c r="EA20" s="2"/>
      <c r="EB20" s="2"/>
      <c r="EK20" s="2" t="n">
        <v>16</v>
      </c>
      <c r="EL20" s="2"/>
      <c r="EM20" s="2" t="n">
        <v>330</v>
      </c>
      <c r="EN20" s="2"/>
      <c r="EO20" s="2" t="n">
        <v>220</v>
      </c>
      <c r="EP20" s="2"/>
      <c r="EQ20" s="2" t="n">
        <v>10000</v>
      </c>
      <c r="ER20" s="2"/>
      <c r="ES20" s="2" t="n">
        <v>54</v>
      </c>
      <c r="ET20" s="2"/>
      <c r="EU20" s="2" t="n">
        <v>5</v>
      </c>
      <c r="EV20" s="2"/>
      <c r="EW20" s="2" t="n">
        <v>5.2</v>
      </c>
      <c r="EX20" s="2"/>
      <c r="EY20" s="2" t="n">
        <v>5</v>
      </c>
      <c r="EZ20" s="2"/>
      <c r="FA20" s="2" t="n">
        <v>2</v>
      </c>
      <c r="FB20" s="2"/>
      <c r="FC20" s="2" t="n">
        <v>2</v>
      </c>
      <c r="FD20" s="2"/>
      <c r="FE20" s="2" t="n">
        <v>4</v>
      </c>
      <c r="FF20" s="2"/>
      <c r="FG20" s="2" t="n">
        <v>4</v>
      </c>
      <c r="FH20" s="2"/>
      <c r="FI20" s="2" t="n">
        <v>2</v>
      </c>
      <c r="FJ20" s="2"/>
      <c r="JS20" s="2" t="n">
        <v>16</v>
      </c>
      <c r="JT20" s="2"/>
      <c r="JU20" s="2" t="n">
        <v>220</v>
      </c>
      <c r="JV20" s="2"/>
      <c r="JW20" s="2" t="n">
        <v>320</v>
      </c>
      <c r="JX20" s="2"/>
      <c r="JY20" s="2" t="n">
        <v>1500</v>
      </c>
      <c r="JZ20" s="2"/>
      <c r="KA20" s="2" t="n">
        <v>4</v>
      </c>
      <c r="KB20" s="2"/>
      <c r="KC20" s="2" t="n">
        <v>0.68</v>
      </c>
      <c r="KD20" s="2"/>
      <c r="KE20" s="2" t="n">
        <v>50</v>
      </c>
      <c r="KF20" s="2"/>
      <c r="KG20" s="2" t="n">
        <v>2.4</v>
      </c>
      <c r="KH20" s="2"/>
      <c r="KI20" s="2" t="n">
        <v>2.6</v>
      </c>
      <c r="KJ20" s="2"/>
      <c r="KK20" s="2" t="n">
        <v>84</v>
      </c>
      <c r="KL20" s="2"/>
      <c r="KM20" s="2" t="n">
        <v>7</v>
      </c>
      <c r="KN20" s="2"/>
      <c r="KO20" s="2" t="n">
        <v>21</v>
      </c>
      <c r="KP20" s="2"/>
    </row>
    <row r="21" customFormat="false" ht="48" hidden="false" customHeight="true" outlineLevel="0" collapsed="false">
      <c r="E21" s="10" t="n">
        <v>17</v>
      </c>
      <c r="F21" s="10"/>
      <c r="G21" s="10" t="n">
        <v>360</v>
      </c>
      <c r="H21" s="10"/>
      <c r="I21" s="10" t="n">
        <v>2</v>
      </c>
      <c r="J21" s="10"/>
      <c r="K21" s="10" t="n">
        <v>2775</v>
      </c>
      <c r="L21" s="10"/>
      <c r="M21" s="10" t="n">
        <v>0.67</v>
      </c>
      <c r="N21" s="10"/>
      <c r="O21" s="10" t="n">
        <v>65</v>
      </c>
      <c r="P21" s="10"/>
      <c r="Q21" s="10" t="n">
        <v>4.5</v>
      </c>
      <c r="R21" s="10"/>
      <c r="S21" s="10" t="n">
        <v>28</v>
      </c>
      <c r="T21" s="10"/>
      <c r="U21" s="10" t="n">
        <v>7</v>
      </c>
      <c r="V21" s="10"/>
      <c r="W21" s="10" t="n">
        <v>14</v>
      </c>
      <c r="X21" s="10"/>
      <c r="Y21" s="10" t="n">
        <v>5.4</v>
      </c>
      <c r="Z21" s="10"/>
      <c r="AD21" s="8"/>
      <c r="AE21" s="8"/>
      <c r="AF21" s="8"/>
      <c r="AG21" s="8"/>
      <c r="AH21" s="8"/>
      <c r="AI21" s="8"/>
      <c r="CE21" s="2" t="n">
        <v>0.125</v>
      </c>
      <c r="CF21" s="2"/>
      <c r="CG21" s="2"/>
      <c r="CH21" s="2" t="n">
        <v>0.147</v>
      </c>
      <c r="CI21" s="2"/>
      <c r="CJ21" s="2"/>
      <c r="CK21" s="2" t="n">
        <v>0.01227</v>
      </c>
      <c r="CL21" s="2"/>
      <c r="CM21" s="2"/>
      <c r="CN21" s="17"/>
      <c r="CO21" s="17"/>
      <c r="CP21" s="2" t="n">
        <v>0.355</v>
      </c>
      <c r="CQ21" s="2"/>
      <c r="CR21" s="2"/>
      <c r="CS21" s="2" t="n">
        <v>0.395</v>
      </c>
      <c r="CT21" s="2"/>
      <c r="CU21" s="2"/>
      <c r="CV21" s="2" t="n">
        <v>0.099</v>
      </c>
      <c r="CW21" s="2"/>
      <c r="CX21" s="2"/>
      <c r="CY21" s="17"/>
      <c r="CZ21" s="17"/>
      <c r="DA21" s="2" t="n">
        <v>1</v>
      </c>
      <c r="DB21" s="2"/>
      <c r="DC21" s="2"/>
      <c r="DD21" s="2" t="n">
        <v>1.08</v>
      </c>
      <c r="DE21" s="2"/>
      <c r="DF21" s="2"/>
      <c r="DG21" s="2" t="n">
        <v>0.785</v>
      </c>
      <c r="DH21" s="2"/>
      <c r="DI21" s="2"/>
      <c r="DJ21" s="17"/>
      <c r="DK21" s="17"/>
      <c r="DL21" s="23"/>
      <c r="DM21" s="24"/>
      <c r="DN21" s="24"/>
      <c r="DO21" s="24"/>
      <c r="DP21" s="24"/>
      <c r="DQ21" s="24"/>
      <c r="DR21" s="24"/>
      <c r="DS21" s="24"/>
      <c r="DT21" s="25"/>
      <c r="DU21" s="17"/>
      <c r="DV21" s="17"/>
      <c r="DW21" s="20"/>
      <c r="DX21" s="21"/>
      <c r="DY21" s="21"/>
      <c r="DZ21" s="21"/>
      <c r="EA21" s="21"/>
      <c r="EB21" s="22"/>
      <c r="EK21" s="2" t="n">
        <v>17</v>
      </c>
      <c r="EL21" s="2"/>
      <c r="EM21" s="2" t="n">
        <v>350</v>
      </c>
      <c r="EN21" s="2"/>
      <c r="EO21" s="2" t="n">
        <v>220</v>
      </c>
      <c r="EP21" s="2"/>
      <c r="EQ21" s="2" t="n">
        <v>3500</v>
      </c>
      <c r="ER21" s="2"/>
      <c r="ES21" s="2" t="n">
        <v>55</v>
      </c>
      <c r="ET21" s="2"/>
      <c r="EU21" s="2" t="n">
        <v>5.2</v>
      </c>
      <c r="EV21" s="2"/>
      <c r="EW21" s="2" t="n">
        <v>5.4</v>
      </c>
      <c r="EX21" s="2"/>
      <c r="EY21" s="2" t="n">
        <v>7</v>
      </c>
      <c r="EZ21" s="2"/>
      <c r="FA21" s="2" t="n">
        <v>3</v>
      </c>
      <c r="FB21" s="2"/>
      <c r="FC21" s="2" t="n">
        <v>3</v>
      </c>
      <c r="FD21" s="2"/>
      <c r="FE21" s="2" t="n">
        <v>6</v>
      </c>
      <c r="FF21" s="2"/>
      <c r="FG21" s="2" t="n">
        <v>6</v>
      </c>
      <c r="FH21" s="2"/>
      <c r="FI21" s="2" t="n">
        <v>2</v>
      </c>
      <c r="FJ21" s="2"/>
      <c r="JS21" s="2" t="n">
        <v>17</v>
      </c>
      <c r="JT21" s="2"/>
      <c r="JU21" s="2" t="n">
        <v>127</v>
      </c>
      <c r="JV21" s="2"/>
      <c r="JW21" s="2" t="n">
        <v>340</v>
      </c>
      <c r="JX21" s="2"/>
      <c r="JY21" s="2" t="n">
        <v>3000</v>
      </c>
      <c r="JZ21" s="2"/>
      <c r="KA21" s="2" t="n">
        <v>2</v>
      </c>
      <c r="KB21" s="2"/>
      <c r="KC21" s="2" t="n">
        <v>0.7</v>
      </c>
      <c r="KD21" s="2"/>
      <c r="KE21" s="2" t="n">
        <v>52</v>
      </c>
      <c r="KF21" s="2"/>
      <c r="KG21" s="2" t="n">
        <v>2.6</v>
      </c>
      <c r="KH21" s="2"/>
      <c r="KI21" s="2" t="n">
        <v>2.8</v>
      </c>
      <c r="KJ21" s="2"/>
      <c r="KK21" s="2" t="n">
        <v>42</v>
      </c>
      <c r="KL21" s="2"/>
      <c r="KM21" s="2" t="n">
        <v>7</v>
      </c>
      <c r="KN21" s="2"/>
      <c r="KO21" s="2" t="n">
        <v>21</v>
      </c>
      <c r="KP21" s="2"/>
    </row>
    <row r="22" customFormat="false" ht="48" hidden="false" customHeight="true" outlineLevel="0" collapsed="false">
      <c r="E22" s="6" t="n">
        <v>18</v>
      </c>
      <c r="F22" s="6"/>
      <c r="G22" s="6" t="n">
        <v>390</v>
      </c>
      <c r="H22" s="6"/>
      <c r="I22" s="6" t="n">
        <v>4</v>
      </c>
      <c r="J22" s="6"/>
      <c r="K22" s="6" t="n">
        <v>1380</v>
      </c>
      <c r="L22" s="6"/>
      <c r="M22" s="6" t="n">
        <v>0.52</v>
      </c>
      <c r="N22" s="6"/>
      <c r="O22" s="6" t="n">
        <v>64</v>
      </c>
      <c r="P22" s="6"/>
      <c r="Q22" s="6" t="n">
        <v>6.4</v>
      </c>
      <c r="R22" s="6"/>
      <c r="S22" s="6" t="n">
        <v>48</v>
      </c>
      <c r="T22" s="6"/>
      <c r="U22" s="6" t="n">
        <v>6</v>
      </c>
      <c r="V22" s="6"/>
      <c r="W22" s="6" t="n">
        <v>12</v>
      </c>
      <c r="X22" s="6"/>
      <c r="Y22" s="6" t="n">
        <v>7.7</v>
      </c>
      <c r="Z22" s="6"/>
      <c r="AD22" s="8"/>
      <c r="AE22" s="8"/>
      <c r="AF22" s="8"/>
      <c r="AG22" s="8"/>
      <c r="AH22" s="8"/>
      <c r="AI22" s="8"/>
      <c r="CE22" s="2" t="n">
        <v>0.132</v>
      </c>
      <c r="CF22" s="2"/>
      <c r="CG22" s="2"/>
      <c r="CH22" s="2" t="n">
        <v>0.154</v>
      </c>
      <c r="CI22" s="2"/>
      <c r="CJ22" s="2"/>
      <c r="CK22" s="2" t="n">
        <v>0.01368</v>
      </c>
      <c r="CL22" s="2"/>
      <c r="CM22" s="2"/>
      <c r="CN22" s="17"/>
      <c r="CO22" s="17"/>
      <c r="CP22" s="2" t="n">
        <v>0.375</v>
      </c>
      <c r="CQ22" s="2"/>
      <c r="CR22" s="2"/>
      <c r="CS22" s="2" t="n">
        <v>0.415</v>
      </c>
      <c r="CT22" s="2"/>
      <c r="CU22" s="2"/>
      <c r="CV22" s="2" t="n">
        <v>0.1104</v>
      </c>
      <c r="CW22" s="2"/>
      <c r="CX22" s="2"/>
      <c r="CY22" s="17"/>
      <c r="CZ22" s="17"/>
      <c r="DA22" s="2" t="n">
        <v>1.06</v>
      </c>
      <c r="DB22" s="2"/>
      <c r="DC22" s="2"/>
      <c r="DD22" s="2" t="n">
        <v>1.14</v>
      </c>
      <c r="DE22" s="2"/>
      <c r="DF22" s="2"/>
      <c r="DG22" s="2" t="n">
        <v>0.883</v>
      </c>
      <c r="DH22" s="2"/>
      <c r="DI22" s="2"/>
      <c r="DJ22" s="17"/>
      <c r="DK22" s="17"/>
      <c r="DL22" s="23"/>
      <c r="DM22" s="24"/>
      <c r="DN22" s="24"/>
      <c r="DO22" s="24"/>
      <c r="DP22" s="24"/>
      <c r="DQ22" s="24"/>
      <c r="DR22" s="24"/>
      <c r="DS22" s="24"/>
      <c r="DT22" s="25"/>
      <c r="DU22" s="17"/>
      <c r="DV22" s="17"/>
      <c r="DW22" s="23"/>
      <c r="DX22" s="24"/>
      <c r="DY22" s="24"/>
      <c r="DZ22" s="24"/>
      <c r="EA22" s="24"/>
      <c r="EB22" s="25"/>
      <c r="EK22" s="2" t="n">
        <v>18</v>
      </c>
      <c r="EL22" s="2"/>
      <c r="EM22" s="2" t="n">
        <v>370</v>
      </c>
      <c r="EN22" s="2"/>
      <c r="EO22" s="2" t="n">
        <v>220</v>
      </c>
      <c r="EP22" s="2"/>
      <c r="EQ22" s="2" t="n">
        <v>4000</v>
      </c>
      <c r="ER22" s="2"/>
      <c r="ES22" s="2" t="n">
        <v>56</v>
      </c>
      <c r="ET22" s="2"/>
      <c r="EU22" s="2" t="n">
        <v>5.4</v>
      </c>
      <c r="EV22" s="2"/>
      <c r="EW22" s="2" t="n">
        <v>5.6</v>
      </c>
      <c r="EX22" s="2"/>
      <c r="EY22" s="2" t="n">
        <v>9</v>
      </c>
      <c r="EZ22" s="2"/>
      <c r="FA22" s="2" t="n">
        <v>4</v>
      </c>
      <c r="FB22" s="2"/>
      <c r="FC22" s="2" t="n">
        <v>4</v>
      </c>
      <c r="FD22" s="2"/>
      <c r="FE22" s="2" t="n">
        <v>8</v>
      </c>
      <c r="FF22" s="2"/>
      <c r="FG22" s="2" t="n">
        <v>8</v>
      </c>
      <c r="FH22" s="2"/>
      <c r="FI22" s="2" t="n">
        <v>2</v>
      </c>
      <c r="FJ22" s="2"/>
      <c r="JS22" s="2" t="n">
        <v>18</v>
      </c>
      <c r="JT22" s="2"/>
      <c r="JU22" s="2" t="n">
        <v>220</v>
      </c>
      <c r="JV22" s="2"/>
      <c r="JW22" s="2" t="n">
        <v>360</v>
      </c>
      <c r="JX22" s="2"/>
      <c r="JY22" s="2" t="n">
        <v>750</v>
      </c>
      <c r="JZ22" s="2"/>
      <c r="KA22" s="2" t="n">
        <v>8</v>
      </c>
      <c r="KB22" s="2"/>
      <c r="KC22" s="2" t="n">
        <v>0.71</v>
      </c>
      <c r="KD22" s="2"/>
      <c r="KE22" s="2" t="n">
        <v>54</v>
      </c>
      <c r="KF22" s="2"/>
      <c r="KG22" s="2" t="n">
        <v>2.8</v>
      </c>
      <c r="KH22" s="2"/>
      <c r="KI22" s="2" t="n">
        <v>3</v>
      </c>
      <c r="KJ22" s="2"/>
      <c r="KK22" s="2" t="n">
        <v>48</v>
      </c>
      <c r="KL22" s="2"/>
      <c r="KM22" s="2" t="n">
        <v>2</v>
      </c>
      <c r="KN22" s="2"/>
      <c r="KO22" s="2" t="n">
        <v>6</v>
      </c>
      <c r="KP22" s="2"/>
    </row>
    <row r="23" customFormat="false" ht="48" hidden="false" customHeight="true" outlineLevel="0" collapsed="false">
      <c r="E23" s="6" t="n">
        <v>19</v>
      </c>
      <c r="F23" s="6"/>
      <c r="G23" s="6" t="n">
        <v>420</v>
      </c>
      <c r="H23" s="6"/>
      <c r="I23" s="6" t="n">
        <v>6</v>
      </c>
      <c r="J23" s="6"/>
      <c r="K23" s="6" t="n">
        <v>934</v>
      </c>
      <c r="L23" s="6"/>
      <c r="M23" s="6" t="n">
        <v>0.54</v>
      </c>
      <c r="N23" s="6"/>
      <c r="O23" s="6" t="n">
        <v>63</v>
      </c>
      <c r="P23" s="6"/>
      <c r="Q23" s="6" t="n">
        <v>7.5</v>
      </c>
      <c r="R23" s="6"/>
      <c r="S23" s="6" t="n">
        <v>60</v>
      </c>
      <c r="T23" s="6"/>
      <c r="U23" s="6" t="n">
        <v>5</v>
      </c>
      <c r="V23" s="6"/>
      <c r="W23" s="6" t="n">
        <v>10</v>
      </c>
      <c r="X23" s="6"/>
      <c r="Y23" s="6" t="n">
        <v>9</v>
      </c>
      <c r="Z23" s="6"/>
      <c r="CE23" s="2" t="n">
        <v>0.14</v>
      </c>
      <c r="CF23" s="2"/>
      <c r="CG23" s="2"/>
      <c r="CH23" s="2" t="n">
        <v>0.162</v>
      </c>
      <c r="CI23" s="2"/>
      <c r="CJ23" s="2"/>
      <c r="CK23" s="2" t="n">
        <v>0.01539</v>
      </c>
      <c r="CL23" s="2"/>
      <c r="CM23" s="2"/>
      <c r="CN23" s="17"/>
      <c r="CO23" s="17"/>
      <c r="CP23" s="2" t="n">
        <v>0.4</v>
      </c>
      <c r="CQ23" s="2"/>
      <c r="CR23" s="2"/>
      <c r="CS23" s="2" t="n">
        <v>0.44</v>
      </c>
      <c r="CT23" s="2"/>
      <c r="CU23" s="2"/>
      <c r="CV23" s="2" t="n">
        <v>0.1257</v>
      </c>
      <c r="CW23" s="2"/>
      <c r="CX23" s="2"/>
      <c r="CY23" s="17"/>
      <c r="CZ23" s="17"/>
      <c r="DA23" s="2" t="n">
        <v>1.12</v>
      </c>
      <c r="DB23" s="2"/>
      <c r="DC23" s="2"/>
      <c r="DD23" s="2" t="n">
        <v>1.2</v>
      </c>
      <c r="DE23" s="2"/>
      <c r="DF23" s="2"/>
      <c r="DG23" s="2" t="n">
        <v>0.985</v>
      </c>
      <c r="DH23" s="2"/>
      <c r="DI23" s="2"/>
      <c r="DJ23" s="17"/>
      <c r="DK23" s="17"/>
      <c r="DL23" s="23"/>
      <c r="DM23" s="24"/>
      <c r="DN23" s="24"/>
      <c r="DO23" s="24"/>
      <c r="DP23" s="24"/>
      <c r="DQ23" s="24"/>
      <c r="DR23" s="24"/>
      <c r="DS23" s="24"/>
      <c r="DT23" s="25"/>
      <c r="DU23" s="17"/>
      <c r="DV23" s="17"/>
      <c r="DW23" s="23"/>
      <c r="DX23" s="24"/>
      <c r="DY23" s="24"/>
      <c r="DZ23" s="24"/>
      <c r="EA23" s="24"/>
      <c r="EB23" s="25"/>
      <c r="EK23" s="2" t="n">
        <v>19</v>
      </c>
      <c r="EL23" s="2"/>
      <c r="EM23" s="2" t="n">
        <v>390</v>
      </c>
      <c r="EN23" s="2"/>
      <c r="EO23" s="2" t="n">
        <v>220</v>
      </c>
      <c r="EP23" s="2"/>
      <c r="EQ23" s="2" t="n">
        <v>4500</v>
      </c>
      <c r="ER23" s="2"/>
      <c r="ES23" s="2" t="n">
        <v>57</v>
      </c>
      <c r="ET23" s="2"/>
      <c r="EU23" s="2" t="n">
        <v>5.6</v>
      </c>
      <c r="EV23" s="2"/>
      <c r="EW23" s="2" t="n">
        <v>5.8</v>
      </c>
      <c r="EX23" s="2"/>
      <c r="EY23" s="2" t="n">
        <v>11</v>
      </c>
      <c r="EZ23" s="2"/>
      <c r="FA23" s="2" t="n">
        <v>3</v>
      </c>
      <c r="FB23" s="2"/>
      <c r="FC23" s="2" t="n">
        <v>2</v>
      </c>
      <c r="FD23" s="2"/>
      <c r="FE23" s="2" t="n">
        <v>5</v>
      </c>
      <c r="FF23" s="2"/>
      <c r="FG23" s="2" t="n">
        <v>5</v>
      </c>
      <c r="FH23" s="2"/>
      <c r="FI23" s="2" t="n">
        <v>4</v>
      </c>
      <c r="FJ23" s="2"/>
      <c r="JS23" s="2" t="n">
        <v>19</v>
      </c>
      <c r="JT23" s="2"/>
      <c r="JU23" s="2" t="n">
        <v>127</v>
      </c>
      <c r="JV23" s="2"/>
      <c r="JW23" s="2" t="n">
        <v>380</v>
      </c>
      <c r="JX23" s="2"/>
      <c r="JY23" s="2" t="n">
        <v>750</v>
      </c>
      <c r="JZ23" s="2"/>
      <c r="KA23" s="2" t="n">
        <v>8</v>
      </c>
      <c r="KB23" s="2"/>
      <c r="KC23" s="2" t="n">
        <v>0.72</v>
      </c>
      <c r="KD23" s="2"/>
      <c r="KE23" s="2" t="n">
        <v>56</v>
      </c>
      <c r="KF23" s="2"/>
      <c r="KG23" s="2" t="n">
        <v>3</v>
      </c>
      <c r="KH23" s="2"/>
      <c r="KI23" s="2" t="n">
        <v>3.2</v>
      </c>
      <c r="KJ23" s="2"/>
      <c r="KK23" s="2" t="n">
        <v>72</v>
      </c>
      <c r="KL23" s="2"/>
      <c r="KM23" s="2" t="n">
        <v>3</v>
      </c>
      <c r="KN23" s="2"/>
      <c r="KO23" s="2" t="n">
        <v>9</v>
      </c>
      <c r="KP23" s="2"/>
    </row>
    <row r="24" customFormat="false" ht="48" hidden="false" customHeight="true" outlineLevel="0" collapsed="false">
      <c r="E24" s="6" t="n">
        <v>20</v>
      </c>
      <c r="F24" s="6"/>
      <c r="G24" s="6" t="n">
        <v>450</v>
      </c>
      <c r="H24" s="6"/>
      <c r="I24" s="6" t="n">
        <v>8</v>
      </c>
      <c r="J24" s="6"/>
      <c r="K24" s="6" t="n">
        <v>5</v>
      </c>
      <c r="L24" s="6"/>
      <c r="M24" s="6" t="n">
        <v>0.55</v>
      </c>
      <c r="N24" s="6"/>
      <c r="O24" s="6" t="n">
        <v>62</v>
      </c>
      <c r="P24" s="6"/>
      <c r="Q24" s="6" t="n">
        <v>8.5</v>
      </c>
      <c r="R24" s="6"/>
      <c r="S24" s="6" t="n">
        <v>80</v>
      </c>
      <c r="T24" s="6"/>
      <c r="U24" s="6" t="n">
        <v>5</v>
      </c>
      <c r="V24" s="6"/>
      <c r="W24" s="6" t="n">
        <v>10</v>
      </c>
      <c r="X24" s="6"/>
      <c r="Y24" s="6" t="n">
        <v>10.2</v>
      </c>
      <c r="Z24" s="6"/>
      <c r="AD24" s="26" t="s">
        <v>49</v>
      </c>
      <c r="AE24" s="26" t="s">
        <v>50</v>
      </c>
      <c r="AF24" s="26" t="s">
        <v>51</v>
      </c>
      <c r="AG24" s="26" t="s">
        <v>52</v>
      </c>
      <c r="AH24" s="26" t="s">
        <v>53</v>
      </c>
      <c r="AI24" s="26" t="s">
        <v>54</v>
      </c>
      <c r="AK24" s="4" t="s">
        <v>55</v>
      </c>
      <c r="AL24" s="4"/>
      <c r="AM24" s="4"/>
      <c r="AN24" s="4"/>
      <c r="AO24" s="17"/>
      <c r="AQ24" s="27"/>
      <c r="AR24" s="27"/>
      <c r="AS24" s="27"/>
      <c r="AY24" s="12" t="s">
        <v>56</v>
      </c>
      <c r="AZ24" s="12"/>
      <c r="BA24" s="12"/>
      <c r="BB24" s="28"/>
      <c r="BC24" s="29" t="s">
        <v>57</v>
      </c>
      <c r="BD24" s="29"/>
      <c r="BE24" s="17"/>
      <c r="BF24" s="30"/>
      <c r="BG24" s="30"/>
      <c r="BH24" s="30"/>
      <c r="BI24" s="30"/>
      <c r="BJ24" s="30"/>
      <c r="BK24" s="30"/>
      <c r="BL24" s="31" t="s">
        <v>58</v>
      </c>
      <c r="BM24" s="31"/>
      <c r="BN24" s="32" t="s">
        <v>59</v>
      </c>
      <c r="BO24" s="32"/>
      <c r="BP24" s="33" t="s">
        <v>60</v>
      </c>
      <c r="BQ24" s="33"/>
      <c r="BR24" s="33"/>
      <c r="BS24" s="33"/>
      <c r="BT24" s="4" t="s">
        <v>1</v>
      </c>
      <c r="BU24" s="4"/>
      <c r="BV24" s="4"/>
      <c r="BW24" s="4"/>
      <c r="CE24" s="2" t="n">
        <v>0.15</v>
      </c>
      <c r="CF24" s="2"/>
      <c r="CG24" s="2"/>
      <c r="CH24" s="2" t="n">
        <v>0.18</v>
      </c>
      <c r="CI24" s="2"/>
      <c r="CJ24" s="2"/>
      <c r="CK24" s="2" t="n">
        <v>0.01767</v>
      </c>
      <c r="CL24" s="2"/>
      <c r="CM24" s="2"/>
      <c r="CN24" s="17"/>
      <c r="CO24" s="17"/>
      <c r="CP24" s="2" t="n">
        <v>0.425</v>
      </c>
      <c r="CQ24" s="2"/>
      <c r="CR24" s="2"/>
      <c r="CS24" s="2" t="n">
        <v>0.465</v>
      </c>
      <c r="CT24" s="2"/>
      <c r="CU24" s="2"/>
      <c r="CV24" s="2" t="n">
        <v>0.1419</v>
      </c>
      <c r="CW24" s="2"/>
      <c r="CX24" s="2"/>
      <c r="CY24" s="17"/>
      <c r="CZ24" s="17"/>
      <c r="DA24" s="2" t="n">
        <v>1.18</v>
      </c>
      <c r="DB24" s="2"/>
      <c r="DC24" s="2"/>
      <c r="DD24" s="2" t="n">
        <v>1.26</v>
      </c>
      <c r="DE24" s="2"/>
      <c r="DF24" s="2"/>
      <c r="DG24" s="2" t="n">
        <v>1.094</v>
      </c>
      <c r="DH24" s="2"/>
      <c r="DI24" s="2"/>
      <c r="DJ24" s="17"/>
      <c r="DK24" s="17"/>
      <c r="DL24" s="23"/>
      <c r="DM24" s="24"/>
      <c r="DN24" s="24"/>
      <c r="DO24" s="24"/>
      <c r="DP24" s="24"/>
      <c r="DQ24" s="24"/>
      <c r="DR24" s="24"/>
      <c r="DS24" s="24"/>
      <c r="DT24" s="25"/>
      <c r="DU24" s="17"/>
      <c r="DV24" s="17"/>
      <c r="DW24" s="23"/>
      <c r="DX24" s="24"/>
      <c r="DY24" s="24"/>
      <c r="DZ24" s="24"/>
      <c r="EA24" s="24"/>
      <c r="EB24" s="25"/>
      <c r="EK24" s="2" t="n">
        <v>20</v>
      </c>
      <c r="EL24" s="2"/>
      <c r="EM24" s="2" t="n">
        <v>400</v>
      </c>
      <c r="EN24" s="2"/>
      <c r="EO24" s="2" t="n">
        <v>220</v>
      </c>
      <c r="EP24" s="2"/>
      <c r="EQ24" s="2" t="n">
        <v>5000</v>
      </c>
      <c r="ER24" s="2"/>
      <c r="ES24" s="2" t="n">
        <v>58</v>
      </c>
      <c r="ET24" s="2"/>
      <c r="EU24" s="2" t="n">
        <v>5.8</v>
      </c>
      <c r="EV24" s="2"/>
      <c r="EW24" s="2" t="n">
        <v>6</v>
      </c>
      <c r="EX24" s="2"/>
      <c r="EY24" s="2" t="n">
        <v>13</v>
      </c>
      <c r="EZ24" s="2"/>
      <c r="FA24" s="2" t="n">
        <v>3</v>
      </c>
      <c r="FB24" s="2"/>
      <c r="FC24" s="2" t="n">
        <v>3</v>
      </c>
      <c r="FD24" s="2"/>
      <c r="FE24" s="2" t="n">
        <v>6</v>
      </c>
      <c r="FF24" s="2"/>
      <c r="FG24" s="2" t="n">
        <v>6</v>
      </c>
      <c r="FH24" s="2"/>
      <c r="FI24" s="2" t="n">
        <v>4</v>
      </c>
      <c r="FJ24" s="2"/>
      <c r="JS24" s="2" t="n">
        <v>20</v>
      </c>
      <c r="JT24" s="2"/>
      <c r="JU24" s="2" t="n">
        <v>220</v>
      </c>
      <c r="JV24" s="2"/>
      <c r="JW24" s="2" t="n">
        <v>400</v>
      </c>
      <c r="JX24" s="2"/>
      <c r="JY24" s="2" t="n">
        <v>1000</v>
      </c>
      <c r="JZ24" s="2"/>
      <c r="KA24" s="2" t="n">
        <v>6</v>
      </c>
      <c r="KB24" s="2"/>
      <c r="KC24" s="2" t="n">
        <v>0.73</v>
      </c>
      <c r="KD24" s="2"/>
      <c r="KE24" s="2" t="n">
        <v>58</v>
      </c>
      <c r="KF24" s="2"/>
      <c r="KG24" s="2" t="n">
        <v>3.2</v>
      </c>
      <c r="KH24" s="2"/>
      <c r="KI24" s="2" t="n">
        <v>3.4</v>
      </c>
      <c r="KJ24" s="2"/>
      <c r="KK24" s="2" t="n">
        <v>54</v>
      </c>
      <c r="KL24" s="2"/>
      <c r="KM24" s="2" t="n">
        <v>3</v>
      </c>
      <c r="KN24" s="2"/>
      <c r="KO24" s="2" t="n">
        <v>9</v>
      </c>
      <c r="KP24" s="2"/>
    </row>
    <row r="25" customFormat="false" ht="48" hidden="false" customHeight="true" outlineLevel="0" collapsed="false">
      <c r="E25" s="6" t="n">
        <v>21</v>
      </c>
      <c r="F25" s="6"/>
      <c r="G25" s="6" t="n">
        <v>480</v>
      </c>
      <c r="H25" s="6"/>
      <c r="I25" s="6" t="n">
        <v>2</v>
      </c>
      <c r="J25" s="6"/>
      <c r="K25" s="6" t="n">
        <v>2760</v>
      </c>
      <c r="L25" s="6"/>
      <c r="M25" s="6" t="n">
        <v>0.57</v>
      </c>
      <c r="N25" s="6"/>
      <c r="O25" s="6" t="n">
        <v>61</v>
      </c>
      <c r="P25" s="6"/>
      <c r="Q25" s="6" t="n">
        <v>5</v>
      </c>
      <c r="R25" s="6"/>
      <c r="S25" s="6" t="n">
        <v>32</v>
      </c>
      <c r="T25" s="6"/>
      <c r="U25" s="6" t="n">
        <v>8</v>
      </c>
      <c r="V25" s="6"/>
      <c r="W25" s="6" t="n">
        <v>16</v>
      </c>
      <c r="X25" s="6"/>
      <c r="Y25" s="6" t="n">
        <v>6</v>
      </c>
      <c r="Z25" s="6"/>
      <c r="AD25" s="26" t="s">
        <v>61</v>
      </c>
      <c r="AE25" s="26" t="s">
        <v>62</v>
      </c>
      <c r="AF25" s="26" t="s">
        <v>63</v>
      </c>
      <c r="AG25" s="26" t="s">
        <v>64</v>
      </c>
      <c r="AH25" s="26" t="s">
        <v>65</v>
      </c>
      <c r="AI25" s="26" t="s">
        <v>66</v>
      </c>
      <c r="AK25" s="34" t="s">
        <v>67</v>
      </c>
      <c r="AL25" s="34" t="s">
        <v>68</v>
      </c>
      <c r="AM25" s="34" t="s">
        <v>69</v>
      </c>
      <c r="AN25" s="34" t="s">
        <v>70</v>
      </c>
      <c r="AO25" s="34" t="s">
        <v>71</v>
      </c>
      <c r="AQ25" s="27"/>
      <c r="AR25" s="27"/>
      <c r="AS25" s="27"/>
      <c r="AY25" s="12"/>
      <c r="AZ25" s="12"/>
      <c r="BA25" s="12"/>
      <c r="BB25" s="28"/>
      <c r="BC25" s="35"/>
      <c r="BD25" s="35"/>
      <c r="BE25" s="35"/>
      <c r="BF25" s="35"/>
      <c r="BG25" s="35"/>
      <c r="BH25" s="35"/>
      <c r="BI25" s="35"/>
      <c r="BJ25" s="35"/>
      <c r="BK25" s="35"/>
      <c r="BL25" s="36"/>
      <c r="BM25" s="36"/>
      <c r="BN25" s="37"/>
      <c r="BO25" s="37"/>
      <c r="BP25" s="38"/>
      <c r="BQ25" s="39" t="s">
        <v>57</v>
      </c>
      <c r="BR25" s="39"/>
      <c r="BS25" s="40"/>
      <c r="BT25" s="8"/>
      <c r="BU25" s="8"/>
      <c r="BV25" s="8"/>
      <c r="BW25" s="8"/>
      <c r="CE25" s="2" t="n">
        <v>0.16</v>
      </c>
      <c r="CF25" s="2"/>
      <c r="CG25" s="2"/>
      <c r="CH25" s="2" t="n">
        <v>0.19</v>
      </c>
      <c r="CI25" s="2"/>
      <c r="CJ25" s="2"/>
      <c r="CK25" s="2" t="n">
        <v>0.0201</v>
      </c>
      <c r="CL25" s="2"/>
      <c r="CM25" s="2"/>
      <c r="CN25" s="17"/>
      <c r="CO25" s="17"/>
      <c r="CP25" s="2" t="n">
        <v>0.45</v>
      </c>
      <c r="CQ25" s="2"/>
      <c r="CR25" s="2"/>
      <c r="CS25" s="2" t="n">
        <v>0.49</v>
      </c>
      <c r="CT25" s="2"/>
      <c r="CU25" s="2"/>
      <c r="CV25" s="2" t="n">
        <v>0.159</v>
      </c>
      <c r="CW25" s="2"/>
      <c r="CX25" s="2"/>
      <c r="CY25" s="17"/>
      <c r="CZ25" s="17"/>
      <c r="DA25" s="2" t="n">
        <v>1.25</v>
      </c>
      <c r="DB25" s="2"/>
      <c r="DC25" s="2"/>
      <c r="DD25" s="2" t="n">
        <v>1.33</v>
      </c>
      <c r="DE25" s="2"/>
      <c r="DF25" s="2"/>
      <c r="DG25" s="2" t="n">
        <v>1.227</v>
      </c>
      <c r="DH25" s="2"/>
      <c r="DI25" s="2"/>
      <c r="DJ25" s="17"/>
      <c r="DK25" s="17"/>
      <c r="DL25" s="23"/>
      <c r="DM25" s="24"/>
      <c r="DN25" s="24"/>
      <c r="DO25" s="24"/>
      <c r="DP25" s="24"/>
      <c r="DQ25" s="24"/>
      <c r="DR25" s="24"/>
      <c r="DS25" s="24"/>
      <c r="DT25" s="25"/>
      <c r="DU25" s="17"/>
      <c r="DV25" s="17"/>
      <c r="DW25" s="23"/>
      <c r="DX25" s="24"/>
      <c r="DY25" s="24"/>
      <c r="DZ25" s="24"/>
      <c r="EA25" s="24"/>
      <c r="EB25" s="25"/>
      <c r="EK25" s="2" t="n">
        <v>21</v>
      </c>
      <c r="EL25" s="2"/>
      <c r="EM25" s="2" t="n">
        <v>430</v>
      </c>
      <c r="EN25" s="2"/>
      <c r="EO25" s="2" t="n">
        <v>220</v>
      </c>
      <c r="EP25" s="2"/>
      <c r="EQ25" s="2" t="n">
        <v>5500</v>
      </c>
      <c r="ER25" s="2"/>
      <c r="ES25" s="2" t="n">
        <v>59</v>
      </c>
      <c r="ET25" s="2"/>
      <c r="EU25" s="2" t="n">
        <v>6</v>
      </c>
      <c r="EV25" s="2"/>
      <c r="EW25" s="2" t="n">
        <v>6.2</v>
      </c>
      <c r="EX25" s="2"/>
      <c r="EY25" s="2" t="n">
        <v>15</v>
      </c>
      <c r="EZ25" s="2"/>
      <c r="FA25" s="2" t="n">
        <v>4</v>
      </c>
      <c r="FB25" s="2"/>
      <c r="FC25" s="2" t="n">
        <v>3</v>
      </c>
      <c r="FD25" s="2"/>
      <c r="FE25" s="2" t="n">
        <v>7</v>
      </c>
      <c r="FF25" s="2"/>
      <c r="FG25" s="2" t="n">
        <v>7</v>
      </c>
      <c r="FH25" s="2"/>
      <c r="FI25" s="2" t="n">
        <v>4</v>
      </c>
      <c r="FJ25" s="2"/>
      <c r="JS25" s="2" t="n">
        <v>21</v>
      </c>
      <c r="JT25" s="2"/>
      <c r="JU25" s="2" t="n">
        <v>127</v>
      </c>
      <c r="JV25" s="2"/>
      <c r="JW25" s="2" t="n">
        <v>420</v>
      </c>
      <c r="JX25" s="2"/>
      <c r="JY25" s="2" t="n">
        <v>1000</v>
      </c>
      <c r="JZ25" s="2"/>
      <c r="KA25" s="2" t="n">
        <v>6</v>
      </c>
      <c r="KB25" s="2"/>
      <c r="KC25" s="2" t="n">
        <v>0.74</v>
      </c>
      <c r="KD25" s="2"/>
      <c r="KE25" s="2" t="n">
        <v>60</v>
      </c>
      <c r="KF25" s="2"/>
      <c r="KG25" s="2" t="n">
        <v>3.4</v>
      </c>
      <c r="KH25" s="2"/>
      <c r="KI25" s="2" t="n">
        <v>3.6</v>
      </c>
      <c r="KJ25" s="2"/>
      <c r="KK25" s="2" t="n">
        <v>72</v>
      </c>
      <c r="KL25" s="2"/>
      <c r="KM25" s="2" t="n">
        <v>4</v>
      </c>
      <c r="KN25" s="2"/>
      <c r="KO25" s="2" t="n">
        <v>12</v>
      </c>
      <c r="KP25" s="2"/>
    </row>
    <row r="26" customFormat="false" ht="48" hidden="false" customHeight="true" outlineLevel="0" collapsed="false">
      <c r="E26" s="6" t="n">
        <v>22</v>
      </c>
      <c r="F26" s="6"/>
      <c r="G26" s="6" t="n">
        <v>510</v>
      </c>
      <c r="H26" s="6"/>
      <c r="I26" s="6" t="n">
        <v>4</v>
      </c>
      <c r="J26" s="6"/>
      <c r="K26" s="6" t="n">
        <v>1398</v>
      </c>
      <c r="L26" s="6"/>
      <c r="M26" s="6" t="n">
        <v>0.59</v>
      </c>
      <c r="N26" s="6"/>
      <c r="O26" s="6" t="n">
        <v>59</v>
      </c>
      <c r="P26" s="6"/>
      <c r="Q26" s="6" t="n">
        <v>7.2</v>
      </c>
      <c r="R26" s="6"/>
      <c r="S26" s="6" t="n">
        <v>56</v>
      </c>
      <c r="T26" s="6"/>
      <c r="U26" s="6" t="n">
        <v>7</v>
      </c>
      <c r="V26" s="6"/>
      <c r="W26" s="6" t="n">
        <v>14</v>
      </c>
      <c r="X26" s="6"/>
      <c r="Y26" s="6" t="n">
        <v>8.6</v>
      </c>
      <c r="Z26" s="6"/>
      <c r="AD26" s="26" t="s">
        <v>72</v>
      </c>
      <c r="AE26" s="26" t="s">
        <v>73</v>
      </c>
      <c r="AF26" s="26" t="s">
        <v>74</v>
      </c>
      <c r="AG26" s="26" t="s">
        <v>75</v>
      </c>
      <c r="AH26" s="26" t="s">
        <v>76</v>
      </c>
      <c r="AI26" s="26" t="s">
        <v>77</v>
      </c>
      <c r="AK26" s="34" t="s">
        <v>78</v>
      </c>
      <c r="AL26" s="34" t="s">
        <v>79</v>
      </c>
      <c r="AM26" s="34" t="s">
        <v>80</v>
      </c>
      <c r="AN26" s="34" t="s">
        <v>81</v>
      </c>
      <c r="AO26" s="34" t="s">
        <v>82</v>
      </c>
      <c r="AQ26" s="27"/>
      <c r="AR26" s="27"/>
      <c r="AS26" s="27"/>
      <c r="AY26" s="12"/>
      <c r="AZ26" s="12"/>
      <c r="BA26" s="12"/>
      <c r="BB26" s="28"/>
      <c r="BC26" s="35"/>
      <c r="BD26" s="35"/>
      <c r="BE26" s="35"/>
      <c r="BF26" s="35"/>
      <c r="BG26" s="35"/>
      <c r="BH26" s="35"/>
      <c r="BI26" s="35"/>
      <c r="BJ26" s="35"/>
      <c r="BK26" s="35"/>
      <c r="BL26" s="36"/>
      <c r="BM26" s="36"/>
      <c r="BN26" s="37"/>
      <c r="BO26" s="37"/>
      <c r="BP26" s="38"/>
      <c r="BQ26" s="39"/>
      <c r="BR26" s="39"/>
      <c r="BS26" s="40"/>
      <c r="BT26" s="8"/>
      <c r="BU26" s="8"/>
      <c r="BV26" s="8"/>
      <c r="BW26" s="8"/>
      <c r="CE26" s="2" t="n">
        <v>0.17</v>
      </c>
      <c r="CF26" s="2"/>
      <c r="CG26" s="2"/>
      <c r="CH26" s="2" t="n">
        <v>0.2</v>
      </c>
      <c r="CI26" s="2"/>
      <c r="CJ26" s="2"/>
      <c r="CK26" s="2" t="n">
        <v>0.0227</v>
      </c>
      <c r="CL26" s="2"/>
      <c r="CM26" s="2"/>
      <c r="CN26" s="17"/>
      <c r="CO26" s="17"/>
      <c r="CP26" s="2" t="n">
        <v>0.475</v>
      </c>
      <c r="CQ26" s="2"/>
      <c r="CR26" s="2"/>
      <c r="CS26" s="2" t="n">
        <v>0.515</v>
      </c>
      <c r="CT26" s="2"/>
      <c r="CU26" s="2"/>
      <c r="CV26" s="2" t="n">
        <v>0.1772</v>
      </c>
      <c r="CW26" s="2"/>
      <c r="CX26" s="2"/>
      <c r="CY26" s="17"/>
      <c r="CZ26" s="17"/>
      <c r="DA26" s="2" t="n">
        <v>1.32</v>
      </c>
      <c r="DB26" s="2"/>
      <c r="DC26" s="2"/>
      <c r="DD26" s="2" t="n">
        <v>1.405</v>
      </c>
      <c r="DE26" s="2"/>
      <c r="DF26" s="2"/>
      <c r="DG26" s="2" t="n">
        <v>1.368</v>
      </c>
      <c r="DH26" s="2"/>
      <c r="DI26" s="2"/>
      <c r="DJ26" s="17"/>
      <c r="DK26" s="17"/>
      <c r="DL26" s="23"/>
      <c r="DM26" s="24"/>
      <c r="DN26" s="24"/>
      <c r="DO26" s="24"/>
      <c r="DP26" s="24"/>
      <c r="DQ26" s="24"/>
      <c r="DR26" s="24"/>
      <c r="DS26" s="24"/>
      <c r="DT26" s="25"/>
      <c r="DU26" s="17"/>
      <c r="DV26" s="17"/>
      <c r="DW26" s="23"/>
      <c r="DX26" s="24"/>
      <c r="DY26" s="24"/>
      <c r="DZ26" s="24"/>
      <c r="EA26" s="24"/>
      <c r="EB26" s="25"/>
      <c r="EK26" s="2" t="n">
        <v>22</v>
      </c>
      <c r="EL26" s="2"/>
      <c r="EM26" s="2" t="n">
        <v>440</v>
      </c>
      <c r="EN26" s="2"/>
      <c r="EO26" s="2" t="n">
        <v>220</v>
      </c>
      <c r="EP26" s="2"/>
      <c r="EQ26" s="2" t="n">
        <v>6000</v>
      </c>
      <c r="ER26" s="2"/>
      <c r="ES26" s="2" t="n">
        <v>60</v>
      </c>
      <c r="ET26" s="2"/>
      <c r="EU26" s="2" t="n">
        <v>6.2</v>
      </c>
      <c r="EV26" s="2"/>
      <c r="EW26" s="2" t="n">
        <v>6.4</v>
      </c>
      <c r="EX26" s="2"/>
      <c r="EY26" s="2" t="n">
        <v>17</v>
      </c>
      <c r="EZ26" s="2"/>
      <c r="FA26" s="2" t="n">
        <v>4</v>
      </c>
      <c r="FB26" s="2"/>
      <c r="FC26" s="2" t="n">
        <v>4</v>
      </c>
      <c r="FD26" s="2"/>
      <c r="FE26" s="2" t="n">
        <v>8</v>
      </c>
      <c r="FF26" s="2"/>
      <c r="FG26" s="2" t="n">
        <v>8</v>
      </c>
      <c r="FH26" s="2"/>
      <c r="FI26" s="2" t="n">
        <v>4</v>
      </c>
      <c r="FJ26" s="2"/>
      <c r="JS26" s="2" t="n">
        <v>22</v>
      </c>
      <c r="JT26" s="2"/>
      <c r="JU26" s="2" t="n">
        <v>220</v>
      </c>
      <c r="JV26" s="2"/>
      <c r="JW26" s="2" t="n">
        <v>440</v>
      </c>
      <c r="JX26" s="2"/>
      <c r="JY26" s="2" t="n">
        <v>3000</v>
      </c>
      <c r="JZ26" s="2"/>
      <c r="KA26" s="2" t="n">
        <v>2</v>
      </c>
      <c r="KB26" s="2"/>
      <c r="KC26" s="2" t="n">
        <v>0.75</v>
      </c>
      <c r="KD26" s="2"/>
      <c r="KE26" s="2" t="n">
        <v>40</v>
      </c>
      <c r="KF26" s="2"/>
      <c r="KG26" s="2" t="n">
        <v>3.6</v>
      </c>
      <c r="KH26" s="2"/>
      <c r="KI26" s="2" t="n">
        <v>3.8</v>
      </c>
      <c r="KJ26" s="2"/>
      <c r="KK26" s="2" t="n">
        <v>48</v>
      </c>
      <c r="KL26" s="2"/>
      <c r="KM26" s="2" t="n">
        <v>8</v>
      </c>
      <c r="KN26" s="2"/>
      <c r="KO26" s="2" t="n">
        <v>24</v>
      </c>
      <c r="KP26" s="2"/>
    </row>
    <row r="27" customFormat="false" ht="48" hidden="false" customHeight="true" outlineLevel="0" collapsed="false">
      <c r="E27" s="6" t="n">
        <v>23</v>
      </c>
      <c r="F27" s="6"/>
      <c r="G27" s="6" t="n">
        <v>540</v>
      </c>
      <c r="H27" s="6"/>
      <c r="I27" s="6" t="n">
        <v>6</v>
      </c>
      <c r="J27" s="6"/>
      <c r="K27" s="6" t="n">
        <v>933</v>
      </c>
      <c r="L27" s="6"/>
      <c r="M27" s="6" t="n">
        <v>0.61</v>
      </c>
      <c r="N27" s="6"/>
      <c r="O27" s="6" t="n">
        <v>58</v>
      </c>
      <c r="P27" s="6"/>
      <c r="Q27" s="6" t="n">
        <v>8.4</v>
      </c>
      <c r="R27" s="6"/>
      <c r="S27" s="6" t="n">
        <v>72</v>
      </c>
      <c r="T27" s="6"/>
      <c r="U27" s="6" t="n">
        <v>6</v>
      </c>
      <c r="V27" s="6"/>
      <c r="W27" s="6" t="n">
        <v>12</v>
      </c>
      <c r="X27" s="6"/>
      <c r="Y27" s="6" t="n">
        <v>10</v>
      </c>
      <c r="Z27" s="6"/>
      <c r="AD27" s="26" t="s">
        <v>83</v>
      </c>
      <c r="AE27" s="26" t="s">
        <v>84</v>
      </c>
      <c r="AF27" s="26" t="s">
        <v>85</v>
      </c>
      <c r="AG27" s="26" t="s">
        <v>86</v>
      </c>
      <c r="AH27" s="26" t="s">
        <v>87</v>
      </c>
      <c r="AI27" s="26" t="s">
        <v>88</v>
      </c>
      <c r="AK27" s="34" t="s">
        <v>89</v>
      </c>
      <c r="AL27" s="34" t="s">
        <v>90</v>
      </c>
      <c r="AM27" s="34" t="s">
        <v>91</v>
      </c>
      <c r="AN27" s="34" t="s">
        <v>92</v>
      </c>
      <c r="AO27" s="34" t="s">
        <v>93</v>
      </c>
      <c r="CE27" s="2" t="n">
        <v>0.18</v>
      </c>
      <c r="CF27" s="2"/>
      <c r="CG27" s="2"/>
      <c r="CH27" s="2" t="n">
        <v>0.21</v>
      </c>
      <c r="CI27" s="2"/>
      <c r="CJ27" s="2"/>
      <c r="CK27" s="2" t="n">
        <v>0.0255</v>
      </c>
      <c r="CL27" s="2"/>
      <c r="CM27" s="2"/>
      <c r="CN27" s="17"/>
      <c r="CO27" s="17"/>
      <c r="CP27" s="2" t="n">
        <v>0.5</v>
      </c>
      <c r="CQ27" s="2"/>
      <c r="CR27" s="2"/>
      <c r="CS27" s="2" t="n">
        <v>0.545</v>
      </c>
      <c r="CT27" s="2"/>
      <c r="CU27" s="2"/>
      <c r="CV27" s="2" t="n">
        <v>0.1963</v>
      </c>
      <c r="CW27" s="2"/>
      <c r="CX27" s="2"/>
      <c r="CY27" s="17"/>
      <c r="CZ27" s="17"/>
      <c r="DA27" s="2" t="n">
        <v>1.4</v>
      </c>
      <c r="DB27" s="2"/>
      <c r="DC27" s="2"/>
      <c r="DD27" s="2" t="n">
        <v>1.485</v>
      </c>
      <c r="DE27" s="2"/>
      <c r="DF27" s="2"/>
      <c r="DG27" s="2" t="n">
        <v>1.539</v>
      </c>
      <c r="DH27" s="2"/>
      <c r="DI27" s="2"/>
      <c r="DJ27" s="17"/>
      <c r="DK27" s="17"/>
      <c r="DL27" s="23"/>
      <c r="DM27" s="24"/>
      <c r="DN27" s="24"/>
      <c r="DO27" s="24"/>
      <c r="DP27" s="24"/>
      <c r="DQ27" s="24"/>
      <c r="DR27" s="24"/>
      <c r="DS27" s="24"/>
      <c r="DT27" s="25"/>
      <c r="DU27" s="17"/>
      <c r="DV27" s="17"/>
      <c r="DW27" s="23"/>
      <c r="DX27" s="24"/>
      <c r="DY27" s="24"/>
      <c r="DZ27" s="24"/>
      <c r="EA27" s="24"/>
      <c r="EB27" s="25"/>
      <c r="EK27" s="2" t="n">
        <v>23</v>
      </c>
      <c r="EL27" s="2"/>
      <c r="EM27" s="2" t="n">
        <v>460</v>
      </c>
      <c r="EN27" s="2"/>
      <c r="EO27" s="2" t="n">
        <v>220</v>
      </c>
      <c r="EP27" s="2"/>
      <c r="EQ27" s="2" t="n">
        <v>6500</v>
      </c>
      <c r="ER27" s="2"/>
      <c r="ES27" s="2" t="n">
        <v>61</v>
      </c>
      <c r="ET27" s="2"/>
      <c r="EU27" s="2" t="n">
        <v>6.4</v>
      </c>
      <c r="EV27" s="2"/>
      <c r="EW27" s="2" t="n">
        <v>6.6</v>
      </c>
      <c r="EX27" s="2"/>
      <c r="EY27" s="2" t="n">
        <v>13</v>
      </c>
      <c r="EZ27" s="2"/>
      <c r="FA27" s="2" t="n">
        <v>2</v>
      </c>
      <c r="FB27" s="2"/>
      <c r="FC27" s="2" t="n">
        <v>2</v>
      </c>
      <c r="FD27" s="2"/>
      <c r="FE27" s="2" t="n">
        <v>4</v>
      </c>
      <c r="FF27" s="2"/>
      <c r="FG27" s="2" t="n">
        <v>4</v>
      </c>
      <c r="FH27" s="2"/>
      <c r="FI27" s="2" t="n">
        <v>6</v>
      </c>
      <c r="FJ27" s="2"/>
      <c r="JS27" s="2" t="n">
        <v>23</v>
      </c>
      <c r="JT27" s="2"/>
      <c r="JU27" s="2" t="n">
        <v>127</v>
      </c>
      <c r="JV27" s="2"/>
      <c r="JW27" s="2" t="n">
        <v>460</v>
      </c>
      <c r="JX27" s="2"/>
      <c r="JY27" s="2" t="n">
        <v>3000</v>
      </c>
      <c r="JZ27" s="2"/>
      <c r="KA27" s="2" t="n">
        <v>2</v>
      </c>
      <c r="KB27" s="2"/>
      <c r="KC27" s="2" t="n">
        <v>0.6</v>
      </c>
      <c r="KD27" s="2"/>
      <c r="KE27" s="2" t="n">
        <v>41</v>
      </c>
      <c r="KF27" s="2"/>
      <c r="KG27" s="2" t="n">
        <v>3.8</v>
      </c>
      <c r="KH27" s="2"/>
      <c r="KI27" s="2" t="n">
        <v>4</v>
      </c>
      <c r="KJ27" s="2"/>
      <c r="KK27" s="2" t="n">
        <v>54</v>
      </c>
      <c r="KL27" s="2"/>
      <c r="KM27" s="2" t="n">
        <v>9</v>
      </c>
      <c r="KN27" s="2"/>
      <c r="KO27" s="2" t="n">
        <v>27</v>
      </c>
      <c r="KP27" s="2"/>
    </row>
    <row r="28" customFormat="false" ht="48" hidden="false" customHeight="true" outlineLevel="0" collapsed="false">
      <c r="E28" s="6" t="n">
        <v>24</v>
      </c>
      <c r="F28" s="6"/>
      <c r="G28" s="6" t="n">
        <v>570</v>
      </c>
      <c r="H28" s="6"/>
      <c r="I28" s="6" t="n">
        <v>8</v>
      </c>
      <c r="J28" s="6"/>
      <c r="K28" s="6" t="n">
        <v>700</v>
      </c>
      <c r="L28" s="6"/>
      <c r="M28" s="6" t="n">
        <v>0.63</v>
      </c>
      <c r="N28" s="6"/>
      <c r="O28" s="6" t="n">
        <v>57</v>
      </c>
      <c r="P28" s="6"/>
      <c r="Q28" s="6" t="n">
        <v>9.5</v>
      </c>
      <c r="R28" s="6"/>
      <c r="S28" s="6" t="n">
        <v>96</v>
      </c>
      <c r="T28" s="6"/>
      <c r="U28" s="6" t="n">
        <v>6</v>
      </c>
      <c r="V28" s="6"/>
      <c r="W28" s="6" t="n">
        <v>12</v>
      </c>
      <c r="X28" s="6"/>
      <c r="Y28" s="6" t="n">
        <v>11.4</v>
      </c>
      <c r="Z28" s="6"/>
      <c r="AD28" s="26" t="s">
        <v>94</v>
      </c>
      <c r="AE28" s="26" t="s">
        <v>95</v>
      </c>
      <c r="AF28" s="26" t="s">
        <v>96</v>
      </c>
      <c r="AG28" s="26" t="s">
        <v>97</v>
      </c>
      <c r="AH28" s="26" t="s">
        <v>98</v>
      </c>
      <c r="AI28" s="26" t="s">
        <v>99</v>
      </c>
      <c r="AK28" s="34" t="s">
        <v>100</v>
      </c>
      <c r="AL28" s="34" t="s">
        <v>101</v>
      </c>
      <c r="AM28" s="34" t="s">
        <v>102</v>
      </c>
      <c r="AN28" s="34" t="s">
        <v>103</v>
      </c>
      <c r="AO28" s="34"/>
      <c r="AQ28" s="34" t="s">
        <v>104</v>
      </c>
      <c r="CE28" s="2" t="n">
        <v>0.19</v>
      </c>
      <c r="CF28" s="2"/>
      <c r="CG28" s="2"/>
      <c r="CH28" s="2" t="n">
        <v>0.22</v>
      </c>
      <c r="CI28" s="2"/>
      <c r="CJ28" s="2"/>
      <c r="CK28" s="2" t="n">
        <v>0.284</v>
      </c>
      <c r="CL28" s="2"/>
      <c r="CM28" s="2"/>
      <c r="CN28" s="17"/>
      <c r="CO28" s="17"/>
      <c r="CP28" s="2" t="n">
        <v>0.53</v>
      </c>
      <c r="CQ28" s="2"/>
      <c r="CR28" s="2"/>
      <c r="CS28" s="2" t="n">
        <v>0.585</v>
      </c>
      <c r="CT28" s="2"/>
      <c r="CU28" s="2"/>
      <c r="CV28" s="2" t="n">
        <v>0.221</v>
      </c>
      <c r="CW28" s="2"/>
      <c r="CX28" s="2"/>
      <c r="CY28" s="17"/>
      <c r="CZ28" s="17"/>
      <c r="DA28" s="2" t="n">
        <v>1.5</v>
      </c>
      <c r="DB28" s="2"/>
      <c r="DC28" s="2"/>
      <c r="DD28" s="2" t="n">
        <v>1.585</v>
      </c>
      <c r="DE28" s="2"/>
      <c r="DF28" s="2"/>
      <c r="DG28" s="2" t="n">
        <v>1.767</v>
      </c>
      <c r="DH28" s="2"/>
      <c r="DI28" s="2"/>
      <c r="DJ28" s="17"/>
      <c r="DK28" s="17"/>
      <c r="DL28" s="23"/>
      <c r="DM28" s="24"/>
      <c r="DN28" s="24"/>
      <c r="DO28" s="24"/>
      <c r="DP28" s="24"/>
      <c r="DQ28" s="24"/>
      <c r="DR28" s="24"/>
      <c r="DS28" s="24"/>
      <c r="DT28" s="25"/>
      <c r="DU28" s="17"/>
      <c r="DV28" s="17"/>
      <c r="DW28" s="23"/>
      <c r="DX28" s="24"/>
      <c r="DY28" s="24"/>
      <c r="DZ28" s="24"/>
      <c r="EA28" s="24"/>
      <c r="EB28" s="25"/>
      <c r="EK28" s="2" t="n">
        <v>24</v>
      </c>
      <c r="EL28" s="2"/>
      <c r="EM28" s="2" t="n">
        <v>480</v>
      </c>
      <c r="EN28" s="2"/>
      <c r="EO28" s="2" t="n">
        <v>220</v>
      </c>
      <c r="EP28" s="2"/>
      <c r="EQ28" s="2" t="n">
        <v>7000</v>
      </c>
      <c r="ER28" s="2"/>
      <c r="ES28" s="2" t="n">
        <v>62</v>
      </c>
      <c r="ET28" s="2"/>
      <c r="EU28" s="2" t="n">
        <v>6.6</v>
      </c>
      <c r="EV28" s="2"/>
      <c r="EW28" s="2" t="n">
        <v>6.8</v>
      </c>
      <c r="EX28" s="2"/>
      <c r="EY28" s="2" t="n">
        <v>19</v>
      </c>
      <c r="EZ28" s="2"/>
      <c r="FA28" s="2" t="n">
        <v>3</v>
      </c>
      <c r="FB28" s="2"/>
      <c r="FC28" s="2" t="n">
        <v>3</v>
      </c>
      <c r="FD28" s="2"/>
      <c r="FE28" s="2" t="n">
        <v>6</v>
      </c>
      <c r="FF28" s="2"/>
      <c r="FG28" s="2" t="n">
        <v>6</v>
      </c>
      <c r="FH28" s="2"/>
      <c r="FI28" s="2" t="n">
        <v>6</v>
      </c>
      <c r="FJ28" s="2"/>
      <c r="JS28" s="2" t="n">
        <v>24</v>
      </c>
      <c r="JT28" s="2"/>
      <c r="JU28" s="2" t="n">
        <v>220</v>
      </c>
      <c r="JV28" s="2"/>
      <c r="JW28" s="2" t="n">
        <v>480</v>
      </c>
      <c r="JX28" s="2"/>
      <c r="JY28" s="2" t="n">
        <v>3000</v>
      </c>
      <c r="JZ28" s="2"/>
      <c r="KA28" s="2" t="n">
        <v>2</v>
      </c>
      <c r="KB28" s="2"/>
      <c r="KC28" s="2" t="n">
        <v>0.62</v>
      </c>
      <c r="KD28" s="2"/>
      <c r="KE28" s="2" t="n">
        <v>44</v>
      </c>
      <c r="KF28" s="2"/>
      <c r="KG28" s="2" t="n">
        <v>4</v>
      </c>
      <c r="KH28" s="2"/>
      <c r="KI28" s="2" t="n">
        <v>4.2</v>
      </c>
      <c r="KJ28" s="2"/>
      <c r="KK28" s="2" t="n">
        <v>60</v>
      </c>
      <c r="KL28" s="2"/>
      <c r="KM28" s="2" t="n">
        <v>10</v>
      </c>
      <c r="KN28" s="2"/>
      <c r="KO28" s="2" t="n">
        <v>30</v>
      </c>
      <c r="KP28" s="2"/>
    </row>
    <row r="29" customFormat="false" ht="48" hidden="false" customHeight="true" outlineLevel="0" collapsed="false">
      <c r="E29" s="6" t="n">
        <v>25</v>
      </c>
      <c r="F29" s="6"/>
      <c r="G29" s="6" t="n">
        <v>600</v>
      </c>
      <c r="H29" s="6"/>
      <c r="I29" s="6" t="n">
        <v>2</v>
      </c>
      <c r="J29" s="6"/>
      <c r="K29" s="6" t="n">
        <v>2850</v>
      </c>
      <c r="L29" s="6"/>
      <c r="M29" s="6" t="n">
        <v>0.65</v>
      </c>
      <c r="N29" s="6"/>
      <c r="O29" s="6" t="n">
        <v>56</v>
      </c>
      <c r="P29" s="6"/>
      <c r="Q29" s="6" t="n">
        <v>5.5</v>
      </c>
      <c r="R29" s="6"/>
      <c r="S29" s="6" t="n">
        <v>36</v>
      </c>
      <c r="T29" s="6"/>
      <c r="U29" s="6" t="n">
        <v>9</v>
      </c>
      <c r="V29" s="6"/>
      <c r="W29" s="6" t="n">
        <v>18</v>
      </c>
      <c r="X29" s="6"/>
      <c r="Y29" s="6" t="n">
        <v>6.6</v>
      </c>
      <c r="Z29" s="6"/>
      <c r="AK29" s="34" t="s">
        <v>41</v>
      </c>
      <c r="AL29" s="34" t="s">
        <v>105</v>
      </c>
      <c r="AM29" s="34" t="s">
        <v>106</v>
      </c>
      <c r="AN29" s="34" t="s">
        <v>107</v>
      </c>
      <c r="AO29" s="34"/>
      <c r="AS29" s="41"/>
      <c r="CE29" s="2" t="n">
        <v>0.2</v>
      </c>
      <c r="CF29" s="2"/>
      <c r="CG29" s="2"/>
      <c r="CH29" s="2" t="n">
        <v>0.23</v>
      </c>
      <c r="CI29" s="2"/>
      <c r="CJ29" s="2"/>
      <c r="CK29" s="2" t="n">
        <v>0.0314</v>
      </c>
      <c r="CL29" s="2"/>
      <c r="CM29" s="2"/>
      <c r="CN29" s="17"/>
      <c r="CO29" s="17"/>
      <c r="CP29" s="2" t="n">
        <v>0.56</v>
      </c>
      <c r="CQ29" s="2"/>
      <c r="CR29" s="2"/>
      <c r="CS29" s="2" t="n">
        <v>0.615</v>
      </c>
      <c r="CT29" s="2"/>
      <c r="CU29" s="2"/>
      <c r="CV29" s="2" t="n">
        <v>0.246</v>
      </c>
      <c r="CW29" s="2"/>
      <c r="CX29" s="2"/>
      <c r="CY29" s="17"/>
      <c r="CZ29" s="17"/>
      <c r="DA29" s="2" t="n">
        <v>1.6</v>
      </c>
      <c r="DB29" s="2"/>
      <c r="DC29" s="2"/>
      <c r="DD29" s="2" t="n">
        <v>1.685</v>
      </c>
      <c r="DE29" s="2"/>
      <c r="DF29" s="2"/>
      <c r="DG29" s="2" t="n">
        <v>2.011</v>
      </c>
      <c r="DH29" s="2"/>
      <c r="DI29" s="2"/>
      <c r="DJ29" s="17"/>
      <c r="DK29" s="17"/>
      <c r="DL29" s="23"/>
      <c r="DM29" s="24"/>
      <c r="DN29" s="24"/>
      <c r="DO29" s="24"/>
      <c r="DP29" s="24"/>
      <c r="DQ29" s="24"/>
      <c r="DR29" s="24"/>
      <c r="DS29" s="24"/>
      <c r="DT29" s="25"/>
      <c r="DU29" s="17"/>
      <c r="DV29" s="17"/>
      <c r="DW29" s="23"/>
      <c r="DX29" s="24"/>
      <c r="DY29" s="24"/>
      <c r="DZ29" s="24"/>
      <c r="EA29" s="24"/>
      <c r="EB29" s="25"/>
      <c r="EK29" s="2" t="n">
        <v>25</v>
      </c>
      <c r="EL29" s="2"/>
      <c r="EM29" s="2" t="n">
        <v>500</v>
      </c>
      <c r="EN29" s="2"/>
      <c r="EO29" s="2" t="n">
        <v>220</v>
      </c>
      <c r="EP29" s="2"/>
      <c r="EQ29" s="2" t="n">
        <v>7500</v>
      </c>
      <c r="ER29" s="2"/>
      <c r="ES29" s="2" t="n">
        <v>52</v>
      </c>
      <c r="ET29" s="2"/>
      <c r="EU29" s="2" t="n">
        <v>6.8</v>
      </c>
      <c r="EV29" s="2"/>
      <c r="EW29" s="2" t="n">
        <v>7</v>
      </c>
      <c r="EX29" s="2"/>
      <c r="EY29" s="2" t="n">
        <v>25</v>
      </c>
      <c r="EZ29" s="2"/>
      <c r="FA29" s="2" t="n">
        <v>6</v>
      </c>
      <c r="FB29" s="2"/>
      <c r="FC29" s="2" t="n">
        <v>2</v>
      </c>
      <c r="FD29" s="2"/>
      <c r="FE29" s="2" t="n">
        <v>8</v>
      </c>
      <c r="FF29" s="2"/>
      <c r="FG29" s="2" t="n">
        <v>8</v>
      </c>
      <c r="FH29" s="2"/>
      <c r="FI29" s="2" t="n">
        <v>6</v>
      </c>
      <c r="FJ29" s="2"/>
      <c r="JS29" s="2" t="n">
        <v>25</v>
      </c>
      <c r="JT29" s="2"/>
      <c r="JU29" s="2" t="n">
        <v>127</v>
      </c>
      <c r="JV29" s="2"/>
      <c r="JW29" s="2" t="n">
        <v>500</v>
      </c>
      <c r="JX29" s="2"/>
      <c r="JY29" s="2" t="n">
        <v>3000</v>
      </c>
      <c r="JZ29" s="2"/>
      <c r="KA29" s="2" t="n">
        <v>2</v>
      </c>
      <c r="KB29" s="2"/>
      <c r="KC29" s="2" t="n">
        <v>0.64</v>
      </c>
      <c r="KD29" s="2"/>
      <c r="KE29" s="2" t="n">
        <v>46</v>
      </c>
      <c r="KF29" s="2"/>
      <c r="KG29" s="2" t="n">
        <v>4.2</v>
      </c>
      <c r="KH29" s="2"/>
      <c r="KI29" s="2" t="n">
        <v>4.4</v>
      </c>
      <c r="KJ29" s="2"/>
      <c r="KK29" s="2" t="n">
        <v>66</v>
      </c>
      <c r="KL29" s="2"/>
      <c r="KM29" s="2" t="n">
        <v>11</v>
      </c>
      <c r="KN29" s="2"/>
      <c r="KO29" s="2" t="n">
        <v>33</v>
      </c>
      <c r="KP29" s="2"/>
    </row>
    <row r="30" customFormat="false" ht="48" hidden="false" customHeight="true" outlineLevel="0" collapsed="false">
      <c r="E30" s="6" t="n">
        <v>26</v>
      </c>
      <c r="F30" s="6"/>
      <c r="G30" s="6" t="n">
        <v>630</v>
      </c>
      <c r="H30" s="6"/>
      <c r="I30" s="6" t="n">
        <v>4</v>
      </c>
      <c r="J30" s="6"/>
      <c r="K30" s="6" t="n">
        <v>1440</v>
      </c>
      <c r="L30" s="6"/>
      <c r="M30" s="6" t="n">
        <v>0.67</v>
      </c>
      <c r="N30" s="6"/>
      <c r="O30" s="6" t="n">
        <v>55</v>
      </c>
      <c r="P30" s="6"/>
      <c r="Q30" s="6" t="n">
        <v>7.9</v>
      </c>
      <c r="R30" s="6"/>
      <c r="S30" s="6" t="n">
        <v>64</v>
      </c>
      <c r="T30" s="6"/>
      <c r="U30" s="6" t="n">
        <v>8</v>
      </c>
      <c r="V30" s="6"/>
      <c r="W30" s="6" t="n">
        <v>16</v>
      </c>
      <c r="X30" s="6"/>
      <c r="Y30" s="6" t="n">
        <v>9.5</v>
      </c>
      <c r="Z30" s="6"/>
      <c r="AD30" s="42"/>
      <c r="AE30" s="43"/>
      <c r="AF30" s="44"/>
      <c r="CE30" s="2" t="n">
        <v>0.212</v>
      </c>
      <c r="CF30" s="2"/>
      <c r="CG30" s="2"/>
      <c r="CH30" s="2" t="n">
        <v>0.242</v>
      </c>
      <c r="CI30" s="2"/>
      <c r="CJ30" s="2"/>
      <c r="CK30" s="2" t="n">
        <v>0.0353</v>
      </c>
      <c r="CL30" s="2"/>
      <c r="CM30" s="2"/>
      <c r="CN30" s="17"/>
      <c r="CO30" s="17"/>
      <c r="CP30" s="2" t="n">
        <v>0.6</v>
      </c>
      <c r="CQ30" s="2"/>
      <c r="CR30" s="2"/>
      <c r="CS30" s="2" t="n">
        <v>0.655</v>
      </c>
      <c r="CT30" s="2"/>
      <c r="CU30" s="2"/>
      <c r="CV30" s="2" t="n">
        <v>0.283</v>
      </c>
      <c r="CW30" s="2"/>
      <c r="CX30" s="2"/>
      <c r="CY30" s="17"/>
      <c r="CZ30" s="17"/>
      <c r="DA30" s="2" t="n">
        <v>1.7</v>
      </c>
      <c r="DB30" s="2"/>
      <c r="DC30" s="2"/>
      <c r="DD30" s="2" t="n">
        <v>1.785</v>
      </c>
      <c r="DE30" s="2"/>
      <c r="DF30" s="2"/>
      <c r="DG30" s="2" t="n">
        <v>2.27</v>
      </c>
      <c r="DH30" s="2"/>
      <c r="DI30" s="2"/>
      <c r="DJ30" s="17"/>
      <c r="DK30" s="17"/>
      <c r="DL30" s="23"/>
      <c r="DM30" s="24"/>
      <c r="DN30" s="24"/>
      <c r="DO30" s="24"/>
      <c r="DP30" s="24"/>
      <c r="DQ30" s="24"/>
      <c r="DR30" s="24"/>
      <c r="DS30" s="24"/>
      <c r="DT30" s="25"/>
      <c r="DU30" s="17"/>
      <c r="DV30" s="17"/>
      <c r="DW30" s="23"/>
      <c r="DX30" s="24"/>
      <c r="DY30" s="24"/>
      <c r="DZ30" s="24"/>
      <c r="EA30" s="24"/>
      <c r="EB30" s="25"/>
      <c r="EK30" s="2" t="n">
        <v>26</v>
      </c>
      <c r="EL30" s="2"/>
      <c r="EM30" s="2" t="n">
        <v>520</v>
      </c>
      <c r="EN30" s="2"/>
      <c r="EO30" s="2" t="n">
        <v>220</v>
      </c>
      <c r="EP30" s="2"/>
      <c r="EQ30" s="2" t="n">
        <v>8000</v>
      </c>
      <c r="ER30" s="2"/>
      <c r="ES30" s="2" t="n">
        <v>54</v>
      </c>
      <c r="ET30" s="2"/>
      <c r="EU30" s="2" t="n">
        <v>7</v>
      </c>
      <c r="EV30" s="2"/>
      <c r="EW30" s="2" t="n">
        <v>7.2</v>
      </c>
      <c r="EX30" s="2"/>
      <c r="EY30" s="2" t="n">
        <v>9</v>
      </c>
      <c r="EZ30" s="2"/>
      <c r="FA30" s="2" t="n">
        <v>1</v>
      </c>
      <c r="FB30" s="2"/>
      <c r="FC30" s="2" t="n">
        <v>1</v>
      </c>
      <c r="FD30" s="2"/>
      <c r="FE30" s="2" t="n">
        <v>2</v>
      </c>
      <c r="FF30" s="2"/>
      <c r="FG30" s="2" t="n">
        <v>2</v>
      </c>
      <c r="FH30" s="2"/>
      <c r="FI30" s="2" t="n">
        <v>8</v>
      </c>
      <c r="FJ30" s="2"/>
      <c r="JS30" s="2" t="n">
        <v>26</v>
      </c>
      <c r="JT30" s="2"/>
      <c r="JU30" s="2" t="n">
        <v>220</v>
      </c>
      <c r="JV30" s="2"/>
      <c r="JW30" s="2" t="n">
        <v>520</v>
      </c>
      <c r="JX30" s="2"/>
      <c r="JY30" s="2" t="n">
        <v>3000</v>
      </c>
      <c r="JZ30" s="2"/>
      <c r="KA30" s="2" t="n">
        <v>2</v>
      </c>
      <c r="KB30" s="2"/>
      <c r="KC30" s="2" t="n">
        <v>0.66</v>
      </c>
      <c r="KD30" s="2"/>
      <c r="KE30" s="2" t="n">
        <v>48</v>
      </c>
      <c r="KF30" s="2"/>
      <c r="KG30" s="2" t="n">
        <v>4.4</v>
      </c>
      <c r="KH30" s="2"/>
      <c r="KI30" s="2" t="n">
        <v>4.6</v>
      </c>
      <c r="KJ30" s="2"/>
      <c r="KK30" s="2" t="n">
        <v>72</v>
      </c>
      <c r="KL30" s="2"/>
      <c r="KM30" s="2" t="n">
        <v>12</v>
      </c>
      <c r="KN30" s="2"/>
      <c r="KO30" s="2" t="n">
        <v>36</v>
      </c>
      <c r="KP30" s="2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</row>
    <row r="31" customFormat="false" ht="48" hidden="false" customHeight="true" outlineLevel="0" collapsed="false">
      <c r="E31" s="6" t="n">
        <v>27</v>
      </c>
      <c r="F31" s="6"/>
      <c r="G31" s="6" t="n">
        <v>660</v>
      </c>
      <c r="H31" s="6"/>
      <c r="I31" s="6" t="n">
        <v>6</v>
      </c>
      <c r="J31" s="6"/>
      <c r="K31" s="6" t="n">
        <v>950</v>
      </c>
      <c r="L31" s="6"/>
      <c r="M31" s="6" t="n">
        <v>0.69</v>
      </c>
      <c r="N31" s="6"/>
      <c r="O31" s="6" t="n">
        <v>56</v>
      </c>
      <c r="P31" s="6"/>
      <c r="Q31" s="6" t="n">
        <v>9.1</v>
      </c>
      <c r="R31" s="6"/>
      <c r="S31" s="6" t="n">
        <v>84</v>
      </c>
      <c r="T31" s="6"/>
      <c r="U31" s="6" t="n">
        <v>7</v>
      </c>
      <c r="V31" s="6"/>
      <c r="W31" s="6" t="n">
        <v>14</v>
      </c>
      <c r="X31" s="6"/>
      <c r="Y31" s="6" t="n">
        <v>10.9</v>
      </c>
      <c r="Z31" s="6"/>
      <c r="AD31" s="45"/>
      <c r="AE31" s="46"/>
      <c r="AF31" s="47"/>
      <c r="AH31" s="48" t="s">
        <v>108</v>
      </c>
      <c r="AI31" s="49"/>
      <c r="AJ31" s="49"/>
      <c r="AK31" s="49"/>
      <c r="AL31" s="49"/>
      <c r="AM31" s="49"/>
      <c r="CE31" s="2" t="n">
        <v>0.224</v>
      </c>
      <c r="CF31" s="2"/>
      <c r="CG31" s="2"/>
      <c r="CH31" s="2" t="n">
        <v>0.259</v>
      </c>
      <c r="CI31" s="2"/>
      <c r="CJ31" s="2"/>
      <c r="CK31" s="2" t="n">
        <v>0.0394</v>
      </c>
      <c r="CL31" s="2"/>
      <c r="CM31" s="2"/>
      <c r="CN31" s="17"/>
      <c r="CO31" s="17"/>
      <c r="CP31" s="2" t="n">
        <v>0.63</v>
      </c>
      <c r="CQ31" s="2"/>
      <c r="CR31" s="2"/>
      <c r="CS31" s="2" t="n">
        <v>0.69</v>
      </c>
      <c r="CT31" s="2"/>
      <c r="CU31" s="2"/>
      <c r="CV31" s="2" t="n">
        <v>0.312</v>
      </c>
      <c r="CW31" s="2"/>
      <c r="CX31" s="2"/>
      <c r="CY31" s="17"/>
      <c r="CZ31" s="17"/>
      <c r="DA31" s="2" t="n">
        <v>1.8</v>
      </c>
      <c r="DB31" s="2"/>
      <c r="DC31" s="2"/>
      <c r="DD31" s="2" t="n">
        <v>1.895</v>
      </c>
      <c r="DE31" s="2"/>
      <c r="DF31" s="2"/>
      <c r="DG31" s="2" t="n">
        <v>2.54</v>
      </c>
      <c r="DH31" s="2"/>
      <c r="DI31" s="2"/>
      <c r="DJ31" s="17"/>
      <c r="DK31" s="17"/>
      <c r="DL31" s="23"/>
      <c r="DM31" s="24"/>
      <c r="DN31" s="24"/>
      <c r="DO31" s="24"/>
      <c r="DP31" s="24"/>
      <c r="DQ31" s="24"/>
      <c r="DR31" s="24"/>
      <c r="DS31" s="24"/>
      <c r="DT31" s="25"/>
      <c r="DU31" s="17"/>
      <c r="DV31" s="17"/>
      <c r="DW31" s="23"/>
      <c r="DX31" s="24"/>
      <c r="DY31" s="24"/>
      <c r="DZ31" s="24"/>
      <c r="EA31" s="24"/>
      <c r="EB31" s="25"/>
      <c r="EK31" s="2" t="n">
        <v>27</v>
      </c>
      <c r="EL31" s="2"/>
      <c r="EM31" s="2" t="n">
        <v>540</v>
      </c>
      <c r="EN31" s="2"/>
      <c r="EO31" s="2" t="n">
        <v>220</v>
      </c>
      <c r="EP31" s="2"/>
      <c r="EQ31" s="2" t="n">
        <v>8500</v>
      </c>
      <c r="ER31" s="2"/>
      <c r="ES31" s="2" t="n">
        <v>56</v>
      </c>
      <c r="ET31" s="2"/>
      <c r="EU31" s="2" t="n">
        <v>6.4</v>
      </c>
      <c r="EV31" s="2"/>
      <c r="EW31" s="2" t="n">
        <v>6.6</v>
      </c>
      <c r="EX31" s="2"/>
      <c r="EY31" s="2" t="n">
        <v>17</v>
      </c>
      <c r="EZ31" s="2"/>
      <c r="FA31" s="2" t="n">
        <v>2</v>
      </c>
      <c r="FB31" s="2"/>
      <c r="FC31" s="2" t="n">
        <v>2</v>
      </c>
      <c r="FD31" s="2"/>
      <c r="FE31" s="2" t="n">
        <v>4</v>
      </c>
      <c r="FF31" s="2"/>
      <c r="FG31" s="2" t="n">
        <v>4</v>
      </c>
      <c r="FH31" s="2"/>
      <c r="FI31" s="2" t="n">
        <v>8</v>
      </c>
      <c r="FJ31" s="2"/>
      <c r="JS31" s="2" t="n">
        <v>27</v>
      </c>
      <c r="JT31" s="2"/>
      <c r="JU31" s="2" t="n">
        <v>127</v>
      </c>
      <c r="JV31" s="2"/>
      <c r="JW31" s="2" t="n">
        <v>540</v>
      </c>
      <c r="JX31" s="2"/>
      <c r="JY31" s="2" t="n">
        <v>3000</v>
      </c>
      <c r="JZ31" s="2"/>
      <c r="KA31" s="2" t="n">
        <v>2</v>
      </c>
      <c r="KB31" s="2"/>
      <c r="KC31" s="2" t="n">
        <v>0.68</v>
      </c>
      <c r="KD31" s="2"/>
      <c r="KE31" s="2" t="n">
        <v>50</v>
      </c>
      <c r="KF31" s="2"/>
      <c r="KG31" s="2" t="n">
        <v>4.6</v>
      </c>
      <c r="KH31" s="2"/>
      <c r="KI31" s="2" t="n">
        <v>4.8</v>
      </c>
      <c r="KJ31" s="2"/>
      <c r="KK31" s="2" t="n">
        <v>78</v>
      </c>
      <c r="KL31" s="2"/>
      <c r="KM31" s="2" t="n">
        <v>13</v>
      </c>
      <c r="KN31" s="2"/>
      <c r="KO31" s="2" t="n">
        <v>39</v>
      </c>
      <c r="KP31" s="2"/>
    </row>
    <row r="32" customFormat="false" ht="48" hidden="false" customHeight="true" outlineLevel="0" collapsed="false">
      <c r="E32" s="6" t="n">
        <v>28</v>
      </c>
      <c r="F32" s="6"/>
      <c r="G32" s="6" t="n">
        <v>690</v>
      </c>
      <c r="H32" s="6"/>
      <c r="I32" s="6" t="n">
        <v>8</v>
      </c>
      <c r="J32" s="6"/>
      <c r="K32" s="6" t="n">
        <v>720</v>
      </c>
      <c r="L32" s="6"/>
      <c r="M32" s="6" t="n">
        <v>0.5</v>
      </c>
      <c r="N32" s="6"/>
      <c r="O32" s="6" t="n">
        <v>57</v>
      </c>
      <c r="P32" s="6"/>
      <c r="Q32" s="6" t="n">
        <v>9.9</v>
      </c>
      <c r="R32" s="6"/>
      <c r="S32" s="6" t="n">
        <v>112</v>
      </c>
      <c r="T32" s="6"/>
      <c r="U32" s="6" t="n">
        <v>7</v>
      </c>
      <c r="V32" s="6"/>
      <c r="W32" s="6" t="n">
        <v>14</v>
      </c>
      <c r="X32" s="6"/>
      <c r="Y32" s="6" t="n">
        <v>11.9</v>
      </c>
      <c r="Z32" s="6"/>
      <c r="AD32" s="50"/>
      <c r="AE32" s="51"/>
      <c r="AF32" s="52"/>
      <c r="CE32" s="2" t="n">
        <v>0.236</v>
      </c>
      <c r="CF32" s="2"/>
      <c r="CG32" s="2"/>
      <c r="CH32" s="2" t="n">
        <v>0.271</v>
      </c>
      <c r="CI32" s="2"/>
      <c r="CJ32" s="2"/>
      <c r="CK32" s="2" t="n">
        <v>0.0437</v>
      </c>
      <c r="CL32" s="2"/>
      <c r="CM32" s="2"/>
      <c r="CN32" s="17"/>
      <c r="CO32" s="17"/>
      <c r="CP32" s="2" t="n">
        <v>0.67</v>
      </c>
      <c r="CQ32" s="2"/>
      <c r="CR32" s="2"/>
      <c r="CS32" s="2" t="n">
        <v>0.73</v>
      </c>
      <c r="CT32" s="2"/>
      <c r="CU32" s="2"/>
      <c r="CV32" s="2" t="n">
        <v>0.353</v>
      </c>
      <c r="CW32" s="2"/>
      <c r="CX32" s="2"/>
      <c r="CY32" s="17"/>
      <c r="CZ32" s="17"/>
      <c r="DA32" s="2" t="n">
        <v>1.9</v>
      </c>
      <c r="DB32" s="2"/>
      <c r="DC32" s="2"/>
      <c r="DD32" s="2" t="n">
        <v>1.995</v>
      </c>
      <c r="DE32" s="2"/>
      <c r="DF32" s="2"/>
      <c r="DG32" s="2" t="n">
        <v>2.83</v>
      </c>
      <c r="DH32" s="2"/>
      <c r="DI32" s="2"/>
      <c r="DJ32" s="17"/>
      <c r="DK32" s="17"/>
      <c r="DL32" s="23"/>
      <c r="DM32" s="24"/>
      <c r="DN32" s="24"/>
      <c r="DO32" s="24"/>
      <c r="DP32" s="24"/>
      <c r="DQ32" s="24"/>
      <c r="DR32" s="24"/>
      <c r="DS32" s="24"/>
      <c r="DT32" s="25"/>
      <c r="DU32" s="17"/>
      <c r="DV32" s="17"/>
      <c r="DW32" s="23"/>
      <c r="DX32" s="24"/>
      <c r="DY32" s="24"/>
      <c r="DZ32" s="24"/>
      <c r="EA32" s="24"/>
      <c r="EB32" s="25"/>
      <c r="EK32" s="2" t="n">
        <v>28</v>
      </c>
      <c r="EL32" s="2"/>
      <c r="EM32" s="2" t="n">
        <v>560</v>
      </c>
      <c r="EN32" s="2"/>
      <c r="EO32" s="2" t="n">
        <v>220</v>
      </c>
      <c r="EP32" s="2"/>
      <c r="EQ32" s="2" t="n">
        <v>9000</v>
      </c>
      <c r="ER32" s="2"/>
      <c r="ES32" s="2" t="n">
        <v>58</v>
      </c>
      <c r="ET32" s="2"/>
      <c r="EU32" s="2" t="n">
        <v>6.6</v>
      </c>
      <c r="EV32" s="2"/>
      <c r="EW32" s="2" t="n">
        <v>6.8</v>
      </c>
      <c r="EX32" s="2"/>
      <c r="EY32" s="2" t="n">
        <v>25</v>
      </c>
      <c r="EZ32" s="2"/>
      <c r="FA32" s="2" t="n">
        <v>3</v>
      </c>
      <c r="FB32" s="2"/>
      <c r="FC32" s="2" t="n">
        <v>3</v>
      </c>
      <c r="FD32" s="2"/>
      <c r="FE32" s="2" t="n">
        <v>6</v>
      </c>
      <c r="FF32" s="2"/>
      <c r="FG32" s="2" t="n">
        <v>6</v>
      </c>
      <c r="FH32" s="2"/>
      <c r="FI32" s="2" t="n">
        <v>8</v>
      </c>
      <c r="FJ32" s="2"/>
      <c r="JS32" s="2" t="n">
        <v>28</v>
      </c>
      <c r="JT32" s="2"/>
      <c r="JU32" s="2" t="n">
        <v>220</v>
      </c>
      <c r="JV32" s="2"/>
      <c r="JW32" s="2" t="n">
        <v>560</v>
      </c>
      <c r="JX32" s="2"/>
      <c r="JY32" s="2" t="n">
        <v>3000</v>
      </c>
      <c r="JZ32" s="2"/>
      <c r="KA32" s="2" t="n">
        <v>2</v>
      </c>
      <c r="KB32" s="2"/>
      <c r="KC32" s="2" t="n">
        <v>0.7</v>
      </c>
      <c r="KD32" s="2"/>
      <c r="KE32" s="2" t="n">
        <v>52</v>
      </c>
      <c r="KF32" s="2"/>
      <c r="KG32" s="2" t="n">
        <v>4.8</v>
      </c>
      <c r="KH32" s="2"/>
      <c r="KI32" s="2" t="n">
        <v>5</v>
      </c>
      <c r="KJ32" s="2"/>
      <c r="KK32" s="2" t="n">
        <v>84</v>
      </c>
      <c r="KL32" s="2"/>
      <c r="KM32" s="2" t="n">
        <v>14</v>
      </c>
      <c r="KN32" s="2"/>
      <c r="KO32" s="2" t="n">
        <v>42</v>
      </c>
      <c r="KP32" s="2"/>
    </row>
    <row r="33" customFormat="false" ht="48" hidden="false" customHeight="true" outlineLevel="0" collapsed="false">
      <c r="E33" s="6" t="n">
        <v>29</v>
      </c>
      <c r="F33" s="6"/>
      <c r="G33" s="6" t="n">
        <v>720</v>
      </c>
      <c r="H33" s="6"/>
      <c r="I33" s="6" t="n">
        <v>4</v>
      </c>
      <c r="J33" s="6"/>
      <c r="K33" s="6" t="n">
        <v>1425</v>
      </c>
      <c r="L33" s="6"/>
      <c r="M33" s="6" t="n">
        <v>0.51</v>
      </c>
      <c r="N33" s="6"/>
      <c r="O33" s="6" t="n">
        <v>60</v>
      </c>
      <c r="P33" s="6"/>
      <c r="Q33" s="6" t="n">
        <v>8</v>
      </c>
      <c r="R33" s="6"/>
      <c r="S33" s="6" t="n">
        <v>72</v>
      </c>
      <c r="T33" s="6"/>
      <c r="U33" s="6" t="n">
        <v>9</v>
      </c>
      <c r="V33" s="6"/>
      <c r="W33" s="6" t="n">
        <v>18</v>
      </c>
      <c r="X33" s="6"/>
      <c r="Y33" s="6" t="n">
        <v>9.6</v>
      </c>
      <c r="Z33" s="6"/>
      <c r="CE33" s="2" t="n">
        <v>0.25</v>
      </c>
      <c r="CF33" s="2"/>
      <c r="CG33" s="2"/>
      <c r="CH33" s="2" t="n">
        <v>0.285</v>
      </c>
      <c r="CI33" s="2"/>
      <c r="CJ33" s="2"/>
      <c r="CK33" s="2" t="n">
        <v>0.0491</v>
      </c>
      <c r="CL33" s="2"/>
      <c r="CM33" s="2"/>
      <c r="CN33" s="17"/>
      <c r="CO33" s="17"/>
      <c r="CP33" s="2" t="n">
        <v>0.71</v>
      </c>
      <c r="CQ33" s="2"/>
      <c r="CR33" s="2"/>
      <c r="CS33" s="2" t="n">
        <v>0.77</v>
      </c>
      <c r="CT33" s="2"/>
      <c r="CU33" s="2"/>
      <c r="CV33" s="2" t="n">
        <v>0.396</v>
      </c>
      <c r="CW33" s="2"/>
      <c r="CX33" s="2"/>
      <c r="CY33" s="17"/>
      <c r="CZ33" s="17"/>
      <c r="DA33" s="2" t="n">
        <v>2</v>
      </c>
      <c r="DB33" s="2"/>
      <c r="DC33" s="2"/>
      <c r="DD33" s="2" t="n">
        <v>2.095</v>
      </c>
      <c r="DE33" s="2"/>
      <c r="DF33" s="2"/>
      <c r="DG33" s="2" t="n">
        <v>3.14</v>
      </c>
      <c r="DH33" s="2"/>
      <c r="DI33" s="2"/>
      <c r="DJ33" s="17"/>
      <c r="DK33" s="17"/>
      <c r="DL33" s="23"/>
      <c r="DM33" s="24"/>
      <c r="DN33" s="24"/>
      <c r="DO33" s="24"/>
      <c r="DP33" s="24"/>
      <c r="DQ33" s="24"/>
      <c r="DR33" s="24"/>
      <c r="DS33" s="24"/>
      <c r="DT33" s="25"/>
      <c r="DU33" s="17"/>
      <c r="DV33" s="17"/>
      <c r="DW33" s="23"/>
      <c r="DX33" s="24"/>
      <c r="DY33" s="24"/>
      <c r="DZ33" s="24"/>
      <c r="EA33" s="24"/>
      <c r="EB33" s="25"/>
      <c r="EK33" s="2" t="n">
        <v>29</v>
      </c>
      <c r="EL33" s="2"/>
      <c r="EM33" s="2" t="n">
        <v>580</v>
      </c>
      <c r="EN33" s="2"/>
      <c r="EO33" s="2" t="n">
        <v>220</v>
      </c>
      <c r="EP33" s="2"/>
      <c r="EQ33" s="2" t="n">
        <v>9500</v>
      </c>
      <c r="ER33" s="2"/>
      <c r="ES33" s="2" t="n">
        <v>59</v>
      </c>
      <c r="ET33" s="2"/>
      <c r="EU33" s="2" t="n">
        <v>6.8</v>
      </c>
      <c r="EV33" s="2"/>
      <c r="EW33" s="2" t="n">
        <v>7</v>
      </c>
      <c r="EX33" s="2"/>
      <c r="EY33" s="2" t="n">
        <v>11</v>
      </c>
      <c r="EZ33" s="2"/>
      <c r="FA33" s="2" t="n">
        <v>5</v>
      </c>
      <c r="FB33" s="2"/>
      <c r="FC33" s="2" t="n">
        <v>5</v>
      </c>
      <c r="FD33" s="2"/>
      <c r="FE33" s="2" t="n">
        <v>10</v>
      </c>
      <c r="FF33" s="2"/>
      <c r="FG33" s="2" t="n">
        <v>10</v>
      </c>
      <c r="FH33" s="2"/>
      <c r="FI33" s="2" t="n">
        <v>2</v>
      </c>
      <c r="FJ33" s="2"/>
      <c r="JS33" s="2" t="n">
        <v>29</v>
      </c>
      <c r="JT33" s="2"/>
      <c r="JU33" s="2" t="n">
        <v>127</v>
      </c>
      <c r="JV33" s="2"/>
      <c r="JW33" s="2" t="n">
        <v>580</v>
      </c>
      <c r="JX33" s="2"/>
      <c r="JY33" s="2" t="n">
        <v>3000</v>
      </c>
      <c r="JZ33" s="2"/>
      <c r="KA33" s="2" t="n">
        <v>2</v>
      </c>
      <c r="KB33" s="2"/>
      <c r="KC33" s="2" t="n">
        <v>0.71</v>
      </c>
      <c r="KD33" s="2"/>
      <c r="KE33" s="2" t="n">
        <v>54</v>
      </c>
      <c r="KF33" s="2"/>
      <c r="KG33" s="2" t="n">
        <v>5</v>
      </c>
      <c r="KH33" s="2"/>
      <c r="KI33" s="2" t="n">
        <v>5.2</v>
      </c>
      <c r="KJ33" s="2"/>
      <c r="KK33" s="2" t="n">
        <v>90</v>
      </c>
      <c r="KL33" s="2"/>
      <c r="KM33" s="2" t="n">
        <v>15</v>
      </c>
      <c r="KN33" s="2"/>
      <c r="KO33" s="2" t="n">
        <v>45</v>
      </c>
      <c r="KP33" s="2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</row>
    <row r="34" customFormat="false" ht="48" hidden="false" customHeight="true" outlineLevel="0" collapsed="false">
      <c r="E34" s="6" t="n">
        <v>30</v>
      </c>
      <c r="F34" s="6"/>
      <c r="G34" s="6" t="n">
        <v>750</v>
      </c>
      <c r="H34" s="6"/>
      <c r="I34" s="6" t="n">
        <v>2</v>
      </c>
      <c r="J34" s="6"/>
      <c r="K34" s="6" t="n">
        <v>2820</v>
      </c>
      <c r="L34" s="6"/>
      <c r="M34" s="6" t="n">
        <v>0.53</v>
      </c>
      <c r="N34" s="6"/>
      <c r="O34" s="6" t="n">
        <v>61</v>
      </c>
      <c r="P34" s="6"/>
      <c r="Q34" s="6" t="n">
        <v>5.8</v>
      </c>
      <c r="R34" s="6"/>
      <c r="S34" s="6" t="n">
        <v>8</v>
      </c>
      <c r="T34" s="6"/>
      <c r="U34" s="6" t="n">
        <v>2</v>
      </c>
      <c r="V34" s="6"/>
      <c r="W34" s="6" t="n">
        <v>4</v>
      </c>
      <c r="X34" s="6"/>
      <c r="Y34" s="6" t="n">
        <v>6.7</v>
      </c>
      <c r="Z34" s="6"/>
      <c r="CE34" s="2" t="n">
        <v>0.265</v>
      </c>
      <c r="CF34" s="2"/>
      <c r="CG34" s="2"/>
      <c r="CH34" s="2" t="n">
        <v>0.3</v>
      </c>
      <c r="CI34" s="2"/>
      <c r="CJ34" s="2"/>
      <c r="CK34" s="2" t="n">
        <v>0.0552</v>
      </c>
      <c r="CL34" s="2"/>
      <c r="CM34" s="2"/>
      <c r="CN34" s="17"/>
      <c r="CO34" s="17"/>
      <c r="CP34" s="2" t="n">
        <v>0.75</v>
      </c>
      <c r="CQ34" s="2"/>
      <c r="CR34" s="2"/>
      <c r="CS34" s="2" t="n">
        <v>0.815</v>
      </c>
      <c r="CT34" s="2"/>
      <c r="CU34" s="2"/>
      <c r="CV34" s="2" t="n">
        <v>0.442</v>
      </c>
      <c r="CW34" s="2"/>
      <c r="CX34" s="2"/>
      <c r="CY34" s="17"/>
      <c r="CZ34" s="17"/>
      <c r="DA34" s="2" t="n">
        <v>2.12</v>
      </c>
      <c r="DB34" s="2"/>
      <c r="DC34" s="2"/>
      <c r="DD34" s="2" t="n">
        <v>2.22</v>
      </c>
      <c r="DE34" s="2"/>
      <c r="DF34" s="2"/>
      <c r="DG34" s="2" t="n">
        <v>3.53</v>
      </c>
      <c r="DH34" s="2"/>
      <c r="DI34" s="2"/>
      <c r="DJ34" s="17"/>
      <c r="DK34" s="17"/>
      <c r="DL34" s="53"/>
      <c r="DM34" s="54"/>
      <c r="DN34" s="54"/>
      <c r="DO34" s="54"/>
      <c r="DP34" s="54"/>
      <c r="DQ34" s="54"/>
      <c r="DR34" s="54"/>
      <c r="DS34" s="54"/>
      <c r="DT34" s="55"/>
      <c r="DU34" s="17"/>
      <c r="DV34" s="17"/>
      <c r="DW34" s="53"/>
      <c r="DX34" s="54"/>
      <c r="DY34" s="54"/>
      <c r="DZ34" s="54"/>
      <c r="EA34" s="54"/>
      <c r="EB34" s="55"/>
      <c r="EK34" s="2" t="n">
        <v>30</v>
      </c>
      <c r="EL34" s="2"/>
      <c r="EM34" s="2" t="n">
        <v>600</v>
      </c>
      <c r="EN34" s="2"/>
      <c r="EO34" s="2" t="n">
        <v>220</v>
      </c>
      <c r="EP34" s="2"/>
      <c r="EQ34" s="2" t="n">
        <v>10000</v>
      </c>
      <c r="ER34" s="2"/>
      <c r="ES34" s="2" t="n">
        <v>60</v>
      </c>
      <c r="ET34" s="2"/>
      <c r="EU34" s="2" t="n">
        <v>7</v>
      </c>
      <c r="EV34" s="2"/>
      <c r="EW34" s="2" t="n">
        <v>7.2</v>
      </c>
      <c r="EX34" s="2"/>
      <c r="EY34" s="2" t="n">
        <v>13</v>
      </c>
      <c r="EZ34" s="2"/>
      <c r="FA34" s="2" t="n">
        <v>6</v>
      </c>
      <c r="FB34" s="2"/>
      <c r="FC34" s="2" t="n">
        <v>6</v>
      </c>
      <c r="FD34" s="2"/>
      <c r="FE34" s="2" t="n">
        <v>12</v>
      </c>
      <c r="FF34" s="2"/>
      <c r="FG34" s="2" t="n">
        <v>12</v>
      </c>
      <c r="FH34" s="2"/>
      <c r="FI34" s="2" t="n">
        <v>2</v>
      </c>
      <c r="FJ34" s="2"/>
      <c r="JS34" s="2" t="n">
        <v>30</v>
      </c>
      <c r="JT34" s="2"/>
      <c r="JU34" s="2" t="n">
        <v>220</v>
      </c>
      <c r="JV34" s="2"/>
      <c r="JW34" s="2" t="n">
        <v>600</v>
      </c>
      <c r="JX34" s="2"/>
      <c r="JY34" s="2" t="n">
        <v>1500</v>
      </c>
      <c r="JZ34" s="2"/>
      <c r="KA34" s="2" t="n">
        <v>4</v>
      </c>
      <c r="KB34" s="2"/>
      <c r="KC34" s="2" t="n">
        <v>0.72</v>
      </c>
      <c r="KD34" s="2"/>
      <c r="KE34" s="2" t="n">
        <v>56</v>
      </c>
      <c r="KF34" s="2"/>
      <c r="KG34" s="2" t="n">
        <v>5.2</v>
      </c>
      <c r="KH34" s="2"/>
      <c r="KI34" s="2" t="n">
        <v>5.4</v>
      </c>
      <c r="KJ34" s="2"/>
      <c r="KK34" s="2" t="n">
        <v>96</v>
      </c>
      <c r="KL34" s="2"/>
      <c r="KM34" s="2" t="n">
        <v>8</v>
      </c>
      <c r="KN34" s="2"/>
      <c r="KO34" s="2" t="n">
        <v>24</v>
      </c>
      <c r="KP34" s="2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</row>
    <row r="35" customFormat="false" ht="48" hidden="false" customHeight="true" outlineLevel="0" collapsed="false">
      <c r="E35" s="7" t="s">
        <v>4</v>
      </c>
      <c r="F35" s="7"/>
      <c r="G35" s="7" t="s">
        <v>5</v>
      </c>
      <c r="H35" s="7"/>
      <c r="I35" s="7" t="s">
        <v>109</v>
      </c>
      <c r="J35" s="7"/>
      <c r="K35" s="7" t="s">
        <v>110</v>
      </c>
      <c r="L35" s="7"/>
      <c r="M35" s="7" t="s">
        <v>8</v>
      </c>
      <c r="N35" s="7"/>
      <c r="O35" s="7" t="s">
        <v>9</v>
      </c>
      <c r="P35" s="7"/>
      <c r="Q35" s="7" t="s">
        <v>10</v>
      </c>
      <c r="R35" s="7"/>
      <c r="S35" s="7" t="s">
        <v>11</v>
      </c>
      <c r="T35" s="7"/>
      <c r="U35" s="7" t="s">
        <v>12</v>
      </c>
      <c r="V35" s="7"/>
      <c r="W35" s="7" t="s">
        <v>111</v>
      </c>
      <c r="X35" s="7"/>
      <c r="Y35" s="7" t="s">
        <v>14</v>
      </c>
      <c r="Z35" s="7"/>
      <c r="AG35" s="28"/>
      <c r="AH35" s="56" t="n">
        <v>0.2</v>
      </c>
      <c r="AI35" s="56"/>
      <c r="AJ35" s="17"/>
      <c r="AK35" s="48" t="s">
        <v>108</v>
      </c>
      <c r="AL35" s="17"/>
      <c r="AM35" s="30"/>
      <c r="AN35" s="30"/>
      <c r="AO35" s="31" t="s">
        <v>58</v>
      </c>
      <c r="AP35" s="31"/>
      <c r="AQ35" s="32" t="s">
        <v>59</v>
      </c>
      <c r="AR35" s="32"/>
      <c r="AS35" s="33" t="s">
        <v>60</v>
      </c>
      <c r="AT35" s="33"/>
      <c r="AU35" s="33"/>
      <c r="AV35" s="33"/>
      <c r="BA35" s="57" t="s">
        <v>112</v>
      </c>
      <c r="BB35" s="57"/>
      <c r="BC35" s="57"/>
      <c r="BD35" s="57"/>
      <c r="BE35" s="57"/>
      <c r="BF35" s="57"/>
      <c r="BG35" s="34" t="s">
        <v>67</v>
      </c>
      <c r="BZ35" s="0"/>
      <c r="CA35" s="0"/>
      <c r="CB35" s="0"/>
      <c r="CC35" s="0"/>
      <c r="CD35" s="0"/>
      <c r="CE35" s="0"/>
      <c r="CF35" s="0"/>
      <c r="EK35" s="7" t="s">
        <v>4</v>
      </c>
      <c r="EL35" s="7"/>
      <c r="EM35" s="7" t="s">
        <v>113</v>
      </c>
      <c r="EN35" s="7"/>
      <c r="EO35" s="7" t="s">
        <v>16</v>
      </c>
      <c r="EP35" s="7"/>
      <c r="EQ35" s="7" t="s">
        <v>110</v>
      </c>
      <c r="ER35" s="7"/>
      <c r="ES35" s="7" t="s">
        <v>18</v>
      </c>
      <c r="ET35" s="7"/>
      <c r="EU35" s="7" t="s">
        <v>19</v>
      </c>
      <c r="EV35" s="7"/>
      <c r="EW35" s="7" t="s">
        <v>20</v>
      </c>
      <c r="EX35" s="7"/>
      <c r="EY35" s="7" t="s">
        <v>21</v>
      </c>
      <c r="EZ35" s="7"/>
      <c r="FA35" s="7" t="s">
        <v>22</v>
      </c>
      <c r="FB35" s="7"/>
      <c r="FC35" s="7" t="s">
        <v>23</v>
      </c>
      <c r="FD35" s="7"/>
      <c r="FE35" s="7" t="s">
        <v>24</v>
      </c>
      <c r="FF35" s="7"/>
      <c r="FG35" s="7" t="s">
        <v>25</v>
      </c>
      <c r="FH35" s="7"/>
      <c r="FI35" s="7" t="s">
        <v>26</v>
      </c>
      <c r="FJ35" s="7"/>
      <c r="JS35" s="7" t="s">
        <v>4</v>
      </c>
      <c r="JT35" s="7"/>
      <c r="JU35" s="7" t="s">
        <v>27</v>
      </c>
      <c r="JV35" s="7"/>
      <c r="JW35" s="7" t="s">
        <v>114</v>
      </c>
      <c r="JX35" s="7"/>
      <c r="JY35" s="7" t="s">
        <v>115</v>
      </c>
      <c r="JZ35" s="7"/>
      <c r="KA35" s="7" t="s">
        <v>26</v>
      </c>
      <c r="KB35" s="7"/>
      <c r="KC35" s="7" t="s">
        <v>116</v>
      </c>
      <c r="KD35" s="7"/>
      <c r="KE35" s="7" t="s">
        <v>18</v>
      </c>
      <c r="KF35" s="7"/>
      <c r="KG35" s="7" t="s">
        <v>117</v>
      </c>
      <c r="KH35" s="7"/>
      <c r="KI35" s="7" t="s">
        <v>118</v>
      </c>
      <c r="KJ35" s="7"/>
      <c r="KK35" s="7" t="s">
        <v>119</v>
      </c>
      <c r="KL35" s="7"/>
      <c r="KM35" s="7" t="s">
        <v>12</v>
      </c>
      <c r="KN35" s="7"/>
      <c r="KO35" s="7" t="s">
        <v>120</v>
      </c>
      <c r="KP35" s="7"/>
    </row>
    <row r="36" customFormat="false" ht="48" hidden="false" customHeight="true" outlineLevel="0" collapsed="false">
      <c r="AG36" s="28"/>
      <c r="AH36" s="58" t="s">
        <v>121</v>
      </c>
      <c r="AI36" s="58"/>
      <c r="AJ36" s="58"/>
      <c r="AK36" s="58"/>
      <c r="AL36" s="58"/>
      <c r="AM36" s="58"/>
      <c r="AN36" s="58"/>
      <c r="AO36" s="59" t="n">
        <v>0.878</v>
      </c>
      <c r="AP36" s="59"/>
      <c r="AQ36" s="60" t="s">
        <v>122</v>
      </c>
      <c r="AR36" s="60"/>
      <c r="AS36" s="38"/>
      <c r="AT36" s="61" t="s">
        <v>123</v>
      </c>
      <c r="AU36" s="61"/>
      <c r="AV36" s="40"/>
      <c r="BA36" s="57" t="s">
        <v>124</v>
      </c>
      <c r="BB36" s="57"/>
      <c r="BC36" s="57"/>
      <c r="BD36" s="57"/>
      <c r="BE36" s="57"/>
      <c r="BF36" s="57"/>
      <c r="BG36" s="62" t="s">
        <v>71</v>
      </c>
      <c r="BI36" s="0"/>
      <c r="BJ36" s="0"/>
      <c r="BK36" s="0"/>
      <c r="BL36" s="0"/>
      <c r="BM36" s="0"/>
      <c r="BN36" s="0"/>
      <c r="BO36" s="0"/>
      <c r="LM36" s="12" t="s">
        <v>38</v>
      </c>
      <c r="LN36" s="12"/>
      <c r="LO36" s="12"/>
    </row>
    <row r="37" customFormat="false" ht="48" hidden="false" customHeight="true" outlineLevel="0" collapsed="false">
      <c r="J37" s="17"/>
      <c r="K37" s="63" t="s">
        <v>125</v>
      </c>
      <c r="L37" s="63"/>
      <c r="M37" s="63"/>
      <c r="N37" s="63"/>
      <c r="O37" s="63"/>
      <c r="P37" s="63"/>
      <c r="Q37" s="63"/>
      <c r="R37" s="63"/>
      <c r="S37" s="63"/>
      <c r="T37" s="64" t="s">
        <v>58</v>
      </c>
      <c r="U37" s="64"/>
      <c r="V37" s="65" t="s">
        <v>59</v>
      </c>
      <c r="W37" s="65"/>
      <c r="X37" s="4" t="s">
        <v>60</v>
      </c>
      <c r="Y37" s="4"/>
      <c r="Z37" s="4"/>
      <c r="AA37" s="4"/>
      <c r="AG37" s="28"/>
      <c r="AH37" s="58"/>
      <c r="AI37" s="58"/>
      <c r="AJ37" s="58"/>
      <c r="AK37" s="58"/>
      <c r="AL37" s="58"/>
      <c r="AM37" s="58"/>
      <c r="AN37" s="58"/>
      <c r="AO37" s="59"/>
      <c r="AP37" s="59"/>
      <c r="AQ37" s="60"/>
      <c r="AR37" s="60"/>
      <c r="AS37" s="38"/>
      <c r="AT37" s="61"/>
      <c r="AU37" s="61"/>
      <c r="AV37" s="40"/>
      <c r="BA37" s="57" t="s">
        <v>126</v>
      </c>
      <c r="BB37" s="57"/>
      <c r="BC37" s="57"/>
      <c r="BD37" s="57"/>
      <c r="BE37" s="57"/>
      <c r="BF37" s="57"/>
      <c r="BG37" s="62" t="s">
        <v>71</v>
      </c>
      <c r="EL37" s="17"/>
      <c r="EM37" s="63" t="s">
        <v>127</v>
      </c>
      <c r="EN37" s="63"/>
      <c r="EO37" s="63"/>
      <c r="EP37" s="63"/>
      <c r="EQ37" s="63"/>
      <c r="ER37" s="63"/>
      <c r="ES37" s="63"/>
      <c r="ET37" s="63"/>
      <c r="EU37" s="63"/>
      <c r="EV37" s="64" t="s">
        <v>58</v>
      </c>
      <c r="EW37" s="64"/>
      <c r="EX37" s="65" t="s">
        <v>59</v>
      </c>
      <c r="EY37" s="65"/>
      <c r="EZ37" s="4" t="s">
        <v>60</v>
      </c>
      <c r="FA37" s="4"/>
      <c r="FB37" s="4"/>
      <c r="FC37" s="4"/>
      <c r="JH37" s="17"/>
      <c r="JI37" s="57" t="s">
        <v>128</v>
      </c>
      <c r="JJ37" s="57"/>
      <c r="JK37" s="57"/>
      <c r="JL37" s="57"/>
      <c r="JM37" s="57"/>
      <c r="JN37" s="57"/>
      <c r="JO37" s="57"/>
      <c r="JP37" s="57"/>
      <c r="JQ37" s="57"/>
      <c r="JR37" s="57"/>
      <c r="JS37" s="57"/>
      <c r="JT37" s="57"/>
      <c r="JU37" s="57"/>
      <c r="JV37" s="57"/>
      <c r="JW37" s="57"/>
      <c r="JX37" s="57"/>
      <c r="JY37" s="57"/>
      <c r="JZ37" s="57"/>
      <c r="KA37" s="57"/>
      <c r="KB37" s="64" t="s">
        <v>58</v>
      </c>
      <c r="KC37" s="64"/>
      <c r="KD37" s="65" t="s">
        <v>59</v>
      </c>
      <c r="KE37" s="65"/>
      <c r="KF37" s="66" t="s">
        <v>60</v>
      </c>
      <c r="KG37" s="66"/>
      <c r="KH37" s="66"/>
      <c r="KI37" s="66"/>
      <c r="LM37" s="12"/>
      <c r="LN37" s="12"/>
      <c r="LO37" s="12"/>
    </row>
    <row r="38" customFormat="false" ht="48" hidden="false" customHeight="true" outlineLevel="0" collapsed="false">
      <c r="J38" s="17"/>
      <c r="K38" s="63"/>
      <c r="L38" s="63"/>
      <c r="M38" s="63"/>
      <c r="N38" s="63"/>
      <c r="O38" s="63"/>
      <c r="P38" s="63"/>
      <c r="Q38" s="63"/>
      <c r="R38" s="63"/>
      <c r="S38" s="63"/>
      <c r="T38" s="64"/>
      <c r="U38" s="64"/>
      <c r="V38" s="65"/>
      <c r="W38" s="65"/>
      <c r="X38" s="4"/>
      <c r="Y38" s="4"/>
      <c r="Z38" s="4"/>
      <c r="AA38" s="4"/>
      <c r="BA38" s="6" t="s">
        <v>129</v>
      </c>
      <c r="BB38" s="6"/>
      <c r="BC38" s="6"/>
      <c r="BD38" s="6"/>
      <c r="BE38" s="6"/>
      <c r="BF38" s="6"/>
      <c r="BG38" s="34" t="s">
        <v>79</v>
      </c>
      <c r="BK38" s="0"/>
      <c r="BL38" s="0"/>
      <c r="BM38" s="0"/>
      <c r="BN38" s="0"/>
      <c r="BO38" s="0"/>
      <c r="BP38" s="0"/>
      <c r="BQ38" s="0"/>
      <c r="EL38" s="17"/>
      <c r="EM38" s="63"/>
      <c r="EN38" s="63"/>
      <c r="EO38" s="63"/>
      <c r="EP38" s="63"/>
      <c r="EQ38" s="63"/>
      <c r="ER38" s="63"/>
      <c r="ES38" s="63"/>
      <c r="ET38" s="63"/>
      <c r="EU38" s="63"/>
      <c r="EV38" s="64"/>
      <c r="EW38" s="64"/>
      <c r="EX38" s="65"/>
      <c r="EY38" s="65"/>
      <c r="EZ38" s="4"/>
      <c r="FA38" s="4"/>
      <c r="FB38" s="4"/>
      <c r="FC38" s="4"/>
      <c r="JH38" s="17"/>
      <c r="JI38" s="57"/>
      <c r="JJ38" s="57"/>
      <c r="JK38" s="57"/>
      <c r="JL38" s="57"/>
      <c r="JM38" s="57"/>
      <c r="JN38" s="57"/>
      <c r="JO38" s="57"/>
      <c r="JP38" s="57"/>
      <c r="JQ38" s="57"/>
      <c r="JR38" s="57"/>
      <c r="JS38" s="57"/>
      <c r="JT38" s="57"/>
      <c r="JU38" s="57"/>
      <c r="JV38" s="57"/>
      <c r="JW38" s="57"/>
      <c r="JX38" s="57"/>
      <c r="JY38" s="57"/>
      <c r="JZ38" s="57"/>
      <c r="KA38" s="57"/>
      <c r="KB38" s="64"/>
      <c r="KC38" s="64"/>
      <c r="KD38" s="65"/>
      <c r="KE38" s="65"/>
      <c r="KF38" s="66"/>
      <c r="KG38" s="66"/>
      <c r="KH38" s="66"/>
      <c r="KI38" s="66"/>
      <c r="KL38" s="67"/>
      <c r="LM38" s="12"/>
      <c r="LN38" s="12"/>
      <c r="LO38" s="12"/>
    </row>
    <row r="39" customFormat="false" ht="48" hidden="false" customHeight="true" outlineLevel="0" collapsed="false">
      <c r="J39" s="17"/>
      <c r="K39" s="68" t="s">
        <v>130</v>
      </c>
      <c r="L39" s="68"/>
      <c r="M39" s="68"/>
      <c r="N39" s="68"/>
      <c r="O39" s="68"/>
      <c r="P39" s="68"/>
      <c r="Q39" s="68"/>
      <c r="R39" s="68"/>
      <c r="S39" s="68"/>
      <c r="T39" s="69" t="n">
        <f aca="false">G7</f>
        <v>90</v>
      </c>
      <c r="U39" s="69"/>
      <c r="V39" s="70" t="s">
        <v>131</v>
      </c>
      <c r="W39" s="70"/>
      <c r="X39" s="71"/>
      <c r="Y39" s="72" t="s">
        <v>132</v>
      </c>
      <c r="Z39" s="72"/>
      <c r="AA39" s="71"/>
      <c r="BA39" s="6" t="s">
        <v>133</v>
      </c>
      <c r="BB39" s="6"/>
      <c r="BC39" s="6"/>
      <c r="BD39" s="6"/>
      <c r="BE39" s="6"/>
      <c r="BF39" s="6"/>
      <c r="BG39" s="34" t="s">
        <v>70</v>
      </c>
      <c r="BK39" s="0"/>
      <c r="BL39" s="0"/>
      <c r="BM39" s="0"/>
      <c r="BN39" s="0"/>
      <c r="BO39" s="0"/>
      <c r="BP39" s="0"/>
      <c r="BQ39" s="0"/>
      <c r="EL39" s="17"/>
      <c r="EM39" s="68" t="s">
        <v>130</v>
      </c>
      <c r="EN39" s="68"/>
      <c r="EO39" s="68"/>
      <c r="EP39" s="68"/>
      <c r="EQ39" s="68"/>
      <c r="ER39" s="68"/>
      <c r="ES39" s="68"/>
      <c r="ET39" s="68"/>
      <c r="EU39" s="68"/>
      <c r="EV39" s="69" t="n">
        <f aca="false">$EM$34</f>
        <v>600</v>
      </c>
      <c r="EW39" s="69"/>
      <c r="EX39" s="70" t="s">
        <v>131</v>
      </c>
      <c r="EY39" s="70"/>
      <c r="EZ39" s="73"/>
      <c r="FA39" s="74" t="s">
        <v>132</v>
      </c>
      <c r="FB39" s="74"/>
      <c r="FC39" s="73"/>
      <c r="FO39" s="68" t="s">
        <v>134</v>
      </c>
      <c r="FP39" s="68"/>
      <c r="FQ39" s="68"/>
      <c r="FR39" s="68"/>
      <c r="FS39" s="68"/>
      <c r="FT39" s="68"/>
      <c r="FU39" s="68"/>
      <c r="FV39" s="68"/>
      <c r="FW39" s="68"/>
      <c r="FX39" s="69" t="n">
        <v>50</v>
      </c>
      <c r="FY39" s="69"/>
      <c r="FZ39" s="70" t="s">
        <v>135</v>
      </c>
      <c r="GA39" s="70"/>
      <c r="GB39" s="73"/>
      <c r="GC39" s="74" t="s">
        <v>136</v>
      </c>
      <c r="GD39" s="74"/>
      <c r="GE39" s="73"/>
      <c r="IT39" s="57" t="s">
        <v>112</v>
      </c>
      <c r="IU39" s="57"/>
      <c r="IV39" s="57"/>
      <c r="IW39" s="57"/>
      <c r="IX39" s="57"/>
      <c r="IY39" s="57"/>
      <c r="IZ39" s="34" t="s">
        <v>67</v>
      </c>
      <c r="JD39" s="0"/>
      <c r="JE39" s="0"/>
      <c r="JF39" s="0"/>
      <c r="JG39" s="0"/>
      <c r="JH39" s="17"/>
      <c r="JI39" s="46"/>
      <c r="JJ39" s="46"/>
      <c r="JK39" s="46"/>
      <c r="JL39" s="46"/>
      <c r="JM39" s="46"/>
      <c r="JN39" s="46"/>
      <c r="JO39" s="46"/>
      <c r="JP39" s="46"/>
      <c r="JQ39" s="46"/>
      <c r="JR39" s="46"/>
      <c r="JS39" s="68" t="s">
        <v>137</v>
      </c>
      <c r="JT39" s="68"/>
      <c r="JU39" s="68"/>
      <c r="JV39" s="68"/>
      <c r="JW39" s="68"/>
      <c r="JX39" s="68"/>
      <c r="JY39" s="68"/>
      <c r="JZ39" s="68"/>
      <c r="KA39" s="68"/>
      <c r="KB39" s="69" t="n">
        <f aca="false">$JU$34</f>
        <v>220</v>
      </c>
      <c r="KC39" s="69"/>
      <c r="KD39" s="70" t="s">
        <v>138</v>
      </c>
      <c r="KE39" s="70"/>
      <c r="KF39" s="73"/>
      <c r="KG39" s="74" t="s">
        <v>139</v>
      </c>
      <c r="KH39" s="74"/>
      <c r="KI39" s="73"/>
      <c r="KL39" s="67"/>
      <c r="LM39" s="5"/>
      <c r="LN39" s="5"/>
      <c r="LO39" s="5"/>
    </row>
    <row r="40" customFormat="false" ht="48" hidden="false" customHeight="true" outlineLevel="0" collapsed="false">
      <c r="J40" s="17"/>
      <c r="K40" s="68" t="s">
        <v>140</v>
      </c>
      <c r="L40" s="68"/>
      <c r="M40" s="68"/>
      <c r="N40" s="68"/>
      <c r="O40" s="68"/>
      <c r="P40" s="68"/>
      <c r="Q40" s="68"/>
      <c r="R40" s="68"/>
      <c r="S40" s="68"/>
      <c r="T40" s="69" t="n">
        <f aca="false">I7</f>
        <v>6</v>
      </c>
      <c r="U40" s="69"/>
      <c r="V40" s="70" t="s">
        <v>138</v>
      </c>
      <c r="W40" s="70"/>
      <c r="X40" s="71"/>
      <c r="Y40" s="72" t="s">
        <v>141</v>
      </c>
      <c r="Z40" s="72"/>
      <c r="AA40" s="71"/>
      <c r="AC40" s="75"/>
      <c r="AD40" s="76"/>
      <c r="AE40" s="76"/>
      <c r="AF40" s="77"/>
      <c r="AG40" s="6" t="s">
        <v>142</v>
      </c>
      <c r="AH40" s="6"/>
      <c r="AI40" s="6"/>
      <c r="AJ40" s="6"/>
      <c r="AK40" s="6"/>
      <c r="AL40" s="6"/>
      <c r="AM40" s="6"/>
      <c r="AN40" s="6"/>
      <c r="AO40" s="78" t="n">
        <f aca="false">T42</f>
        <v>0.69</v>
      </c>
      <c r="AP40" s="78"/>
      <c r="AQ40" s="75"/>
      <c r="AR40" s="76"/>
      <c r="AS40" s="76"/>
      <c r="AT40" s="76"/>
      <c r="AU40" s="76"/>
      <c r="AV40" s="76"/>
      <c r="AW40" s="77"/>
      <c r="BA40" s="6" t="s">
        <v>143</v>
      </c>
      <c r="BB40" s="6"/>
      <c r="BC40" s="6"/>
      <c r="BD40" s="6"/>
      <c r="BE40" s="6"/>
      <c r="BF40" s="6"/>
      <c r="BG40" s="34" t="s">
        <v>70</v>
      </c>
      <c r="BK40" s="0"/>
      <c r="BL40" s="0"/>
      <c r="BM40" s="0"/>
      <c r="BN40" s="0"/>
      <c r="BO40" s="0"/>
      <c r="BP40" s="0"/>
      <c r="BQ40" s="0"/>
      <c r="CY40" s="13" t="s">
        <v>40</v>
      </c>
      <c r="CZ40" s="79"/>
      <c r="DA40" s="80" t="s">
        <v>57</v>
      </c>
      <c r="DB40" s="80"/>
      <c r="DC40" s="17"/>
      <c r="DD40" s="81" t="s">
        <v>144</v>
      </c>
      <c r="DE40" s="82" t="n">
        <f aca="false">$CA$93</f>
        <v>8900</v>
      </c>
      <c r="DF40" s="82"/>
      <c r="DG40" s="30"/>
      <c r="DH40" s="30"/>
      <c r="DI40" s="30"/>
      <c r="DJ40" s="83" t="s">
        <v>58</v>
      </c>
      <c r="DK40" s="83"/>
      <c r="DL40" s="84" t="s">
        <v>59</v>
      </c>
      <c r="DM40" s="84"/>
      <c r="DN40" s="84"/>
      <c r="DO40" s="33" t="s">
        <v>60</v>
      </c>
      <c r="DP40" s="33"/>
      <c r="DQ40" s="33"/>
      <c r="DR40" s="33"/>
      <c r="EL40" s="17"/>
      <c r="EM40" s="68" t="s">
        <v>137</v>
      </c>
      <c r="EN40" s="68"/>
      <c r="EO40" s="68"/>
      <c r="EP40" s="68"/>
      <c r="EQ40" s="68"/>
      <c r="ER40" s="68"/>
      <c r="ES40" s="68"/>
      <c r="ET40" s="68"/>
      <c r="EU40" s="68"/>
      <c r="EV40" s="69" t="n">
        <f aca="false">$EO$34</f>
        <v>220</v>
      </c>
      <c r="EW40" s="69"/>
      <c r="EX40" s="70" t="s">
        <v>138</v>
      </c>
      <c r="EY40" s="70"/>
      <c r="EZ40" s="73"/>
      <c r="FA40" s="74" t="s">
        <v>139</v>
      </c>
      <c r="FB40" s="74"/>
      <c r="FC40" s="73"/>
      <c r="IT40" s="57" t="s">
        <v>124</v>
      </c>
      <c r="IU40" s="57"/>
      <c r="IV40" s="57"/>
      <c r="IW40" s="57"/>
      <c r="IX40" s="57"/>
      <c r="IY40" s="57"/>
      <c r="IZ40" s="62" t="s">
        <v>71</v>
      </c>
      <c r="JH40" s="17"/>
      <c r="JI40" s="46"/>
      <c r="JJ40" s="46"/>
      <c r="JK40" s="46"/>
      <c r="JL40" s="46"/>
      <c r="JM40" s="46"/>
      <c r="JN40" s="46"/>
      <c r="JO40" s="46"/>
      <c r="JP40" s="46"/>
      <c r="JQ40" s="46"/>
      <c r="JR40" s="46"/>
      <c r="JS40" s="68" t="s">
        <v>130</v>
      </c>
      <c r="JT40" s="68"/>
      <c r="JU40" s="68"/>
      <c r="JV40" s="68"/>
      <c r="JW40" s="68"/>
      <c r="JX40" s="68"/>
      <c r="JY40" s="68"/>
      <c r="JZ40" s="68"/>
      <c r="KA40" s="68"/>
      <c r="KB40" s="69" t="n">
        <f aca="false">$JW$34</f>
        <v>600</v>
      </c>
      <c r="KC40" s="69"/>
      <c r="KD40" s="70" t="s">
        <v>131</v>
      </c>
      <c r="KE40" s="70"/>
      <c r="KF40" s="85"/>
      <c r="KG40" s="74" t="s">
        <v>132</v>
      </c>
      <c r="KH40" s="74"/>
      <c r="KI40" s="85"/>
      <c r="LA40" s="73"/>
      <c r="LB40" s="74" t="s">
        <v>145</v>
      </c>
      <c r="LC40" s="74"/>
      <c r="LD40" s="73"/>
      <c r="LM40" s="12" t="s">
        <v>38</v>
      </c>
      <c r="LN40" s="12"/>
      <c r="LO40" s="12"/>
    </row>
    <row r="41" customFormat="false" ht="48" hidden="false" customHeight="true" outlineLevel="0" collapsed="false">
      <c r="J41" s="17"/>
      <c r="K41" s="68" t="s">
        <v>146</v>
      </c>
      <c r="L41" s="68"/>
      <c r="M41" s="68"/>
      <c r="N41" s="68"/>
      <c r="O41" s="68"/>
      <c r="P41" s="68"/>
      <c r="Q41" s="68"/>
      <c r="R41" s="68"/>
      <c r="S41" s="68"/>
      <c r="T41" s="69" t="n">
        <f aca="false">K7</f>
        <v>955</v>
      </c>
      <c r="U41" s="69"/>
      <c r="V41" s="70" t="s">
        <v>147</v>
      </c>
      <c r="W41" s="70"/>
      <c r="X41" s="71"/>
      <c r="Y41" s="72" t="s">
        <v>110</v>
      </c>
      <c r="Z41" s="72"/>
      <c r="AA41" s="71"/>
      <c r="AC41" s="12" t="s">
        <v>38</v>
      </c>
      <c r="AD41" s="12"/>
      <c r="AE41" s="12"/>
      <c r="AF41" s="34" t="s">
        <v>148</v>
      </c>
      <c r="AG41" s="56" t="n">
        <v>0.1</v>
      </c>
      <c r="AH41" s="56"/>
      <c r="AI41" s="17"/>
      <c r="AJ41" s="30"/>
      <c r="AK41" s="30"/>
      <c r="AL41" s="30"/>
      <c r="AM41" s="30"/>
      <c r="AN41" s="86" t="s">
        <v>70</v>
      </c>
      <c r="AO41" s="17"/>
      <c r="AP41" s="31" t="s">
        <v>58</v>
      </c>
      <c r="AQ41" s="31"/>
      <c r="AR41" s="32" t="s">
        <v>59</v>
      </c>
      <c r="AS41" s="32"/>
      <c r="AT41" s="33" t="s">
        <v>60</v>
      </c>
      <c r="AU41" s="33"/>
      <c r="AV41" s="33"/>
      <c r="AW41" s="33"/>
      <c r="BK41" s="0"/>
      <c r="BL41" s="0"/>
      <c r="BM41" s="0"/>
      <c r="BN41" s="0"/>
      <c r="BO41" s="0"/>
      <c r="BP41" s="0"/>
      <c r="BQ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Y41" s="13"/>
      <c r="CZ41" s="87"/>
      <c r="DA41" s="88" t="s">
        <v>149</v>
      </c>
      <c r="DB41" s="88"/>
      <c r="DC41" s="88"/>
      <c r="DD41" s="88"/>
      <c r="DE41" s="88"/>
      <c r="DF41" s="88"/>
      <c r="DG41" s="88"/>
      <c r="DH41" s="88"/>
      <c r="DI41" s="88"/>
      <c r="DJ41" s="89" t="n">
        <v>1.75</v>
      </c>
      <c r="DK41" s="89"/>
      <c r="DL41" s="90" t="s">
        <v>150</v>
      </c>
      <c r="DM41" s="90"/>
      <c r="DN41" s="90"/>
      <c r="DO41" s="38"/>
      <c r="DP41" s="91" t="s">
        <v>151</v>
      </c>
      <c r="DQ41" s="91"/>
      <c r="DR41" s="40"/>
      <c r="EL41" s="17"/>
      <c r="EM41" s="68" t="s">
        <v>146</v>
      </c>
      <c r="EN41" s="68"/>
      <c r="EO41" s="68"/>
      <c r="EP41" s="68"/>
      <c r="EQ41" s="68"/>
      <c r="ER41" s="68"/>
      <c r="ES41" s="68"/>
      <c r="ET41" s="68"/>
      <c r="EU41" s="68"/>
      <c r="EV41" s="69" t="n">
        <f aca="false">$EQ$34</f>
        <v>10000</v>
      </c>
      <c r="EW41" s="69"/>
      <c r="EX41" s="70" t="s">
        <v>147</v>
      </c>
      <c r="EY41" s="70"/>
      <c r="EZ41" s="73"/>
      <c r="FA41" s="74" t="s">
        <v>110</v>
      </c>
      <c r="FB41" s="74"/>
      <c r="FC41" s="73"/>
      <c r="IT41" s="57" t="s">
        <v>126</v>
      </c>
      <c r="IU41" s="57"/>
      <c r="IV41" s="57"/>
      <c r="IW41" s="57"/>
      <c r="IX41" s="57"/>
      <c r="IY41" s="57"/>
      <c r="IZ41" s="62" t="s">
        <v>71</v>
      </c>
      <c r="JH41" s="17"/>
      <c r="JI41" s="46"/>
      <c r="JJ41" s="27"/>
      <c r="JK41" s="27"/>
      <c r="JL41" s="27"/>
      <c r="JM41" s="27"/>
      <c r="JN41" s="27"/>
      <c r="JO41" s="27"/>
      <c r="JP41" s="27"/>
      <c r="JQ41" s="27"/>
      <c r="JR41" s="92" t="s">
        <v>152</v>
      </c>
      <c r="JS41" s="68"/>
      <c r="JT41" s="68"/>
      <c r="JU41" s="68"/>
      <c r="JV41" s="68"/>
      <c r="JW41" s="68"/>
      <c r="JX41" s="68"/>
      <c r="JY41" s="68"/>
      <c r="JZ41" s="68"/>
      <c r="KA41" s="68"/>
      <c r="KB41" s="69"/>
      <c r="KC41" s="69"/>
      <c r="KD41" s="70"/>
      <c r="KE41" s="70"/>
      <c r="KF41" s="85"/>
      <c r="KG41" s="85"/>
      <c r="KH41" s="74"/>
      <c r="KI41" s="85"/>
      <c r="LA41" s="73"/>
      <c r="LB41" s="74" t="s">
        <v>153</v>
      </c>
      <c r="LC41" s="74"/>
      <c r="LD41" s="73"/>
      <c r="LM41" s="12"/>
      <c r="LN41" s="12"/>
      <c r="LO41" s="12"/>
    </row>
    <row r="42" customFormat="false" ht="48" hidden="false" customHeight="true" outlineLevel="0" collapsed="false">
      <c r="J42" s="17"/>
      <c r="K42" s="68" t="s">
        <v>154</v>
      </c>
      <c r="L42" s="68"/>
      <c r="M42" s="68"/>
      <c r="N42" s="68"/>
      <c r="O42" s="68"/>
      <c r="P42" s="68"/>
      <c r="Q42" s="68"/>
      <c r="R42" s="68"/>
      <c r="S42" s="68"/>
      <c r="T42" s="93" t="n">
        <f aca="false">M7</f>
        <v>0.69</v>
      </c>
      <c r="U42" s="93"/>
      <c r="V42" s="49" t="s">
        <v>122</v>
      </c>
      <c r="W42" s="49"/>
      <c r="X42" s="71"/>
      <c r="Y42" s="72" t="s">
        <v>155</v>
      </c>
      <c r="Z42" s="72"/>
      <c r="AA42" s="71"/>
      <c r="AC42" s="12"/>
      <c r="AD42" s="12"/>
      <c r="AE42" s="12"/>
      <c r="AF42" s="8"/>
      <c r="AG42" s="94" t="s">
        <v>156</v>
      </c>
      <c r="AH42" s="94"/>
      <c r="AI42" s="94"/>
      <c r="AJ42" s="94"/>
      <c r="AK42" s="94"/>
      <c r="AL42" s="94"/>
      <c r="AM42" s="94"/>
      <c r="AN42" s="94"/>
      <c r="AO42" s="94"/>
      <c r="AP42" s="36" t="n">
        <f aca="false">AO40</f>
        <v>0.69</v>
      </c>
      <c r="AQ42" s="36"/>
      <c r="AR42" s="95" t="s">
        <v>122</v>
      </c>
      <c r="AS42" s="95"/>
      <c r="AT42" s="38"/>
      <c r="AU42" s="61" t="s">
        <v>155</v>
      </c>
      <c r="AV42" s="61"/>
      <c r="AW42" s="4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Y42" s="13"/>
      <c r="CZ42" s="96"/>
      <c r="DA42" s="88"/>
      <c r="DB42" s="88"/>
      <c r="DC42" s="88"/>
      <c r="DD42" s="88"/>
      <c r="DE42" s="88"/>
      <c r="DF42" s="88"/>
      <c r="DG42" s="88"/>
      <c r="DH42" s="88"/>
      <c r="DI42" s="88"/>
      <c r="DJ42" s="89"/>
      <c r="DK42" s="89"/>
      <c r="DL42" s="90"/>
      <c r="DM42" s="90"/>
      <c r="DN42" s="90"/>
      <c r="DO42" s="38"/>
      <c r="DP42" s="91"/>
      <c r="DQ42" s="91"/>
      <c r="DR42" s="40"/>
      <c r="DZ42" s="57" t="s">
        <v>112</v>
      </c>
      <c r="EA42" s="57"/>
      <c r="EB42" s="57"/>
      <c r="EC42" s="57"/>
      <c r="ED42" s="57"/>
      <c r="EE42" s="57"/>
      <c r="EF42" s="34" t="s">
        <v>67</v>
      </c>
      <c r="EL42" s="17"/>
      <c r="EM42" s="68" t="s">
        <v>157</v>
      </c>
      <c r="EN42" s="68"/>
      <c r="EO42" s="68"/>
      <c r="EP42" s="68"/>
      <c r="EQ42" s="68"/>
      <c r="ER42" s="68"/>
      <c r="ES42" s="68"/>
      <c r="ET42" s="68"/>
      <c r="EU42" s="68"/>
      <c r="EV42" s="93" t="n">
        <f aca="false">$ES$34</f>
        <v>60</v>
      </c>
      <c r="EW42" s="93"/>
      <c r="EX42" s="70" t="s">
        <v>158</v>
      </c>
      <c r="EY42" s="70"/>
      <c r="EZ42" s="73"/>
      <c r="FA42" s="74" t="s">
        <v>54</v>
      </c>
      <c r="FB42" s="74"/>
      <c r="FC42" s="73"/>
      <c r="IT42" s="6" t="s">
        <v>159</v>
      </c>
      <c r="IU42" s="6"/>
      <c r="IV42" s="6"/>
      <c r="IW42" s="6"/>
      <c r="IX42" s="6"/>
      <c r="IY42" s="6"/>
      <c r="IZ42" s="34" t="s">
        <v>79</v>
      </c>
      <c r="JH42" s="17"/>
      <c r="JI42" s="46"/>
      <c r="JJ42" s="27"/>
      <c r="JK42" s="46"/>
      <c r="JL42" s="46"/>
      <c r="JM42" s="46"/>
      <c r="JN42" s="46"/>
      <c r="JO42" s="46"/>
      <c r="JP42" s="46"/>
      <c r="JQ42" s="46"/>
      <c r="JR42" s="46"/>
      <c r="JS42" s="68"/>
      <c r="JT42" s="68"/>
      <c r="JU42" s="68"/>
      <c r="JV42" s="68"/>
      <c r="JW42" s="68"/>
      <c r="JX42" s="68"/>
      <c r="JY42" s="68"/>
      <c r="JZ42" s="68"/>
      <c r="KA42" s="68"/>
      <c r="KB42" s="69"/>
      <c r="KC42" s="69"/>
      <c r="KD42" s="70"/>
      <c r="KE42" s="70"/>
      <c r="KF42" s="85"/>
      <c r="KG42" s="74"/>
      <c r="KH42" s="74"/>
      <c r="KI42" s="85"/>
      <c r="LA42" s="73"/>
      <c r="LB42" s="74" t="s">
        <v>160</v>
      </c>
      <c r="LC42" s="74"/>
      <c r="LD42" s="73"/>
      <c r="LM42" s="12"/>
      <c r="LN42" s="12"/>
      <c r="LO42" s="12"/>
    </row>
    <row r="43" customFormat="false" ht="48" hidden="false" customHeight="true" outlineLevel="0" collapsed="false">
      <c r="J43" s="17"/>
      <c r="K43" s="68" t="s">
        <v>157</v>
      </c>
      <c r="L43" s="68"/>
      <c r="M43" s="68"/>
      <c r="N43" s="68"/>
      <c r="O43" s="68"/>
      <c r="P43" s="68"/>
      <c r="Q43" s="68"/>
      <c r="R43" s="68"/>
      <c r="S43" s="68"/>
      <c r="T43" s="93" t="n">
        <f aca="false">O7/100</f>
        <v>0.62</v>
      </c>
      <c r="U43" s="93"/>
      <c r="V43" s="70" t="s">
        <v>158</v>
      </c>
      <c r="W43" s="70"/>
      <c r="X43" s="71"/>
      <c r="Y43" s="72" t="s">
        <v>54</v>
      </c>
      <c r="Z43" s="72"/>
      <c r="AA43" s="71"/>
      <c r="AC43" s="12"/>
      <c r="AD43" s="12"/>
      <c r="AE43" s="12"/>
      <c r="AF43" s="8"/>
      <c r="AG43" s="94"/>
      <c r="AH43" s="94"/>
      <c r="AI43" s="94"/>
      <c r="AJ43" s="94"/>
      <c r="AK43" s="94"/>
      <c r="AL43" s="94"/>
      <c r="AM43" s="94"/>
      <c r="AN43" s="94"/>
      <c r="AO43" s="94"/>
      <c r="AP43" s="36"/>
      <c r="AQ43" s="36"/>
      <c r="AR43" s="95"/>
      <c r="AS43" s="95"/>
      <c r="AT43" s="38"/>
      <c r="AU43" s="61"/>
      <c r="AV43" s="61"/>
      <c r="AW43" s="4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DZ43" s="57" t="s">
        <v>126</v>
      </c>
      <c r="EA43" s="57"/>
      <c r="EB43" s="57"/>
      <c r="EC43" s="57"/>
      <c r="ED43" s="57"/>
      <c r="EE43" s="57"/>
      <c r="EF43" s="62" t="s">
        <v>71</v>
      </c>
      <c r="EL43" s="17"/>
      <c r="EM43" s="68" t="s">
        <v>161</v>
      </c>
      <c r="EN43" s="68"/>
      <c r="EO43" s="68"/>
      <c r="EP43" s="68"/>
      <c r="EQ43" s="68"/>
      <c r="ER43" s="68"/>
      <c r="ES43" s="68"/>
      <c r="ET43" s="68"/>
      <c r="EU43" s="68"/>
      <c r="EV43" s="93" t="n">
        <f aca="false">$ES$34/100</f>
        <v>0.6</v>
      </c>
      <c r="EW43" s="93"/>
      <c r="EX43" s="70" t="s">
        <v>162</v>
      </c>
      <c r="EY43" s="70"/>
      <c r="EZ43" s="73"/>
      <c r="FA43" s="74" t="s">
        <v>163</v>
      </c>
      <c r="FB43" s="74"/>
      <c r="FC43" s="73"/>
      <c r="IT43" s="6" t="s">
        <v>133</v>
      </c>
      <c r="IU43" s="6"/>
      <c r="IV43" s="6"/>
      <c r="IW43" s="6"/>
      <c r="IX43" s="6"/>
      <c r="IY43" s="6"/>
      <c r="IZ43" s="34" t="s">
        <v>70</v>
      </c>
      <c r="JH43" s="17"/>
      <c r="JI43" s="46"/>
      <c r="JJ43" s="27"/>
      <c r="JK43" s="46"/>
      <c r="JL43" s="27"/>
      <c r="JM43" s="27"/>
      <c r="JN43" s="27"/>
      <c r="JO43" s="27"/>
      <c r="JP43" s="27"/>
      <c r="JQ43" s="27"/>
      <c r="JR43" s="92" t="s">
        <v>152</v>
      </c>
      <c r="JS43" s="68" t="s">
        <v>146</v>
      </c>
      <c r="JT43" s="68"/>
      <c r="JU43" s="68"/>
      <c r="JV43" s="68"/>
      <c r="JW43" s="68"/>
      <c r="JX43" s="68"/>
      <c r="JY43" s="68"/>
      <c r="JZ43" s="68"/>
      <c r="KA43" s="68"/>
      <c r="KB43" s="69" t="n">
        <f aca="false">$JY$34</f>
        <v>1500</v>
      </c>
      <c r="KC43" s="69"/>
      <c r="KD43" s="70" t="s">
        <v>147</v>
      </c>
      <c r="KE43" s="70"/>
      <c r="KF43" s="73"/>
      <c r="KG43" s="74" t="s">
        <v>110</v>
      </c>
      <c r="KH43" s="74"/>
      <c r="KI43" s="73"/>
    </row>
    <row r="44" customFormat="false" ht="48" hidden="false" customHeight="true" outlineLevel="0" collapsed="false">
      <c r="J44" s="17"/>
      <c r="K44" s="68" t="s">
        <v>164</v>
      </c>
      <c r="L44" s="68"/>
      <c r="M44" s="68"/>
      <c r="N44" s="68"/>
      <c r="O44" s="68"/>
      <c r="P44" s="68"/>
      <c r="Q44" s="68"/>
      <c r="R44" s="68"/>
      <c r="S44" s="68"/>
      <c r="T44" s="93" t="n">
        <f aca="false">Q33</f>
        <v>8</v>
      </c>
      <c r="U44" s="93"/>
      <c r="V44" s="70" t="s">
        <v>165</v>
      </c>
      <c r="W44" s="70"/>
      <c r="X44" s="71"/>
      <c r="Y44" s="72" t="s">
        <v>166</v>
      </c>
      <c r="Z44" s="72"/>
      <c r="AA44" s="71"/>
      <c r="AC44" s="5"/>
      <c r="AD44" s="5"/>
      <c r="AE44" s="5"/>
      <c r="AF44" s="97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Y44" s="13" t="s">
        <v>40</v>
      </c>
      <c r="CZ44" s="79"/>
      <c r="DA44" s="56" t="s">
        <v>57</v>
      </c>
      <c r="DB44" s="56"/>
      <c r="DC44" s="17"/>
      <c r="DD44" s="30"/>
      <c r="DE44" s="30"/>
      <c r="DF44" s="30"/>
      <c r="DG44" s="30"/>
      <c r="DH44" s="30"/>
      <c r="DI44" s="30"/>
      <c r="DJ44" s="31" t="s">
        <v>58</v>
      </c>
      <c r="DK44" s="31"/>
      <c r="DL44" s="32" t="s">
        <v>59</v>
      </c>
      <c r="DM44" s="32"/>
      <c r="DN44" s="33" t="s">
        <v>60</v>
      </c>
      <c r="DO44" s="33"/>
      <c r="DP44" s="33"/>
      <c r="DQ44" s="33"/>
      <c r="DZ44" s="57" t="s">
        <v>124</v>
      </c>
      <c r="EA44" s="57"/>
      <c r="EB44" s="57"/>
      <c r="EC44" s="57"/>
      <c r="ED44" s="57"/>
      <c r="EE44" s="57"/>
      <c r="EF44" s="62" t="s">
        <v>71</v>
      </c>
      <c r="EL44" s="17"/>
      <c r="EM44" s="68" t="s">
        <v>167</v>
      </c>
      <c r="EN44" s="68"/>
      <c r="EO44" s="68"/>
      <c r="EP44" s="68"/>
      <c r="EQ44" s="68"/>
      <c r="ER44" s="68"/>
      <c r="ES44" s="68"/>
      <c r="ET44" s="68"/>
      <c r="EU44" s="68"/>
      <c r="EV44" s="93" t="n">
        <f aca="false">$EW$34</f>
        <v>7.2</v>
      </c>
      <c r="EW44" s="93"/>
      <c r="EX44" s="70" t="s">
        <v>165</v>
      </c>
      <c r="EY44" s="70"/>
      <c r="EZ44" s="73"/>
      <c r="FA44" s="74" t="s">
        <v>168</v>
      </c>
      <c r="FB44" s="74"/>
      <c r="FC44" s="73"/>
      <c r="IT44" s="6" t="s">
        <v>143</v>
      </c>
      <c r="IU44" s="6"/>
      <c r="IV44" s="6"/>
      <c r="IW44" s="6"/>
      <c r="IX44" s="6"/>
      <c r="IY44" s="6"/>
      <c r="IZ44" s="34" t="s">
        <v>70</v>
      </c>
      <c r="JH44" s="17"/>
      <c r="JI44" s="46"/>
      <c r="JJ44" s="27"/>
      <c r="JK44" s="46"/>
      <c r="JL44" s="27"/>
      <c r="JM44" s="46"/>
      <c r="JN44" s="46"/>
      <c r="JO44" s="46"/>
      <c r="JP44" s="46"/>
      <c r="JQ44" s="46"/>
      <c r="JR44" s="46"/>
      <c r="JS44" s="68" t="s">
        <v>169</v>
      </c>
      <c r="JT44" s="68"/>
      <c r="JU44" s="68"/>
      <c r="JV44" s="68"/>
      <c r="JW44" s="68"/>
      <c r="JX44" s="68"/>
      <c r="JY44" s="68"/>
      <c r="JZ44" s="68"/>
      <c r="KA44" s="68"/>
      <c r="KB44" s="69" t="n">
        <f aca="false">$KA$34</f>
        <v>4</v>
      </c>
      <c r="KC44" s="69"/>
      <c r="KD44" s="49" t="s">
        <v>170</v>
      </c>
      <c r="KE44" s="49"/>
      <c r="KF44" s="73"/>
      <c r="KG44" s="74" t="s">
        <v>141</v>
      </c>
      <c r="KH44" s="74"/>
      <c r="KI44" s="73"/>
      <c r="KP44" s="98"/>
      <c r="KQ44" s="6" t="s">
        <v>142</v>
      </c>
      <c r="KR44" s="6"/>
      <c r="KS44" s="6"/>
      <c r="KT44" s="6"/>
      <c r="KU44" s="6"/>
      <c r="KV44" s="6"/>
      <c r="KW44" s="6"/>
      <c r="KX44" s="6"/>
      <c r="KY44" s="78" t="n">
        <f aca="false">KB45</f>
        <v>0.72</v>
      </c>
      <c r="KZ44" s="78"/>
      <c r="LA44" s="75"/>
      <c r="LB44" s="76"/>
      <c r="LC44" s="76"/>
      <c r="LD44" s="76"/>
      <c r="LE44" s="76"/>
      <c r="LF44" s="76"/>
      <c r="LG44" s="77"/>
    </row>
    <row r="45" customFormat="false" ht="48" hidden="false" customHeight="true" outlineLevel="0" collapsed="false">
      <c r="J45" s="17"/>
      <c r="K45" s="68" t="s">
        <v>171</v>
      </c>
      <c r="L45" s="68"/>
      <c r="M45" s="68"/>
      <c r="N45" s="68"/>
      <c r="O45" s="68"/>
      <c r="P45" s="68"/>
      <c r="Q45" s="68"/>
      <c r="R45" s="68"/>
      <c r="S45" s="68"/>
      <c r="T45" s="69" t="n">
        <f aca="false">S7</f>
        <v>24</v>
      </c>
      <c r="U45" s="69"/>
      <c r="V45" s="49" t="s">
        <v>170</v>
      </c>
      <c r="W45" s="49"/>
      <c r="X45" s="71"/>
      <c r="Y45" s="72" t="s">
        <v>172</v>
      </c>
      <c r="Z45" s="72"/>
      <c r="AA45" s="71"/>
      <c r="AC45" s="12" t="s">
        <v>38</v>
      </c>
      <c r="AD45" s="12"/>
      <c r="AE45" s="12"/>
      <c r="AF45" s="34" t="s">
        <v>148</v>
      </c>
      <c r="AG45" s="56" t="n">
        <v>0.2</v>
      </c>
      <c r="AH45" s="56"/>
      <c r="AI45" s="17"/>
      <c r="AJ45" s="30"/>
      <c r="AK45" s="30"/>
      <c r="AL45" s="30"/>
      <c r="AM45" s="30"/>
      <c r="AN45" s="86" t="s">
        <v>70</v>
      </c>
      <c r="AO45" s="17"/>
      <c r="AP45" s="31" t="s">
        <v>58</v>
      </c>
      <c r="AQ45" s="31"/>
      <c r="AR45" s="32" t="s">
        <v>59</v>
      </c>
      <c r="AS45" s="32"/>
      <c r="AT45" s="33" t="s">
        <v>60</v>
      </c>
      <c r="AU45" s="33"/>
      <c r="AV45" s="33"/>
      <c r="AW45" s="33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Y45" s="13"/>
      <c r="CZ45" s="87"/>
      <c r="DA45" s="88" t="s">
        <v>173</v>
      </c>
      <c r="DB45" s="88"/>
      <c r="DC45" s="88"/>
      <c r="DD45" s="88"/>
      <c r="DE45" s="88"/>
      <c r="DF45" s="88"/>
      <c r="DG45" s="88"/>
      <c r="DH45" s="88"/>
      <c r="DI45" s="88"/>
      <c r="DJ45" s="99" t="n">
        <v>8900</v>
      </c>
      <c r="DK45" s="99"/>
      <c r="DL45" s="100" t="s">
        <v>174</v>
      </c>
      <c r="DM45" s="100"/>
      <c r="DN45" s="38"/>
      <c r="DO45" s="91" t="s">
        <v>175</v>
      </c>
      <c r="DP45" s="91"/>
      <c r="DQ45" s="40"/>
      <c r="DZ45" s="6" t="s">
        <v>176</v>
      </c>
      <c r="EA45" s="6"/>
      <c r="EB45" s="6"/>
      <c r="EC45" s="6"/>
      <c r="ED45" s="6"/>
      <c r="EE45" s="6"/>
      <c r="EF45" s="34" t="s">
        <v>79</v>
      </c>
      <c r="EL45" s="17"/>
      <c r="EM45" s="68" t="s">
        <v>171</v>
      </c>
      <c r="EN45" s="68"/>
      <c r="EO45" s="68"/>
      <c r="EP45" s="68"/>
      <c r="EQ45" s="68"/>
      <c r="ER45" s="68"/>
      <c r="ES45" s="68"/>
      <c r="ET45" s="68"/>
      <c r="EU45" s="68"/>
      <c r="EV45" s="69" t="n">
        <f aca="false">$EY$34</f>
        <v>13</v>
      </c>
      <c r="EW45" s="69"/>
      <c r="EX45" s="49" t="s">
        <v>170</v>
      </c>
      <c r="EY45" s="49"/>
      <c r="EZ45" s="73"/>
      <c r="FA45" s="74" t="s">
        <v>177</v>
      </c>
      <c r="FB45" s="74"/>
      <c r="FC45" s="73"/>
      <c r="JE45" s="0"/>
      <c r="JF45" s="0"/>
      <c r="JG45" s="0"/>
      <c r="JH45" s="17"/>
      <c r="JI45" s="46"/>
      <c r="JJ45" s="27"/>
      <c r="JK45" s="46"/>
      <c r="JL45" s="27"/>
      <c r="JM45" s="46"/>
      <c r="JN45" s="46"/>
      <c r="JO45" s="46"/>
      <c r="JP45" s="46"/>
      <c r="JQ45" s="46"/>
      <c r="JR45" s="46"/>
      <c r="JS45" s="68" t="s">
        <v>154</v>
      </c>
      <c r="JT45" s="68"/>
      <c r="JU45" s="68"/>
      <c r="JV45" s="68"/>
      <c r="JW45" s="68"/>
      <c r="JX45" s="68"/>
      <c r="JY45" s="68"/>
      <c r="JZ45" s="68"/>
      <c r="KA45" s="68"/>
      <c r="KB45" s="93" t="n">
        <f aca="false">$KC$34</f>
        <v>0.72</v>
      </c>
      <c r="KC45" s="93"/>
      <c r="KD45" s="49" t="s">
        <v>122</v>
      </c>
      <c r="KE45" s="49"/>
      <c r="KF45" s="71"/>
      <c r="KG45" s="72" t="s">
        <v>155</v>
      </c>
      <c r="KH45" s="72"/>
      <c r="KI45" s="71"/>
      <c r="KP45" s="34" t="s">
        <v>148</v>
      </c>
      <c r="KQ45" s="56" t="n">
        <v>0.1</v>
      </c>
      <c r="KR45" s="56"/>
      <c r="KS45" s="17"/>
      <c r="KT45" s="30"/>
      <c r="KU45" s="30"/>
      <c r="KV45" s="30"/>
      <c r="KW45" s="30"/>
      <c r="KX45" s="34" t="s">
        <v>70</v>
      </c>
      <c r="KY45" s="17"/>
      <c r="KZ45" s="31" t="s">
        <v>58</v>
      </c>
      <c r="LA45" s="31"/>
      <c r="LB45" s="32" t="s">
        <v>59</v>
      </c>
      <c r="LC45" s="32"/>
      <c r="LD45" s="33" t="s">
        <v>60</v>
      </c>
      <c r="LE45" s="33"/>
      <c r="LF45" s="33"/>
      <c r="LG45" s="33"/>
    </row>
    <row r="46" customFormat="false" ht="48" hidden="false" customHeight="true" outlineLevel="0" collapsed="false">
      <c r="J46" s="17"/>
      <c r="K46" s="68" t="s">
        <v>178</v>
      </c>
      <c r="L46" s="68"/>
      <c r="M46" s="68"/>
      <c r="N46" s="68"/>
      <c r="O46" s="68"/>
      <c r="P46" s="68"/>
      <c r="Q46" s="68"/>
      <c r="R46" s="68"/>
      <c r="S46" s="68"/>
      <c r="T46" s="69" t="n">
        <f aca="false">U7</f>
        <v>2</v>
      </c>
      <c r="U46" s="69"/>
      <c r="V46" s="49" t="s">
        <v>170</v>
      </c>
      <c r="W46" s="49"/>
      <c r="X46" s="71"/>
      <c r="Y46" s="72" t="s">
        <v>179</v>
      </c>
      <c r="Z46" s="72"/>
      <c r="AA46" s="71"/>
      <c r="AC46" s="12"/>
      <c r="AD46" s="12"/>
      <c r="AE46" s="12"/>
      <c r="AF46" s="8"/>
      <c r="AG46" s="94" t="s">
        <v>180</v>
      </c>
      <c r="AH46" s="94"/>
      <c r="AI46" s="94"/>
      <c r="AJ46" s="94"/>
      <c r="AK46" s="94"/>
      <c r="AL46" s="94"/>
      <c r="AM46" s="94"/>
      <c r="AN46" s="94"/>
      <c r="AO46" s="94"/>
      <c r="AP46" s="36" t="n">
        <f aca="false">(1-AP42^2)^0.5</f>
        <v>0.723809367167903</v>
      </c>
      <c r="AQ46" s="36"/>
      <c r="AR46" s="95" t="s">
        <v>122</v>
      </c>
      <c r="AS46" s="95"/>
      <c r="AT46" s="38"/>
      <c r="AU46" s="61" t="s">
        <v>123</v>
      </c>
      <c r="AV46" s="61"/>
      <c r="AW46" s="4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Y46" s="13"/>
      <c r="CZ46" s="96"/>
      <c r="DA46" s="88"/>
      <c r="DB46" s="88"/>
      <c r="DC46" s="88"/>
      <c r="DD46" s="88"/>
      <c r="DE46" s="88"/>
      <c r="DF46" s="88"/>
      <c r="DG46" s="88"/>
      <c r="DH46" s="88"/>
      <c r="DI46" s="88"/>
      <c r="DJ46" s="99"/>
      <c r="DK46" s="99"/>
      <c r="DL46" s="100"/>
      <c r="DM46" s="100"/>
      <c r="DN46" s="38"/>
      <c r="DO46" s="91"/>
      <c r="DP46" s="91"/>
      <c r="DQ46" s="40"/>
      <c r="DZ46" s="6" t="s">
        <v>133</v>
      </c>
      <c r="EA46" s="6"/>
      <c r="EB46" s="6"/>
      <c r="EC46" s="6"/>
      <c r="ED46" s="6"/>
      <c r="EE46" s="6"/>
      <c r="EF46" s="34" t="s">
        <v>70</v>
      </c>
      <c r="EL46" s="17"/>
      <c r="EM46" s="68" t="s">
        <v>181</v>
      </c>
      <c r="EN46" s="68"/>
      <c r="EO46" s="68"/>
      <c r="EP46" s="68"/>
      <c r="EQ46" s="68"/>
      <c r="ER46" s="68"/>
      <c r="ES46" s="68"/>
      <c r="ET46" s="68"/>
      <c r="EU46" s="68"/>
      <c r="EV46" s="69" t="n">
        <f aca="false">$FA$34</f>
        <v>6</v>
      </c>
      <c r="EW46" s="69"/>
      <c r="EX46" s="49" t="s">
        <v>170</v>
      </c>
      <c r="EY46" s="49"/>
      <c r="EZ46" s="73"/>
      <c r="FA46" s="74" t="s">
        <v>182</v>
      </c>
      <c r="FB46" s="74"/>
      <c r="FC46" s="73"/>
      <c r="IT46" s="0"/>
      <c r="IU46" s="0"/>
      <c r="IV46" s="0"/>
      <c r="IW46" s="0"/>
      <c r="IX46" s="0"/>
      <c r="IY46" s="0"/>
      <c r="IZ46" s="0"/>
      <c r="JE46" s="0"/>
      <c r="JF46" s="0"/>
      <c r="JG46" s="0"/>
      <c r="JH46" s="17"/>
      <c r="JI46" s="46"/>
      <c r="JJ46" s="27"/>
      <c r="JK46" s="46"/>
      <c r="JL46" s="27"/>
      <c r="JM46" s="46"/>
      <c r="JN46" s="46"/>
      <c r="JO46" s="46"/>
      <c r="JP46" s="46"/>
      <c r="JQ46" s="46"/>
      <c r="JR46" s="46"/>
      <c r="JS46" s="68" t="s">
        <v>157</v>
      </c>
      <c r="JT46" s="68"/>
      <c r="JU46" s="68"/>
      <c r="JV46" s="68"/>
      <c r="JW46" s="68"/>
      <c r="JX46" s="68"/>
      <c r="JY46" s="68"/>
      <c r="JZ46" s="68"/>
      <c r="KA46" s="68"/>
      <c r="KB46" s="93" t="n">
        <f aca="false">$KE$34</f>
        <v>56</v>
      </c>
      <c r="KC46" s="93"/>
      <c r="KD46" s="70" t="s">
        <v>158</v>
      </c>
      <c r="KE46" s="70"/>
      <c r="KF46" s="73"/>
      <c r="KG46" s="74" t="s">
        <v>54</v>
      </c>
      <c r="KH46" s="74"/>
      <c r="KI46" s="73"/>
      <c r="KK46" s="0"/>
      <c r="KP46" s="8"/>
      <c r="KQ46" s="94" t="s">
        <v>156</v>
      </c>
      <c r="KR46" s="94"/>
      <c r="KS46" s="94"/>
      <c r="KT46" s="94"/>
      <c r="KU46" s="94"/>
      <c r="KV46" s="94"/>
      <c r="KW46" s="94"/>
      <c r="KX46" s="94"/>
      <c r="KY46" s="94"/>
      <c r="KZ46" s="36" t="n">
        <f aca="false">KY44</f>
        <v>0.72</v>
      </c>
      <c r="LA46" s="36"/>
      <c r="LB46" s="95" t="s">
        <v>122</v>
      </c>
      <c r="LC46" s="95"/>
      <c r="LD46" s="38"/>
      <c r="LE46" s="61" t="s">
        <v>155</v>
      </c>
      <c r="LF46" s="61"/>
      <c r="LG46" s="40"/>
    </row>
    <row r="47" customFormat="false" ht="48" hidden="false" customHeight="true" outlineLevel="0" collapsed="false">
      <c r="J47" s="17"/>
      <c r="K47" s="68" t="s">
        <v>183</v>
      </c>
      <c r="L47" s="68"/>
      <c r="M47" s="68"/>
      <c r="N47" s="68"/>
      <c r="O47" s="68"/>
      <c r="P47" s="68"/>
      <c r="Q47" s="68"/>
      <c r="R47" s="68"/>
      <c r="S47" s="68"/>
      <c r="T47" s="69" t="n">
        <f aca="false">W7</f>
        <v>4</v>
      </c>
      <c r="U47" s="69"/>
      <c r="V47" s="49" t="s">
        <v>170</v>
      </c>
      <c r="W47" s="49"/>
      <c r="X47" s="71"/>
      <c r="Y47" s="72" t="s">
        <v>160</v>
      </c>
      <c r="Z47" s="72"/>
      <c r="AA47" s="71"/>
      <c r="AC47" s="12"/>
      <c r="AD47" s="12"/>
      <c r="AE47" s="12"/>
      <c r="AF47" s="8"/>
      <c r="AG47" s="94"/>
      <c r="AH47" s="94"/>
      <c r="AI47" s="94"/>
      <c r="AJ47" s="94"/>
      <c r="AK47" s="94"/>
      <c r="AL47" s="94"/>
      <c r="AM47" s="94"/>
      <c r="AN47" s="94"/>
      <c r="AO47" s="94"/>
      <c r="AP47" s="36"/>
      <c r="AQ47" s="36"/>
      <c r="AR47" s="95"/>
      <c r="AS47" s="95"/>
      <c r="AT47" s="38"/>
      <c r="AU47" s="61"/>
      <c r="AV47" s="61"/>
      <c r="AW47" s="4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DZ47" s="6" t="s">
        <v>143</v>
      </c>
      <c r="EA47" s="6"/>
      <c r="EB47" s="6"/>
      <c r="EC47" s="6"/>
      <c r="ED47" s="6"/>
      <c r="EE47" s="6"/>
      <c r="EF47" s="34" t="s">
        <v>70</v>
      </c>
      <c r="EL47" s="17"/>
      <c r="EM47" s="68" t="s">
        <v>184</v>
      </c>
      <c r="EN47" s="68"/>
      <c r="EO47" s="68"/>
      <c r="EP47" s="68"/>
      <c r="EQ47" s="68"/>
      <c r="ER47" s="68"/>
      <c r="ES47" s="68"/>
      <c r="ET47" s="68"/>
      <c r="EU47" s="68"/>
      <c r="EV47" s="69" t="n">
        <f aca="false">$FC$34</f>
        <v>6</v>
      </c>
      <c r="EW47" s="69"/>
      <c r="EX47" s="49" t="s">
        <v>170</v>
      </c>
      <c r="EY47" s="49"/>
      <c r="EZ47" s="73"/>
      <c r="FA47" s="74" t="s">
        <v>145</v>
      </c>
      <c r="FB47" s="74"/>
      <c r="FC47" s="73"/>
      <c r="JE47" s="0"/>
      <c r="JF47" s="0"/>
      <c r="JG47" s="0"/>
      <c r="JH47" s="17"/>
      <c r="JI47" s="46"/>
      <c r="JJ47" s="27"/>
      <c r="JK47" s="46"/>
      <c r="JL47" s="27"/>
      <c r="JM47" s="46"/>
      <c r="JN47" s="46"/>
      <c r="JO47" s="46"/>
      <c r="JP47" s="46"/>
      <c r="JQ47" s="46"/>
      <c r="JR47" s="46"/>
      <c r="JS47" s="68" t="s">
        <v>185</v>
      </c>
      <c r="JT47" s="68"/>
      <c r="JU47" s="68"/>
      <c r="JV47" s="68"/>
      <c r="JW47" s="68"/>
      <c r="JX47" s="68"/>
      <c r="JY47" s="68"/>
      <c r="JZ47" s="68"/>
      <c r="KA47" s="68"/>
      <c r="KB47" s="93" t="n">
        <f aca="false">$KG$34/100</f>
        <v>0.052</v>
      </c>
      <c r="KC47" s="93"/>
      <c r="KD47" s="70" t="s">
        <v>162</v>
      </c>
      <c r="KE47" s="70"/>
      <c r="KF47" s="73"/>
      <c r="KG47" s="74" t="s">
        <v>166</v>
      </c>
      <c r="KH47" s="74"/>
      <c r="KI47" s="73"/>
      <c r="KK47" s="0"/>
      <c r="KP47" s="8"/>
      <c r="KQ47" s="94"/>
      <c r="KR47" s="94"/>
      <c r="KS47" s="94"/>
      <c r="KT47" s="94"/>
      <c r="KU47" s="94"/>
      <c r="KV47" s="94"/>
      <c r="KW47" s="94"/>
      <c r="KX47" s="94"/>
      <c r="KY47" s="94"/>
      <c r="KZ47" s="36"/>
      <c r="LA47" s="36"/>
      <c r="LB47" s="95"/>
      <c r="LC47" s="95"/>
      <c r="LD47" s="38"/>
      <c r="LE47" s="61"/>
      <c r="LF47" s="61"/>
      <c r="LG47" s="4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</row>
    <row r="48" customFormat="false" ht="48" hidden="false" customHeight="true" outlineLevel="0" collapsed="false">
      <c r="J48" s="17"/>
      <c r="K48" s="68" t="s">
        <v>186</v>
      </c>
      <c r="L48" s="68"/>
      <c r="M48" s="68"/>
      <c r="N48" s="68"/>
      <c r="O48" s="68"/>
      <c r="P48" s="68"/>
      <c r="Q48" s="68"/>
      <c r="R48" s="68"/>
      <c r="S48" s="68"/>
      <c r="T48" s="101" t="n">
        <f aca="false">Y33</f>
        <v>9.6</v>
      </c>
      <c r="U48" s="101"/>
      <c r="V48" s="70" t="s">
        <v>165</v>
      </c>
      <c r="W48" s="70"/>
      <c r="X48" s="71"/>
      <c r="Y48" s="72" t="s">
        <v>187</v>
      </c>
      <c r="Z48" s="72"/>
      <c r="AA48" s="71"/>
      <c r="AC48" s="5"/>
      <c r="AD48" s="5"/>
      <c r="AE48" s="5"/>
      <c r="AF48" s="97"/>
      <c r="BP48" s="28"/>
      <c r="BQ48" s="56" t="n">
        <v>19</v>
      </c>
      <c r="BR48" s="56"/>
      <c r="BS48" s="17"/>
      <c r="BT48" s="30"/>
      <c r="BU48" s="30"/>
      <c r="BV48" s="30"/>
      <c r="BW48" s="30"/>
      <c r="BX48" s="30"/>
      <c r="BY48" s="30"/>
      <c r="BZ48" s="31" t="s">
        <v>58</v>
      </c>
      <c r="CA48" s="31"/>
      <c r="CB48" s="32" t="s">
        <v>59</v>
      </c>
      <c r="CC48" s="32"/>
      <c r="CD48" s="33" t="s">
        <v>60</v>
      </c>
      <c r="CE48" s="33"/>
      <c r="CF48" s="33"/>
      <c r="CG48" s="33"/>
      <c r="CH48" s="4" t="s">
        <v>1</v>
      </c>
      <c r="CI48" s="4"/>
      <c r="CJ48" s="4"/>
      <c r="CK48" s="4"/>
      <c r="CL48" s="4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EL48" s="17"/>
      <c r="EM48" s="68" t="s">
        <v>188</v>
      </c>
      <c r="EN48" s="68"/>
      <c r="EO48" s="68"/>
      <c r="EP48" s="68"/>
      <c r="EQ48" s="68"/>
      <c r="ER48" s="68"/>
      <c r="ES48" s="68"/>
      <c r="ET48" s="68"/>
      <c r="EU48" s="68"/>
      <c r="EV48" s="69" t="n">
        <f aca="false">$FE$34</f>
        <v>12</v>
      </c>
      <c r="EW48" s="69"/>
      <c r="EX48" s="70" t="s">
        <v>165</v>
      </c>
      <c r="EY48" s="70"/>
      <c r="EZ48" s="73"/>
      <c r="FA48" s="74" t="s">
        <v>153</v>
      </c>
      <c r="FB48" s="74"/>
      <c r="FC48" s="73"/>
      <c r="JE48" s="0"/>
      <c r="JF48" s="0"/>
      <c r="JG48" s="0"/>
      <c r="JH48" s="17"/>
      <c r="JI48" s="46"/>
      <c r="JJ48" s="27"/>
      <c r="JK48" s="46"/>
      <c r="JL48" s="27"/>
      <c r="JM48" s="46"/>
      <c r="JN48" s="27"/>
      <c r="JO48" s="27"/>
      <c r="JP48" s="27"/>
      <c r="JQ48" s="27"/>
      <c r="JR48" s="92" t="s">
        <v>152</v>
      </c>
      <c r="JS48" s="68" t="s">
        <v>189</v>
      </c>
      <c r="JT48" s="68"/>
      <c r="JU48" s="68"/>
      <c r="JV48" s="68"/>
      <c r="JW48" s="68"/>
      <c r="JX48" s="68"/>
      <c r="JY48" s="68"/>
      <c r="JZ48" s="68"/>
      <c r="KA48" s="68"/>
      <c r="KB48" s="93" t="n">
        <f aca="false">$KI$34/100</f>
        <v>0.054</v>
      </c>
      <c r="KC48" s="93"/>
      <c r="KD48" s="70" t="s">
        <v>162</v>
      </c>
      <c r="KE48" s="70"/>
      <c r="KF48" s="73"/>
      <c r="KG48" s="74" t="s">
        <v>187</v>
      </c>
      <c r="KH48" s="74"/>
      <c r="KI48" s="73"/>
      <c r="KK48" s="0"/>
      <c r="KL48" s="0"/>
      <c r="KM48" s="0"/>
      <c r="KN48" s="0"/>
      <c r="KO48" s="0"/>
      <c r="KP48" s="97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</row>
    <row r="49" customFormat="false" ht="48" hidden="false" customHeight="true" outlineLevel="0" collapsed="false">
      <c r="J49" s="17"/>
      <c r="K49" s="68" t="s">
        <v>137</v>
      </c>
      <c r="L49" s="68"/>
      <c r="M49" s="68"/>
      <c r="N49" s="68"/>
      <c r="O49" s="68"/>
      <c r="P49" s="68"/>
      <c r="Q49" s="68"/>
      <c r="R49" s="68"/>
      <c r="S49" s="68"/>
      <c r="T49" s="69" t="n">
        <v>220</v>
      </c>
      <c r="U49" s="69"/>
      <c r="V49" s="70" t="s">
        <v>138</v>
      </c>
      <c r="W49" s="70"/>
      <c r="X49" s="71"/>
      <c r="Y49" s="72" t="s">
        <v>139</v>
      </c>
      <c r="Z49" s="72"/>
      <c r="AA49" s="71"/>
      <c r="AC49" s="12" t="s">
        <v>38</v>
      </c>
      <c r="AD49" s="12"/>
      <c r="AE49" s="12"/>
      <c r="AF49" s="34" t="s">
        <v>148</v>
      </c>
      <c r="AG49" s="56" t="n">
        <v>0.3</v>
      </c>
      <c r="AH49" s="56"/>
      <c r="AI49" s="17"/>
      <c r="AJ49" s="30"/>
      <c r="AK49" s="30"/>
      <c r="AL49" s="30"/>
      <c r="AM49" s="30"/>
      <c r="AN49" s="86" t="s">
        <v>70</v>
      </c>
      <c r="AO49" s="17"/>
      <c r="AP49" s="31" t="s">
        <v>58</v>
      </c>
      <c r="AQ49" s="31"/>
      <c r="AR49" s="32" t="s">
        <v>59</v>
      </c>
      <c r="AS49" s="32"/>
      <c r="AT49" s="33" t="s">
        <v>60</v>
      </c>
      <c r="AU49" s="33"/>
      <c r="AV49" s="33"/>
      <c r="AW49" s="33"/>
      <c r="BP49" s="28"/>
      <c r="BQ49" s="81" t="s">
        <v>190</v>
      </c>
      <c r="BR49" s="81"/>
      <c r="BS49" s="82" t="n">
        <f aca="false">$BZ$65</f>
        <v>414.1104</v>
      </c>
      <c r="BT49" s="82"/>
      <c r="BU49" s="88"/>
      <c r="BV49" s="88"/>
      <c r="BW49" s="88"/>
      <c r="BX49" s="88"/>
      <c r="BY49" s="88"/>
      <c r="BZ49" s="36" t="n">
        <f aca="false">BS49*BS50</f>
        <v>285.736176</v>
      </c>
      <c r="CA49" s="36"/>
      <c r="CB49" s="100" t="s">
        <v>191</v>
      </c>
      <c r="CC49" s="100"/>
      <c r="CD49" s="38"/>
      <c r="CE49" s="61" t="s">
        <v>192</v>
      </c>
      <c r="CF49" s="61"/>
      <c r="CG49" s="40"/>
      <c r="CH49" s="8"/>
      <c r="CI49" s="8"/>
      <c r="CJ49" s="8"/>
      <c r="CK49" s="8"/>
      <c r="CL49" s="8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L49" s="17"/>
      <c r="EM49" s="68" t="s">
        <v>193</v>
      </c>
      <c r="EN49" s="68"/>
      <c r="EO49" s="68"/>
      <c r="EP49" s="68"/>
      <c r="EQ49" s="68"/>
      <c r="ER49" s="68"/>
      <c r="ES49" s="68"/>
      <c r="ET49" s="68"/>
      <c r="EU49" s="68"/>
      <c r="EV49" s="69" t="n">
        <f aca="false">$FG$34</f>
        <v>12</v>
      </c>
      <c r="EW49" s="69"/>
      <c r="EX49" s="49" t="s">
        <v>170</v>
      </c>
      <c r="EY49" s="49"/>
      <c r="EZ49" s="73"/>
      <c r="FA49" s="74" t="s">
        <v>160</v>
      </c>
      <c r="FB49" s="74"/>
      <c r="FC49" s="73"/>
      <c r="JE49" s="0"/>
      <c r="JF49" s="0"/>
      <c r="JG49" s="0"/>
      <c r="JH49" s="17"/>
      <c r="JI49" s="46"/>
      <c r="JJ49" s="27"/>
      <c r="JK49" s="46"/>
      <c r="JL49" s="27"/>
      <c r="JM49" s="46"/>
      <c r="JN49" s="27"/>
      <c r="JO49" s="46"/>
      <c r="JP49" s="46"/>
      <c r="JQ49" s="46"/>
      <c r="JR49" s="46"/>
      <c r="JS49" s="68" t="s">
        <v>171</v>
      </c>
      <c r="JT49" s="68"/>
      <c r="JU49" s="68"/>
      <c r="JV49" s="68"/>
      <c r="JW49" s="68"/>
      <c r="JX49" s="68"/>
      <c r="JY49" s="68"/>
      <c r="JZ49" s="68"/>
      <c r="KA49" s="68"/>
      <c r="KB49" s="69" t="n">
        <f aca="false">$KK$34</f>
        <v>96</v>
      </c>
      <c r="KC49" s="69"/>
      <c r="KD49" s="49" t="s">
        <v>170</v>
      </c>
      <c r="KE49" s="49"/>
      <c r="KF49" s="73"/>
      <c r="KG49" s="74" t="s">
        <v>172</v>
      </c>
      <c r="KH49" s="74"/>
      <c r="KI49" s="73"/>
      <c r="KL49" s="0"/>
      <c r="KM49" s="0"/>
      <c r="KN49" s="0"/>
      <c r="KO49" s="0"/>
      <c r="KP49" s="34" t="s">
        <v>148</v>
      </c>
      <c r="KQ49" s="56" t="n">
        <v>0.2</v>
      </c>
      <c r="KR49" s="56"/>
      <c r="KS49" s="17"/>
      <c r="KT49" s="102" t="s">
        <v>155</v>
      </c>
      <c r="KU49" s="102"/>
      <c r="KV49" s="103" t="n">
        <f aca="false">$KB$45</f>
        <v>0.72</v>
      </c>
      <c r="KW49" s="103"/>
      <c r="KX49" s="34" t="s">
        <v>70</v>
      </c>
      <c r="KY49" s="17"/>
      <c r="KZ49" s="31" t="s">
        <v>58</v>
      </c>
      <c r="LA49" s="31"/>
      <c r="LB49" s="32" t="s">
        <v>59</v>
      </c>
      <c r="LC49" s="32"/>
      <c r="LD49" s="33" t="s">
        <v>60</v>
      </c>
      <c r="LE49" s="33"/>
      <c r="LF49" s="33"/>
      <c r="LG49" s="33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</row>
    <row r="50" customFormat="false" ht="48" hidden="false" customHeight="true" outlineLevel="0" collapsed="false">
      <c r="J50" s="17"/>
      <c r="K50" s="104" t="s">
        <v>40</v>
      </c>
      <c r="L50" s="104"/>
      <c r="M50" s="104"/>
      <c r="N50" s="68" t="s">
        <v>134</v>
      </c>
      <c r="O50" s="68"/>
      <c r="P50" s="68"/>
      <c r="Q50" s="68"/>
      <c r="R50" s="68"/>
      <c r="S50" s="68"/>
      <c r="T50" s="69" t="n">
        <v>50</v>
      </c>
      <c r="U50" s="69"/>
      <c r="V50" s="70" t="s">
        <v>135</v>
      </c>
      <c r="W50" s="70"/>
      <c r="X50" s="73"/>
      <c r="Y50" s="74" t="s">
        <v>194</v>
      </c>
      <c r="Z50" s="74"/>
      <c r="AA50" s="73"/>
      <c r="AC50" s="12"/>
      <c r="AD50" s="12"/>
      <c r="AE50" s="12"/>
      <c r="AF50" s="8"/>
      <c r="AG50" s="94" t="s">
        <v>195</v>
      </c>
      <c r="AH50" s="94"/>
      <c r="AI50" s="94"/>
      <c r="AJ50" s="94"/>
      <c r="AK50" s="94"/>
      <c r="AL50" s="94"/>
      <c r="AM50" s="94"/>
      <c r="AN50" s="94"/>
      <c r="AO50" s="94"/>
      <c r="AP50" s="36" t="n">
        <f aca="false">59</f>
        <v>59</v>
      </c>
      <c r="AQ50" s="36"/>
      <c r="AR50" s="37" t="s">
        <v>97</v>
      </c>
      <c r="AS50" s="37"/>
      <c r="AT50" s="38"/>
      <c r="AU50" s="61" t="s">
        <v>65</v>
      </c>
      <c r="AV50" s="61"/>
      <c r="AW50" s="40"/>
      <c r="BK50" s="0"/>
      <c r="BL50" s="0"/>
      <c r="BM50" s="0"/>
      <c r="BN50" s="0"/>
      <c r="BP50" s="28"/>
      <c r="BQ50" s="105" t="s">
        <v>155</v>
      </c>
      <c r="BR50" s="105"/>
      <c r="BS50" s="106" t="n">
        <f aca="false">$T$42</f>
        <v>0.69</v>
      </c>
      <c r="BT50" s="106"/>
      <c r="BU50" s="88"/>
      <c r="BV50" s="88"/>
      <c r="BW50" s="88"/>
      <c r="BX50" s="88"/>
      <c r="BY50" s="88"/>
      <c r="BZ50" s="36"/>
      <c r="CA50" s="36"/>
      <c r="CB50" s="100"/>
      <c r="CC50" s="100"/>
      <c r="CD50" s="38"/>
      <c r="CE50" s="61"/>
      <c r="CF50" s="61"/>
      <c r="CG50" s="40"/>
      <c r="CH50" s="8"/>
      <c r="CI50" s="8"/>
      <c r="CJ50" s="8"/>
      <c r="CK50" s="8"/>
      <c r="CL50" s="8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L50" s="17"/>
      <c r="EM50" s="68" t="s">
        <v>169</v>
      </c>
      <c r="EN50" s="68"/>
      <c r="EO50" s="68"/>
      <c r="EP50" s="68"/>
      <c r="EQ50" s="68"/>
      <c r="ER50" s="68"/>
      <c r="ES50" s="68"/>
      <c r="ET50" s="68"/>
      <c r="EU50" s="68"/>
      <c r="EV50" s="69" t="n">
        <f aca="false">$FI$34</f>
        <v>2</v>
      </c>
      <c r="EW50" s="69"/>
      <c r="EX50" s="49" t="s">
        <v>170</v>
      </c>
      <c r="EY50" s="49"/>
      <c r="EZ50" s="73"/>
      <c r="FA50" s="74" t="s">
        <v>141</v>
      </c>
      <c r="FB50" s="74"/>
      <c r="FC50" s="73"/>
      <c r="JE50" s="0"/>
      <c r="JF50" s="0"/>
      <c r="JG50" s="0"/>
      <c r="JH50" s="17"/>
      <c r="JI50" s="46"/>
      <c r="JJ50" s="27"/>
      <c r="JK50" s="46"/>
      <c r="JL50" s="27"/>
      <c r="JM50" s="46"/>
      <c r="JN50" s="27"/>
      <c r="JO50" s="46"/>
      <c r="JP50" s="27"/>
      <c r="JQ50" s="27"/>
      <c r="JR50" s="92" t="s">
        <v>152</v>
      </c>
      <c r="JS50" s="68" t="s">
        <v>178</v>
      </c>
      <c r="JT50" s="68"/>
      <c r="JU50" s="68"/>
      <c r="JV50" s="68"/>
      <c r="JW50" s="68"/>
      <c r="JX50" s="68"/>
      <c r="JY50" s="68"/>
      <c r="JZ50" s="68"/>
      <c r="KA50" s="68"/>
      <c r="KB50" s="69" t="n">
        <f aca="false">$KM$34</f>
        <v>8</v>
      </c>
      <c r="KC50" s="69"/>
      <c r="KD50" s="49" t="s">
        <v>170</v>
      </c>
      <c r="KE50" s="49"/>
      <c r="KF50" s="71"/>
      <c r="KG50" s="72" t="s">
        <v>179</v>
      </c>
      <c r="KH50" s="72"/>
      <c r="KI50" s="71"/>
      <c r="KL50" s="0"/>
      <c r="KM50" s="0"/>
      <c r="KN50" s="0"/>
      <c r="KO50" s="0"/>
      <c r="KP50" s="8"/>
      <c r="KQ50" s="94" t="s">
        <v>180</v>
      </c>
      <c r="KR50" s="94"/>
      <c r="KS50" s="94"/>
      <c r="KT50" s="94"/>
      <c r="KU50" s="94"/>
      <c r="KV50" s="94"/>
      <c r="KW50" s="94"/>
      <c r="KX50" s="94"/>
      <c r="KY50" s="94"/>
      <c r="KZ50" s="36" t="n">
        <f aca="false">(1-KV49^2)^0.5</f>
        <v>0.693974062915899</v>
      </c>
      <c r="LA50" s="36"/>
      <c r="LB50" s="95" t="s">
        <v>122</v>
      </c>
      <c r="LC50" s="95"/>
      <c r="LD50" s="38"/>
      <c r="LE50" s="61" t="s">
        <v>123</v>
      </c>
      <c r="LF50" s="61"/>
      <c r="LG50" s="4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</row>
    <row r="51" customFormat="false" ht="48" hidden="false" customHeight="true" outlineLevel="0" collapsed="false">
      <c r="AC51" s="12"/>
      <c r="AD51" s="12"/>
      <c r="AE51" s="12"/>
      <c r="AF51" s="8"/>
      <c r="AG51" s="94"/>
      <c r="AH51" s="94"/>
      <c r="AI51" s="94"/>
      <c r="AJ51" s="94"/>
      <c r="AK51" s="94"/>
      <c r="AL51" s="94"/>
      <c r="AM51" s="94"/>
      <c r="AN51" s="94"/>
      <c r="AO51" s="94"/>
      <c r="AP51" s="36"/>
      <c r="AQ51" s="36"/>
      <c r="AR51" s="37"/>
      <c r="AS51" s="37"/>
      <c r="AT51" s="38"/>
      <c r="AU51" s="61"/>
      <c r="AV51" s="61"/>
      <c r="AW51" s="4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JH51" s="17"/>
      <c r="JI51" s="46"/>
      <c r="JJ51" s="27"/>
      <c r="JK51" s="46"/>
      <c r="JL51" s="27"/>
      <c r="JM51" s="46"/>
      <c r="JN51" s="27"/>
      <c r="JO51" s="46"/>
      <c r="JP51" s="27"/>
      <c r="JQ51" s="107"/>
      <c r="JR51" s="108"/>
      <c r="JS51" s="68" t="s">
        <v>196</v>
      </c>
      <c r="JT51" s="68"/>
      <c r="JU51" s="68"/>
      <c r="JV51" s="68"/>
      <c r="JW51" s="68"/>
      <c r="JX51" s="68"/>
      <c r="JY51" s="68"/>
      <c r="JZ51" s="68"/>
      <c r="KA51" s="68"/>
      <c r="KB51" s="69" t="n">
        <f aca="false">$KO$34</f>
        <v>24</v>
      </c>
      <c r="KC51" s="69"/>
      <c r="KD51" s="49" t="s">
        <v>170</v>
      </c>
      <c r="KE51" s="49"/>
      <c r="KF51" s="73"/>
      <c r="KG51" s="74" t="s">
        <v>182</v>
      </c>
      <c r="KH51" s="74"/>
      <c r="KI51" s="73"/>
      <c r="KL51" s="0"/>
      <c r="KM51" s="0"/>
      <c r="KN51" s="0"/>
      <c r="KO51" s="0"/>
      <c r="KP51" s="8"/>
      <c r="KQ51" s="94"/>
      <c r="KR51" s="94"/>
      <c r="KS51" s="94"/>
      <c r="KT51" s="94"/>
      <c r="KU51" s="94"/>
      <c r="KV51" s="94"/>
      <c r="KW51" s="94"/>
      <c r="KX51" s="94"/>
      <c r="KY51" s="94"/>
      <c r="KZ51" s="36"/>
      <c r="LA51" s="36"/>
      <c r="LB51" s="95"/>
      <c r="LC51" s="95"/>
      <c r="LD51" s="38"/>
      <c r="LE51" s="61"/>
      <c r="LF51" s="61"/>
      <c r="LG51" s="4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</row>
    <row r="52" customFormat="false" ht="48" hidden="false" customHeight="true" outlineLevel="0" collapsed="false">
      <c r="BP52" s="28"/>
      <c r="BQ52" s="56" t="n">
        <v>20</v>
      </c>
      <c r="BR52" s="56"/>
      <c r="BS52" s="17"/>
      <c r="BT52" s="109" t="s">
        <v>197</v>
      </c>
      <c r="BU52" s="82" t="n">
        <f aca="false">$T$50</f>
        <v>50</v>
      </c>
      <c r="BV52" s="82"/>
      <c r="BW52" s="30"/>
      <c r="BX52" s="30"/>
      <c r="BY52" s="30"/>
      <c r="BZ52" s="31" t="s">
        <v>58</v>
      </c>
      <c r="CA52" s="31"/>
      <c r="CB52" s="32" t="s">
        <v>59</v>
      </c>
      <c r="CC52" s="32"/>
      <c r="CD52" s="33" t="s">
        <v>60</v>
      </c>
      <c r="CE52" s="33"/>
      <c r="CF52" s="33"/>
      <c r="CG52" s="33"/>
      <c r="CH52" s="4" t="s">
        <v>1</v>
      </c>
      <c r="CI52" s="4"/>
      <c r="CJ52" s="4"/>
      <c r="CK52" s="4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Z52" s="0"/>
      <c r="EA52" s="0"/>
      <c r="EB52" s="0"/>
      <c r="EC52" s="0"/>
      <c r="ED52" s="0"/>
      <c r="EE52" s="0"/>
      <c r="EF52" s="0"/>
      <c r="JH52" s="17"/>
      <c r="JI52" s="110"/>
      <c r="JJ52" s="27"/>
      <c r="JK52" s="110"/>
      <c r="JL52" s="27"/>
      <c r="JM52" s="110"/>
      <c r="JN52" s="27"/>
      <c r="JO52" s="110"/>
      <c r="JP52" s="111"/>
      <c r="JQ52" s="112"/>
      <c r="JR52" s="113"/>
      <c r="JS52" s="104" t="s">
        <v>40</v>
      </c>
      <c r="JT52" s="104"/>
      <c r="JU52" s="104"/>
      <c r="JV52" s="68" t="s">
        <v>134</v>
      </c>
      <c r="JW52" s="68"/>
      <c r="JX52" s="68"/>
      <c r="JY52" s="68"/>
      <c r="JZ52" s="68"/>
      <c r="KA52" s="68"/>
      <c r="KB52" s="69" t="n">
        <v>50</v>
      </c>
      <c r="KC52" s="69"/>
      <c r="KD52" s="70" t="s">
        <v>135</v>
      </c>
      <c r="KE52" s="70"/>
      <c r="KF52" s="73"/>
      <c r="KG52" s="74" t="s">
        <v>194</v>
      </c>
      <c r="KH52" s="74"/>
      <c r="KI52" s="73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</row>
    <row r="53" customFormat="false" ht="48" hidden="false" customHeight="true" outlineLevel="0" collapsed="false">
      <c r="K53" s="17"/>
      <c r="L53" s="6" t="s">
        <v>198</v>
      </c>
      <c r="M53" s="6"/>
      <c r="N53" s="6"/>
      <c r="O53" s="17"/>
      <c r="P53" s="2" t="s">
        <v>199</v>
      </c>
      <c r="Q53" s="2"/>
      <c r="R53" s="2"/>
      <c r="S53" s="2"/>
      <c r="T53" s="2"/>
      <c r="U53" s="2"/>
      <c r="V53" s="2"/>
      <c r="W53" s="2"/>
      <c r="X53" s="2"/>
      <c r="Y53" s="2"/>
      <c r="Z53" s="17"/>
      <c r="BP53" s="28"/>
      <c r="BQ53" s="114" t="s">
        <v>77</v>
      </c>
      <c r="BR53" s="114"/>
      <c r="BS53" s="114"/>
      <c r="BT53" s="114"/>
      <c r="BU53" s="114"/>
      <c r="BV53" s="114"/>
      <c r="BW53" s="114"/>
      <c r="BX53" s="114"/>
      <c r="BY53" s="114"/>
      <c r="BZ53" s="99" t="n">
        <f aca="false">2*3.14*BU52</f>
        <v>314</v>
      </c>
      <c r="CA53" s="99"/>
      <c r="CB53" s="37" t="s">
        <v>200</v>
      </c>
      <c r="CC53" s="37"/>
      <c r="CD53" s="38"/>
      <c r="CE53" s="91" t="s">
        <v>77</v>
      </c>
      <c r="CF53" s="91"/>
      <c r="CG53" s="40"/>
      <c r="CH53" s="14"/>
      <c r="CI53" s="14"/>
      <c r="CJ53" s="14"/>
      <c r="CK53" s="14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Z53" s="0"/>
      <c r="EA53" s="0"/>
      <c r="EB53" s="0"/>
      <c r="EC53" s="0"/>
      <c r="ED53" s="0"/>
      <c r="EE53" s="0"/>
      <c r="EF53" s="0"/>
      <c r="JJ53" s="27"/>
      <c r="JK53" s="0"/>
      <c r="JL53" s="111"/>
      <c r="JN53" s="27"/>
      <c r="JP53" s="27"/>
      <c r="KP53" s="115" t="s">
        <v>40</v>
      </c>
      <c r="KQ53" s="28"/>
      <c r="KR53" s="56" t="n">
        <v>7</v>
      </c>
      <c r="KS53" s="56"/>
      <c r="KT53" s="17"/>
      <c r="KU53" s="30"/>
      <c r="KV53" s="30"/>
      <c r="KW53" s="30"/>
      <c r="KX53" s="30"/>
      <c r="KY53" s="30"/>
      <c r="KZ53" s="30"/>
      <c r="LA53" s="31" t="s">
        <v>58</v>
      </c>
      <c r="LB53" s="31"/>
      <c r="LC53" s="32" t="s">
        <v>59</v>
      </c>
      <c r="LD53" s="32"/>
      <c r="LE53" s="33" t="s">
        <v>60</v>
      </c>
      <c r="LF53" s="33"/>
      <c r="LG53" s="33"/>
      <c r="LH53" s="33"/>
      <c r="LI53" s="0"/>
      <c r="LJ53" s="0"/>
      <c r="LK53" s="0"/>
      <c r="LL53" s="0"/>
      <c r="LM53" s="0"/>
      <c r="LN53" s="0"/>
      <c r="LO53" s="0"/>
      <c r="LP53" s="0"/>
      <c r="LQ53" s="0"/>
      <c r="LR53" s="0"/>
    </row>
    <row r="54" customFormat="false" ht="48" hidden="false" customHeight="true" outlineLevel="0" collapsed="false">
      <c r="K54" s="17"/>
      <c r="L54" s="6"/>
      <c r="M54" s="6"/>
      <c r="N54" s="6"/>
      <c r="O54" s="17"/>
      <c r="P54" s="2"/>
      <c r="Q54" s="2"/>
      <c r="R54" s="2"/>
      <c r="S54" s="2"/>
      <c r="T54" s="2"/>
      <c r="U54" s="2"/>
      <c r="V54" s="2"/>
      <c r="W54" s="2"/>
      <c r="X54" s="2"/>
      <c r="Y54" s="2"/>
      <c r="Z54" s="17"/>
      <c r="BP54" s="28"/>
      <c r="BQ54" s="114"/>
      <c r="BR54" s="114"/>
      <c r="BS54" s="114"/>
      <c r="BT54" s="114"/>
      <c r="BU54" s="114"/>
      <c r="BV54" s="114"/>
      <c r="BW54" s="114"/>
      <c r="BX54" s="114"/>
      <c r="BY54" s="114"/>
      <c r="BZ54" s="99"/>
      <c r="CA54" s="99"/>
      <c r="CB54" s="37"/>
      <c r="CC54" s="37"/>
      <c r="CD54" s="38"/>
      <c r="CE54" s="91"/>
      <c r="CF54" s="91"/>
      <c r="CG54" s="40"/>
      <c r="CH54" s="14"/>
      <c r="CI54" s="14"/>
      <c r="CJ54" s="14"/>
      <c r="CK54" s="14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Z54" s="0"/>
      <c r="EA54" s="0"/>
      <c r="EB54" s="0"/>
      <c r="EC54" s="0"/>
      <c r="ED54" s="0"/>
      <c r="EE54" s="0"/>
      <c r="EF54" s="0"/>
      <c r="EL54" s="17"/>
      <c r="EM54" s="6" t="s">
        <v>198</v>
      </c>
      <c r="EN54" s="6"/>
      <c r="EO54" s="6"/>
      <c r="EP54" s="17"/>
      <c r="EQ54" s="116" t="s">
        <v>201</v>
      </c>
      <c r="ER54" s="116"/>
      <c r="ES54" s="116"/>
      <c r="ET54" s="116"/>
      <c r="EU54" s="116"/>
      <c r="EV54" s="116"/>
      <c r="EW54" s="116"/>
      <c r="EX54" s="116"/>
      <c r="EY54" s="116"/>
      <c r="EZ54" s="116"/>
      <c r="FA54" s="17"/>
      <c r="JB54" s="0"/>
      <c r="JC54" s="0"/>
      <c r="JD54" s="0"/>
      <c r="JE54" s="0"/>
      <c r="JF54" s="0"/>
      <c r="JG54" s="0"/>
      <c r="JH54" s="0"/>
      <c r="JJ54" s="27"/>
      <c r="JK54" s="0"/>
      <c r="JL54" s="27"/>
      <c r="JM54" s="0"/>
      <c r="JN54" s="27"/>
      <c r="JO54" s="0"/>
      <c r="JP54" s="27"/>
      <c r="JQ54" s="0"/>
      <c r="JS54" s="17"/>
      <c r="JT54" s="6" t="s">
        <v>198</v>
      </c>
      <c r="JU54" s="6"/>
      <c r="JV54" s="6"/>
      <c r="JW54" s="17"/>
      <c r="JX54" s="116" t="s">
        <v>202</v>
      </c>
      <c r="JY54" s="116"/>
      <c r="JZ54" s="116"/>
      <c r="KA54" s="116"/>
      <c r="KB54" s="116"/>
      <c r="KC54" s="116"/>
      <c r="KD54" s="116"/>
      <c r="KE54" s="116"/>
      <c r="KF54" s="116"/>
      <c r="KG54" s="116"/>
      <c r="KH54" s="17"/>
      <c r="KM54" s="0"/>
      <c r="KN54" s="0"/>
      <c r="KO54" s="0"/>
      <c r="KP54" s="115"/>
      <c r="KQ54" s="28"/>
      <c r="KR54" s="88" t="s">
        <v>203</v>
      </c>
      <c r="KS54" s="88"/>
      <c r="KT54" s="88"/>
      <c r="KU54" s="88"/>
      <c r="KV54" s="88"/>
      <c r="KW54" s="88"/>
      <c r="KX54" s="88"/>
      <c r="KY54" s="88"/>
      <c r="KZ54" s="88"/>
      <c r="LA54" s="117" t="n">
        <v>0.9</v>
      </c>
      <c r="LB54" s="117"/>
      <c r="LC54" s="118" t="s">
        <v>122</v>
      </c>
      <c r="LD54" s="118"/>
      <c r="LE54" s="38"/>
      <c r="LF54" s="61" t="s">
        <v>204</v>
      </c>
      <c r="LG54" s="61"/>
      <c r="LH54" s="40"/>
      <c r="LI54" s="0"/>
      <c r="LJ54" s="0"/>
      <c r="LK54" s="0"/>
      <c r="LL54" s="0"/>
      <c r="LM54" s="0"/>
      <c r="LN54" s="0"/>
      <c r="LO54" s="0"/>
      <c r="LP54" s="0"/>
      <c r="LQ54" s="0"/>
      <c r="LR54" s="0"/>
    </row>
    <row r="55" customFormat="false" ht="48" hidden="false" customHeight="true" outlineLevel="0" collapsed="false">
      <c r="BW55" s="0"/>
      <c r="BX55" s="0"/>
      <c r="BY55" s="0"/>
      <c r="BZ55" s="0"/>
      <c r="CA55" s="0"/>
      <c r="CB55" s="0"/>
      <c r="CC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JB55" s="0"/>
      <c r="JC55" s="0"/>
      <c r="JD55" s="0"/>
      <c r="JE55" s="0"/>
      <c r="JF55" s="0"/>
      <c r="JG55" s="0"/>
      <c r="JH55" s="0"/>
      <c r="JJ55" s="27"/>
      <c r="JK55" s="0"/>
      <c r="JL55" s="27"/>
      <c r="JN55" s="27"/>
      <c r="JP55" s="27"/>
      <c r="JQ55" s="0"/>
      <c r="KO55" s="0"/>
      <c r="KP55" s="115"/>
      <c r="KQ55" s="28"/>
      <c r="KR55" s="88"/>
      <c r="KS55" s="88"/>
      <c r="KT55" s="88"/>
      <c r="KU55" s="88"/>
      <c r="KV55" s="88"/>
      <c r="KW55" s="88"/>
      <c r="KX55" s="88"/>
      <c r="KY55" s="88"/>
      <c r="KZ55" s="88"/>
      <c r="LA55" s="117"/>
      <c r="LB55" s="117"/>
      <c r="LC55" s="118"/>
      <c r="LD55" s="118"/>
      <c r="LE55" s="38"/>
      <c r="LF55" s="61"/>
      <c r="LG55" s="61"/>
      <c r="LH55" s="40"/>
      <c r="LI55" s="0"/>
      <c r="LJ55" s="0"/>
      <c r="LK55" s="0"/>
      <c r="LL55" s="0"/>
      <c r="LM55" s="0"/>
      <c r="LN55" s="0"/>
      <c r="LO55" s="0"/>
      <c r="LP55" s="0"/>
      <c r="LQ55" s="0"/>
      <c r="LR55" s="0"/>
    </row>
    <row r="56" customFormat="false" ht="48" hidden="false" customHeight="true" outlineLevel="0" collapsed="false">
      <c r="J56" s="34" t="s">
        <v>104</v>
      </c>
      <c r="K56" s="56" t="n">
        <v>1</v>
      </c>
      <c r="L56" s="56"/>
      <c r="M56" s="17"/>
      <c r="N56" s="81" t="s">
        <v>205</v>
      </c>
      <c r="O56" s="119" t="n">
        <f aca="false">$T$44/100</f>
        <v>0.08</v>
      </c>
      <c r="P56" s="119"/>
      <c r="Q56" s="81" t="s">
        <v>141</v>
      </c>
      <c r="R56" s="82" t="n">
        <f aca="false">T40</f>
        <v>6</v>
      </c>
      <c r="S56" s="82"/>
      <c r="T56" s="31" t="s">
        <v>58</v>
      </c>
      <c r="U56" s="31"/>
      <c r="V56" s="32" t="s">
        <v>59</v>
      </c>
      <c r="W56" s="32"/>
      <c r="X56" s="33" t="s">
        <v>60</v>
      </c>
      <c r="Y56" s="33"/>
      <c r="Z56" s="33"/>
      <c r="AA56" s="33"/>
      <c r="AB56" s="4" t="s">
        <v>1</v>
      </c>
      <c r="AC56" s="4"/>
      <c r="AD56" s="4"/>
      <c r="AP56" s="34" t="s">
        <v>104</v>
      </c>
      <c r="AQ56" s="56" t="n">
        <v>16</v>
      </c>
      <c r="AR56" s="56"/>
      <c r="AS56" s="17"/>
      <c r="AT56" s="81" t="s">
        <v>206</v>
      </c>
      <c r="AU56" s="120" t="n">
        <f aca="false">$BA$69</f>
        <v>0.096</v>
      </c>
      <c r="AV56" s="120"/>
      <c r="AW56" s="30"/>
      <c r="AX56" s="30"/>
      <c r="AY56" s="30"/>
      <c r="AZ56" s="31" t="s">
        <v>58</v>
      </c>
      <c r="BA56" s="31"/>
      <c r="BB56" s="32" t="s">
        <v>59</v>
      </c>
      <c r="BC56" s="32"/>
      <c r="BD56" s="33" t="s">
        <v>60</v>
      </c>
      <c r="BE56" s="33"/>
      <c r="BF56" s="33"/>
      <c r="BG56" s="33"/>
      <c r="BH56" s="4" t="s">
        <v>1</v>
      </c>
      <c r="BI56" s="4"/>
      <c r="BJ56" s="4"/>
      <c r="BK56" s="4"/>
      <c r="BP56" s="12" t="s">
        <v>37</v>
      </c>
      <c r="BQ56" s="12"/>
      <c r="BR56" s="12"/>
      <c r="BS56" s="34" t="s">
        <v>148</v>
      </c>
      <c r="BT56" s="121" t="n">
        <v>21</v>
      </c>
      <c r="BU56" s="121"/>
      <c r="BV56" s="17"/>
      <c r="BW56" s="81" t="s">
        <v>207</v>
      </c>
      <c r="BX56" s="82" t="n">
        <f aca="false">$T$49</f>
        <v>220</v>
      </c>
      <c r="BY56" s="82"/>
      <c r="BZ56" s="81" t="s">
        <v>208</v>
      </c>
      <c r="CA56" s="82" t="n">
        <f aca="false">$T$122</f>
        <v>0.796888945556547</v>
      </c>
      <c r="CB56" s="82"/>
      <c r="CC56" s="31" t="s">
        <v>58</v>
      </c>
      <c r="CD56" s="31"/>
      <c r="CE56" s="32" t="s">
        <v>59</v>
      </c>
      <c r="CF56" s="32"/>
      <c r="CG56" s="33" t="s">
        <v>60</v>
      </c>
      <c r="CH56" s="33"/>
      <c r="CI56" s="33"/>
      <c r="CJ56" s="33"/>
      <c r="CK56" s="0"/>
      <c r="CL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Z56" s="0"/>
      <c r="EC56" s="0"/>
      <c r="ED56" s="0"/>
      <c r="EE56" s="0"/>
      <c r="EF56" s="0"/>
      <c r="EG56" s="0"/>
      <c r="EH56" s="0"/>
      <c r="EI56" s="0"/>
      <c r="EK56" s="115" t="s">
        <v>40</v>
      </c>
      <c r="EL56" s="28"/>
      <c r="EM56" s="56" t="n">
        <v>2</v>
      </c>
      <c r="EN56" s="56"/>
      <c r="EO56" s="17"/>
      <c r="EP56" s="30"/>
      <c r="EQ56" s="30"/>
      <c r="ER56" s="30"/>
      <c r="ES56" s="30"/>
      <c r="ET56" s="30"/>
      <c r="EU56" s="30"/>
      <c r="EV56" s="31" t="s">
        <v>58</v>
      </c>
      <c r="EW56" s="31"/>
      <c r="EX56" s="32" t="s">
        <v>59</v>
      </c>
      <c r="EY56" s="32"/>
      <c r="EZ56" s="122" t="s">
        <v>60</v>
      </c>
      <c r="FA56" s="122"/>
      <c r="FB56" s="122"/>
      <c r="FC56" s="122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JB56" s="0"/>
      <c r="JC56" s="0"/>
      <c r="JD56" s="0"/>
      <c r="JE56" s="0"/>
      <c r="JF56" s="0"/>
      <c r="JG56" s="0"/>
      <c r="JH56" s="0"/>
      <c r="JJ56" s="27"/>
      <c r="JK56" s="0"/>
      <c r="JL56" s="27"/>
      <c r="JN56" s="27"/>
      <c r="JP56" s="27"/>
      <c r="JQ56" s="0"/>
      <c r="JR56" s="28"/>
      <c r="JS56" s="29" t="s">
        <v>57</v>
      </c>
      <c r="JT56" s="29"/>
      <c r="JU56" s="17"/>
      <c r="JV56" s="123" t="s">
        <v>209</v>
      </c>
      <c r="JW56" s="124" t="n">
        <f aca="false">$KB$49</f>
        <v>96</v>
      </c>
      <c r="JX56" s="124"/>
      <c r="JY56" s="30"/>
      <c r="JZ56" s="30"/>
      <c r="KA56" s="30"/>
      <c r="KB56" s="31" t="s">
        <v>58</v>
      </c>
      <c r="KC56" s="31"/>
      <c r="KD56" s="32" t="s">
        <v>59</v>
      </c>
      <c r="KE56" s="32"/>
      <c r="KF56" s="125" t="s">
        <v>60</v>
      </c>
      <c r="KG56" s="125"/>
      <c r="KH56" s="125"/>
      <c r="KI56" s="125"/>
      <c r="KJ56" s="125" t="s">
        <v>1</v>
      </c>
      <c r="KK56" s="125"/>
      <c r="KL56" s="125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</row>
    <row r="57" customFormat="false" ht="48" hidden="false" customHeight="true" outlineLevel="0" collapsed="false">
      <c r="J57" s="28"/>
      <c r="K57" s="126" t="s">
        <v>210</v>
      </c>
      <c r="L57" s="126"/>
      <c r="M57" s="126"/>
      <c r="N57" s="126"/>
      <c r="O57" s="126"/>
      <c r="P57" s="126"/>
      <c r="Q57" s="126"/>
      <c r="R57" s="126"/>
      <c r="S57" s="126"/>
      <c r="T57" s="36" t="n">
        <f aca="false">3.14*O56/R56</f>
        <v>0.0418666666666667</v>
      </c>
      <c r="U57" s="36"/>
      <c r="V57" s="100" t="s">
        <v>211</v>
      </c>
      <c r="W57" s="100"/>
      <c r="X57" s="38"/>
      <c r="Y57" s="91" t="s">
        <v>62</v>
      </c>
      <c r="Z57" s="91"/>
      <c r="AA57" s="40"/>
      <c r="AB57" s="8"/>
      <c r="AC57" s="8"/>
      <c r="AD57" s="8"/>
      <c r="AP57" s="28"/>
      <c r="AQ57" s="88" t="s">
        <v>212</v>
      </c>
      <c r="AR57" s="88"/>
      <c r="AS57" s="88"/>
      <c r="AT57" s="88"/>
      <c r="AU57" s="88"/>
      <c r="AV57" s="88"/>
      <c r="AW57" s="88"/>
      <c r="AX57" s="88"/>
      <c r="AY57" s="88"/>
      <c r="AZ57" s="36" t="n">
        <f aca="false">0.2*AU56</f>
        <v>0.0192</v>
      </c>
      <c r="BA57" s="36"/>
      <c r="BB57" s="100" t="s">
        <v>211</v>
      </c>
      <c r="BC57" s="100"/>
      <c r="BD57" s="38"/>
      <c r="BE57" s="91" t="s">
        <v>213</v>
      </c>
      <c r="BF57" s="91"/>
      <c r="BG57" s="40"/>
      <c r="BH57" s="14"/>
      <c r="BI57" s="14"/>
      <c r="BJ57" s="14"/>
      <c r="BK57" s="14"/>
      <c r="BP57" s="12"/>
      <c r="BQ57" s="12"/>
      <c r="BR57" s="12"/>
      <c r="BS57" s="8"/>
      <c r="BT57" s="81" t="s">
        <v>214</v>
      </c>
      <c r="BU57" s="81"/>
      <c r="BV57" s="120" t="n">
        <f aca="false">$BZ$49</f>
        <v>285.736176</v>
      </c>
      <c r="BW57" s="120"/>
      <c r="BX57" s="127" t="s">
        <v>215</v>
      </c>
      <c r="BY57" s="127"/>
      <c r="BZ57" s="127"/>
      <c r="CA57" s="127"/>
      <c r="CB57" s="127"/>
      <c r="CC57" s="99" t="n">
        <f aca="false">AZ122*AZ117+ (IF(BG114^2-(AZ122*AZ119)^2 &lt; 0, CONCATENATE((AZ122*AZ119)^2 - BG114^2), CONCATENATE(BG114^2-(AZ122*AZ119)^2)))^0.5</f>
        <v>297.570718203771</v>
      </c>
      <c r="CD57" s="99"/>
      <c r="CE57" s="100" t="s">
        <v>138</v>
      </c>
      <c r="CF57" s="100"/>
      <c r="CG57" s="38"/>
      <c r="CH57" s="128" t="s">
        <v>216</v>
      </c>
      <c r="CI57" s="128"/>
      <c r="CJ57" s="40"/>
      <c r="CK57" s="0"/>
      <c r="CL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K57" s="115"/>
      <c r="EL57" s="28"/>
      <c r="EM57" s="129" t="s">
        <v>217</v>
      </c>
      <c r="EN57" s="129"/>
      <c r="EO57" s="129"/>
      <c r="EP57" s="129"/>
      <c r="EQ57" s="129"/>
      <c r="ER57" s="129"/>
      <c r="ES57" s="129"/>
      <c r="ET57" s="129"/>
      <c r="EU57" s="129"/>
      <c r="EV57" s="99" t="n">
        <f aca="false">EV50</f>
        <v>2</v>
      </c>
      <c r="EW57" s="99"/>
      <c r="EX57" s="130" t="s">
        <v>170</v>
      </c>
      <c r="EY57" s="130"/>
      <c r="EZ57" s="38"/>
      <c r="FA57" s="61" t="s">
        <v>218</v>
      </c>
      <c r="FB57" s="61"/>
      <c r="FC57" s="4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JB57" s="0"/>
      <c r="JC57" s="0"/>
      <c r="JD57" s="0"/>
      <c r="JE57" s="0"/>
      <c r="JF57" s="0"/>
      <c r="JG57" s="0"/>
      <c r="JH57" s="0"/>
      <c r="JI57" s="0"/>
      <c r="JJ57" s="27"/>
      <c r="JK57" s="0"/>
      <c r="JL57" s="27"/>
      <c r="JM57" s="0"/>
      <c r="JN57" s="27"/>
      <c r="JP57" s="27"/>
      <c r="JQ57" s="92" t="s">
        <v>152</v>
      </c>
      <c r="JR57" s="28"/>
      <c r="JS57" s="81" t="s">
        <v>141</v>
      </c>
      <c r="JT57" s="119" t="n">
        <f aca="false">$KB$44</f>
        <v>4</v>
      </c>
      <c r="JU57" s="119"/>
      <c r="JV57" s="131"/>
      <c r="JW57" s="131"/>
      <c r="JX57" s="131"/>
      <c r="JY57" s="131"/>
      <c r="JZ57" s="131"/>
      <c r="KA57" s="131"/>
      <c r="KB57" s="36" t="n">
        <f aca="false">JW56/(JT57*JT58)</f>
        <v>8</v>
      </c>
      <c r="KC57" s="36"/>
      <c r="KD57" s="37"/>
      <c r="KE57" s="37"/>
      <c r="KF57" s="38"/>
      <c r="KG57" s="61" t="s">
        <v>219</v>
      </c>
      <c r="KH57" s="61"/>
      <c r="KI57" s="40"/>
      <c r="KJ57" s="8"/>
      <c r="KK57" s="8"/>
      <c r="KL57" s="8"/>
      <c r="KN57" s="0"/>
      <c r="KO57" s="0"/>
      <c r="KP57" s="13" t="s">
        <v>40</v>
      </c>
      <c r="KQ57" s="79"/>
      <c r="KR57" s="80" t="s">
        <v>57</v>
      </c>
      <c r="KS57" s="80"/>
      <c r="KT57" s="17"/>
      <c r="KU57" s="30"/>
      <c r="KV57" s="30"/>
      <c r="KW57" s="30"/>
      <c r="KX57" s="30"/>
      <c r="KY57" s="30"/>
      <c r="KZ57" s="30"/>
      <c r="LA57" s="83" t="s">
        <v>58</v>
      </c>
      <c r="LB57" s="83"/>
      <c r="LC57" s="84" t="s">
        <v>59</v>
      </c>
      <c r="LD57" s="84"/>
      <c r="LE57" s="84"/>
      <c r="LF57" s="33" t="s">
        <v>60</v>
      </c>
      <c r="LG57" s="33"/>
      <c r="LH57" s="33"/>
      <c r="LI57" s="33"/>
      <c r="LJ57" s="0"/>
      <c r="LK57" s="0"/>
      <c r="LL57" s="0"/>
      <c r="LM57" s="0"/>
      <c r="LN57" s="0"/>
      <c r="LO57" s="0"/>
      <c r="LP57" s="0"/>
      <c r="LQ57" s="0"/>
      <c r="LR57" s="0"/>
    </row>
    <row r="58" customFormat="false" ht="48" hidden="false" customHeight="true" outlineLevel="0" collapsed="false">
      <c r="J58" s="28"/>
      <c r="K58" s="126"/>
      <c r="L58" s="126"/>
      <c r="M58" s="126"/>
      <c r="N58" s="126"/>
      <c r="O58" s="126"/>
      <c r="P58" s="126"/>
      <c r="Q58" s="126"/>
      <c r="R58" s="126"/>
      <c r="S58" s="126"/>
      <c r="T58" s="36"/>
      <c r="U58" s="36"/>
      <c r="V58" s="100"/>
      <c r="W58" s="100"/>
      <c r="X58" s="38"/>
      <c r="Y58" s="91"/>
      <c r="Z58" s="91"/>
      <c r="AA58" s="40"/>
      <c r="AB58" s="8"/>
      <c r="AC58" s="8"/>
      <c r="AD58" s="8"/>
      <c r="AP58" s="28"/>
      <c r="AQ58" s="88"/>
      <c r="AR58" s="88"/>
      <c r="AS58" s="88"/>
      <c r="AT58" s="88"/>
      <c r="AU58" s="88"/>
      <c r="AV58" s="88"/>
      <c r="AW58" s="88"/>
      <c r="AX58" s="88"/>
      <c r="AY58" s="88"/>
      <c r="AZ58" s="36"/>
      <c r="BA58" s="36"/>
      <c r="BB58" s="100"/>
      <c r="BC58" s="100"/>
      <c r="BD58" s="38"/>
      <c r="BE58" s="91"/>
      <c r="BF58" s="91"/>
      <c r="BG58" s="40"/>
      <c r="BH58" s="14"/>
      <c r="BI58" s="14"/>
      <c r="BJ58" s="14"/>
      <c r="BK58" s="14"/>
      <c r="BP58" s="12"/>
      <c r="BQ58" s="12"/>
      <c r="BR58" s="12"/>
      <c r="BS58" s="8"/>
      <c r="BT58" s="81" t="s">
        <v>220</v>
      </c>
      <c r="BU58" s="81"/>
      <c r="BV58" s="82" t="n">
        <f aca="false">$BZ$69</f>
        <v>299.736986561647</v>
      </c>
      <c r="BW58" s="82"/>
      <c r="BX58" s="127"/>
      <c r="BY58" s="127"/>
      <c r="BZ58" s="127"/>
      <c r="CA58" s="127"/>
      <c r="CB58" s="127"/>
      <c r="CC58" s="99"/>
      <c r="CD58" s="99"/>
      <c r="CE58" s="100"/>
      <c r="CF58" s="100"/>
      <c r="CG58" s="38"/>
      <c r="CH58" s="128"/>
      <c r="CI58" s="128"/>
      <c r="CJ58" s="40"/>
      <c r="CK58" s="0"/>
      <c r="CL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K58" s="115"/>
      <c r="EL58" s="28"/>
      <c r="EM58" s="129"/>
      <c r="EN58" s="129"/>
      <c r="EO58" s="129"/>
      <c r="EP58" s="129"/>
      <c r="EQ58" s="129"/>
      <c r="ER58" s="129"/>
      <c r="ES58" s="129"/>
      <c r="ET58" s="129"/>
      <c r="EU58" s="129"/>
      <c r="EV58" s="99"/>
      <c r="EW58" s="99"/>
      <c r="EX58" s="130"/>
      <c r="EY58" s="130"/>
      <c r="EZ58" s="38"/>
      <c r="FA58" s="61"/>
      <c r="FB58" s="61"/>
      <c r="FC58" s="40"/>
      <c r="JB58" s="0"/>
      <c r="JC58" s="0"/>
      <c r="JD58" s="0"/>
      <c r="JE58" s="0"/>
      <c r="JF58" s="0"/>
      <c r="JG58" s="0"/>
      <c r="JH58" s="0"/>
      <c r="JI58" s="0"/>
      <c r="JJ58" s="27"/>
      <c r="JK58" s="0"/>
      <c r="JL58" s="27"/>
      <c r="JM58" s="0"/>
      <c r="JN58" s="27"/>
      <c r="JO58" s="0"/>
      <c r="JP58" s="0"/>
      <c r="JR58" s="28"/>
      <c r="JS58" s="123" t="s">
        <v>221</v>
      </c>
      <c r="JT58" s="124" t="n">
        <f aca="false">$LA$62</f>
        <v>3</v>
      </c>
      <c r="JU58" s="124"/>
      <c r="JV58" s="131"/>
      <c r="JW58" s="131"/>
      <c r="JX58" s="131"/>
      <c r="JY58" s="131"/>
      <c r="JZ58" s="131"/>
      <c r="KA58" s="131"/>
      <c r="KB58" s="36"/>
      <c r="KC58" s="36"/>
      <c r="KD58" s="37"/>
      <c r="KE58" s="37"/>
      <c r="KF58" s="38"/>
      <c r="KG58" s="61"/>
      <c r="KH58" s="61"/>
      <c r="KI58" s="40"/>
      <c r="KJ58" s="8"/>
      <c r="KK58" s="8"/>
      <c r="KL58" s="8"/>
      <c r="KN58" s="0"/>
      <c r="KO58" s="0"/>
      <c r="KP58" s="13"/>
      <c r="KQ58" s="87"/>
      <c r="KR58" s="88" t="s">
        <v>149</v>
      </c>
      <c r="KS58" s="88"/>
      <c r="KT58" s="88"/>
      <c r="KU58" s="88"/>
      <c r="KV58" s="88"/>
      <c r="KW58" s="88"/>
      <c r="KX58" s="88"/>
      <c r="KY58" s="88"/>
      <c r="KZ58" s="88"/>
      <c r="LA58" s="89" t="n">
        <v>1.75</v>
      </c>
      <c r="LB58" s="89"/>
      <c r="LC58" s="90" t="s">
        <v>150</v>
      </c>
      <c r="LD58" s="90"/>
      <c r="LE58" s="90"/>
      <c r="LF58" s="38"/>
      <c r="LG58" s="91" t="s">
        <v>151</v>
      </c>
      <c r="LH58" s="91"/>
      <c r="LI58" s="40"/>
      <c r="LJ58" s="0"/>
      <c r="LK58" s="0"/>
      <c r="LL58" s="0"/>
      <c r="LM58" s="0"/>
      <c r="LN58" s="0"/>
      <c r="LO58" s="0"/>
      <c r="LP58" s="0"/>
      <c r="LQ58" s="0"/>
      <c r="LR58" s="0"/>
    </row>
    <row r="59" customFormat="false" ht="48" hidden="false" customHeight="true" outlineLevel="0" collapsed="false">
      <c r="BP59" s="12"/>
      <c r="BQ59" s="12"/>
      <c r="BR59" s="12"/>
      <c r="BS59" s="8"/>
      <c r="BT59" s="81" t="s">
        <v>222</v>
      </c>
      <c r="BU59" s="81"/>
      <c r="BV59" s="82" t="n">
        <f aca="false">$T$105</f>
        <v>0.531259297037698</v>
      </c>
      <c r="BW59" s="82"/>
      <c r="BX59" s="127"/>
      <c r="BY59" s="127"/>
      <c r="BZ59" s="127"/>
      <c r="CA59" s="127"/>
      <c r="CB59" s="127"/>
      <c r="CC59" s="132"/>
      <c r="CD59" s="133"/>
      <c r="CE59" s="133"/>
      <c r="CF59" s="133"/>
      <c r="CG59" s="133"/>
      <c r="CH59" s="133"/>
      <c r="CI59" s="133"/>
      <c r="CJ59" s="134"/>
      <c r="CK59" s="0"/>
      <c r="CL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JB59" s="0"/>
      <c r="JC59" s="0"/>
      <c r="JD59" s="0"/>
      <c r="JE59" s="0"/>
      <c r="JF59" s="0"/>
      <c r="JG59" s="0"/>
      <c r="JH59" s="0"/>
      <c r="JI59" s="0"/>
      <c r="JJ59" s="27"/>
      <c r="JK59" s="0"/>
      <c r="JL59" s="27"/>
      <c r="JM59" s="0"/>
      <c r="JN59" s="27"/>
      <c r="JP59" s="0"/>
      <c r="KN59" s="0"/>
      <c r="KO59" s="0"/>
      <c r="KP59" s="13"/>
      <c r="KQ59" s="96"/>
      <c r="KR59" s="88"/>
      <c r="KS59" s="88"/>
      <c r="KT59" s="88"/>
      <c r="KU59" s="88"/>
      <c r="KV59" s="88"/>
      <c r="KW59" s="88"/>
      <c r="KX59" s="88"/>
      <c r="KY59" s="88"/>
      <c r="KZ59" s="88"/>
      <c r="LA59" s="89"/>
      <c r="LB59" s="89"/>
      <c r="LC59" s="90"/>
      <c r="LD59" s="90"/>
      <c r="LE59" s="90"/>
      <c r="LF59" s="38"/>
      <c r="LG59" s="91"/>
      <c r="LH59" s="91"/>
      <c r="LI59" s="40"/>
      <c r="LJ59" s="0"/>
      <c r="LK59" s="0"/>
      <c r="LL59" s="0"/>
      <c r="LM59" s="0"/>
      <c r="LN59" s="0"/>
      <c r="LO59" s="0"/>
      <c r="LP59" s="0"/>
      <c r="LQ59" s="0"/>
      <c r="LR59" s="0"/>
    </row>
    <row r="60" customFormat="false" ht="48" hidden="false" customHeight="true" outlineLevel="0" collapsed="false">
      <c r="J60" s="13" t="s">
        <v>40</v>
      </c>
      <c r="K60" s="28"/>
      <c r="L60" s="56" t="n">
        <v>2</v>
      </c>
      <c r="M60" s="56"/>
      <c r="N60" s="17"/>
      <c r="O60" s="30"/>
      <c r="P60" s="30"/>
      <c r="Q60" s="30"/>
      <c r="R60" s="30"/>
      <c r="S60" s="30"/>
      <c r="T60" s="30"/>
      <c r="U60" s="31" t="s">
        <v>58</v>
      </c>
      <c r="V60" s="31"/>
      <c r="W60" s="32" t="s">
        <v>59</v>
      </c>
      <c r="X60" s="32"/>
      <c r="Y60" s="33" t="s">
        <v>60</v>
      </c>
      <c r="Z60" s="33"/>
      <c r="AA60" s="33"/>
      <c r="AB60" s="33"/>
      <c r="AP60" s="34" t="s">
        <v>104</v>
      </c>
      <c r="AQ60" s="56" t="n">
        <v>17</v>
      </c>
      <c r="AR60" s="56"/>
      <c r="AS60" s="17"/>
      <c r="AT60" s="30"/>
      <c r="AU60" s="30"/>
      <c r="AV60" s="30"/>
      <c r="AW60" s="30"/>
      <c r="AX60" s="30"/>
      <c r="AY60" s="30"/>
      <c r="AZ60" s="31" t="s">
        <v>58</v>
      </c>
      <c r="BA60" s="31"/>
      <c r="BB60" s="32" t="s">
        <v>59</v>
      </c>
      <c r="BC60" s="32"/>
      <c r="BD60" s="33" t="s">
        <v>60</v>
      </c>
      <c r="BE60" s="33"/>
      <c r="BF60" s="33"/>
      <c r="BG60" s="33"/>
      <c r="BH60" s="4" t="s">
        <v>1</v>
      </c>
      <c r="BI60" s="4"/>
      <c r="BJ60" s="4"/>
      <c r="BK60" s="4"/>
      <c r="BP60" s="122" t="s">
        <v>1</v>
      </c>
      <c r="BQ60" s="122"/>
      <c r="BR60" s="122"/>
      <c r="BS60" s="122"/>
      <c r="BT60" s="122" t="s">
        <v>223</v>
      </c>
      <c r="BU60" s="122"/>
      <c r="BV60" s="122"/>
      <c r="BW60" s="122"/>
      <c r="BX60" s="122"/>
      <c r="BY60" s="122"/>
      <c r="BZ60" s="122"/>
      <c r="CA60" s="122"/>
      <c r="CB60" s="122"/>
      <c r="CC60" s="122"/>
      <c r="CD60" s="122"/>
      <c r="CE60" s="122"/>
      <c r="CF60" s="122"/>
      <c r="CG60" s="122"/>
      <c r="CH60" s="122"/>
      <c r="CI60" s="122"/>
      <c r="CJ60" s="122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K60" s="12" t="s">
        <v>37</v>
      </c>
      <c r="EL60" s="12"/>
      <c r="EM60" s="12"/>
      <c r="EN60" s="28"/>
      <c r="EO60" s="56" t="n">
        <v>9</v>
      </c>
      <c r="EP60" s="56"/>
      <c r="EQ60" s="17"/>
      <c r="ER60" s="30"/>
      <c r="ES60" s="30"/>
      <c r="ET60" s="30"/>
      <c r="EU60" s="30"/>
      <c r="EV60" s="30"/>
      <c r="EW60" s="30"/>
      <c r="EX60" s="31" t="s">
        <v>58</v>
      </c>
      <c r="EY60" s="31"/>
      <c r="EZ60" s="32" t="s">
        <v>59</v>
      </c>
      <c r="FA60" s="32"/>
      <c r="FB60" s="122" t="s">
        <v>60</v>
      </c>
      <c r="FC60" s="122"/>
      <c r="FD60" s="122"/>
      <c r="FE60" s="122"/>
      <c r="JH60" s="0"/>
      <c r="JI60" s="0"/>
      <c r="JJ60" s="27"/>
      <c r="JK60" s="0"/>
      <c r="JL60" s="27"/>
      <c r="JM60" s="0"/>
      <c r="JN60" s="27"/>
      <c r="JO60" s="0"/>
      <c r="JP60" s="0"/>
      <c r="JQ60" s="0"/>
      <c r="JR60" s="115" t="s">
        <v>40</v>
      </c>
      <c r="JS60" s="34" t="s">
        <v>81</v>
      </c>
      <c r="JT60" s="56" t="n">
        <v>9</v>
      </c>
      <c r="JU60" s="56"/>
      <c r="JV60" s="17"/>
      <c r="JW60" s="81" t="s">
        <v>224</v>
      </c>
      <c r="JX60" s="119" t="n">
        <f aca="false">$KB$48</f>
        <v>0.054</v>
      </c>
      <c r="JY60" s="119"/>
      <c r="JZ60" s="30"/>
      <c r="KA60" s="30"/>
      <c r="KB60" s="30"/>
      <c r="KC60" s="135" t="s">
        <v>58</v>
      </c>
      <c r="KD60" s="135"/>
      <c r="KE60" s="32" t="s">
        <v>59</v>
      </c>
      <c r="KF60" s="32"/>
      <c r="KG60" s="4" t="s">
        <v>60</v>
      </c>
      <c r="KH60" s="4"/>
      <c r="KI60" s="4"/>
      <c r="KJ60" s="4"/>
      <c r="KK60" s="0"/>
      <c r="KL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</row>
    <row r="61" customFormat="false" ht="48" hidden="false" customHeight="true" outlineLevel="0" collapsed="false">
      <c r="J61" s="13"/>
      <c r="K61" s="28"/>
      <c r="L61" s="88" t="s">
        <v>225</v>
      </c>
      <c r="M61" s="88"/>
      <c r="N61" s="88"/>
      <c r="O61" s="88"/>
      <c r="P61" s="88"/>
      <c r="Q61" s="88"/>
      <c r="R61" s="88"/>
      <c r="S61" s="88"/>
      <c r="T61" s="88"/>
      <c r="U61" s="99" t="n">
        <v>2</v>
      </c>
      <c r="V61" s="99"/>
      <c r="W61" s="130" t="s">
        <v>170</v>
      </c>
      <c r="X61" s="130"/>
      <c r="Y61" s="38"/>
      <c r="Z61" s="61" t="s">
        <v>226</v>
      </c>
      <c r="AA61" s="61"/>
      <c r="AB61" s="40"/>
      <c r="AP61" s="28"/>
      <c r="AQ61" s="81" t="s">
        <v>227</v>
      </c>
      <c r="AR61" s="81"/>
      <c r="AS61" s="82" t="n">
        <f aca="false">$T$81</f>
        <v>13.0755755755756</v>
      </c>
      <c r="AT61" s="82"/>
      <c r="AU61" s="136" t="s">
        <v>228</v>
      </c>
      <c r="AV61" s="136"/>
      <c r="AW61" s="136"/>
      <c r="AX61" s="136"/>
      <c r="AY61" s="136"/>
      <c r="AZ61" s="36" t="n">
        <f aca="false">AS62*AS61</f>
        <v>3.01261261261262</v>
      </c>
      <c r="BA61" s="36"/>
      <c r="BB61" s="100" t="s">
        <v>211</v>
      </c>
      <c r="BC61" s="100"/>
      <c r="BD61" s="38"/>
      <c r="BE61" s="61" t="s">
        <v>229</v>
      </c>
      <c r="BF61" s="61"/>
      <c r="BG61" s="40"/>
      <c r="BH61" s="8"/>
      <c r="BI61" s="8"/>
      <c r="BJ61" s="8"/>
      <c r="BK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W61" s="0"/>
      <c r="DX61" s="0"/>
      <c r="DY61" s="0"/>
      <c r="DZ61" s="0"/>
      <c r="EA61" s="0"/>
      <c r="EB61" s="0"/>
      <c r="EC61" s="0"/>
      <c r="EK61" s="12"/>
      <c r="EL61" s="12"/>
      <c r="EM61" s="12"/>
      <c r="EN61" s="28"/>
      <c r="EO61" s="88" t="s">
        <v>230</v>
      </c>
      <c r="EP61" s="88"/>
      <c r="EQ61" s="88"/>
      <c r="ER61" s="88"/>
      <c r="ES61" s="88"/>
      <c r="ET61" s="88"/>
      <c r="EU61" s="88"/>
      <c r="EV61" s="88"/>
      <c r="EW61" s="88"/>
      <c r="EX61" s="36" t="n">
        <v>0.08</v>
      </c>
      <c r="EY61" s="36"/>
      <c r="EZ61" s="100" t="s">
        <v>231</v>
      </c>
      <c r="FA61" s="100"/>
      <c r="FB61" s="38"/>
      <c r="FC61" s="61" t="s">
        <v>232</v>
      </c>
      <c r="FD61" s="61"/>
      <c r="FE61" s="40"/>
      <c r="JJ61" s="27"/>
      <c r="JK61" s="0"/>
      <c r="JL61" s="27"/>
      <c r="JN61" s="27"/>
      <c r="JO61" s="27"/>
      <c r="JP61" s="27"/>
      <c r="JQ61" s="92" t="s">
        <v>152</v>
      </c>
      <c r="JR61" s="115"/>
      <c r="JS61" s="28"/>
      <c r="JT61" s="88" t="s">
        <v>233</v>
      </c>
      <c r="JU61" s="88"/>
      <c r="JV61" s="88"/>
      <c r="JW61" s="88"/>
      <c r="JX61" s="88"/>
      <c r="JY61" s="88"/>
      <c r="JZ61" s="88"/>
      <c r="KA61" s="88"/>
      <c r="KB61" s="88"/>
      <c r="KC61" s="36" t="n">
        <f aca="false">JX60</f>
        <v>0.054</v>
      </c>
      <c r="KD61" s="36"/>
      <c r="KE61" s="100" t="s">
        <v>211</v>
      </c>
      <c r="KF61" s="100"/>
      <c r="KG61" s="137"/>
      <c r="KH61" s="91" t="s">
        <v>234</v>
      </c>
      <c r="KI61" s="91"/>
      <c r="KJ61" s="40"/>
      <c r="KK61" s="0"/>
      <c r="KL61" s="0"/>
      <c r="KN61" s="0"/>
      <c r="KO61" s="0"/>
      <c r="KP61" s="115" t="s">
        <v>40</v>
      </c>
      <c r="KQ61" s="28"/>
      <c r="KR61" s="56" t="n">
        <v>2</v>
      </c>
      <c r="KS61" s="56"/>
      <c r="KT61" s="17"/>
      <c r="KU61" s="30"/>
      <c r="KV61" s="30"/>
      <c r="KW61" s="30"/>
      <c r="KX61" s="30"/>
      <c r="KY61" s="30"/>
      <c r="KZ61" s="30"/>
      <c r="LA61" s="31" t="s">
        <v>58</v>
      </c>
      <c r="LB61" s="31"/>
      <c r="LC61" s="32" t="s">
        <v>59</v>
      </c>
      <c r="LD61" s="32"/>
      <c r="LE61" s="4" t="s">
        <v>60</v>
      </c>
      <c r="LF61" s="4"/>
      <c r="LG61" s="4"/>
      <c r="LH61" s="4"/>
      <c r="LK61" s="0"/>
      <c r="LL61" s="0"/>
      <c r="LM61" s="0"/>
      <c r="LN61" s="0"/>
      <c r="LO61" s="0"/>
      <c r="LP61" s="0"/>
      <c r="LQ61" s="0"/>
      <c r="LR61" s="0"/>
    </row>
    <row r="62" customFormat="false" ht="48" hidden="false" customHeight="true" outlineLevel="0" collapsed="false">
      <c r="J62" s="13"/>
      <c r="K62" s="28"/>
      <c r="L62" s="88"/>
      <c r="M62" s="88"/>
      <c r="N62" s="88"/>
      <c r="O62" s="88"/>
      <c r="P62" s="88"/>
      <c r="Q62" s="88"/>
      <c r="R62" s="88"/>
      <c r="S62" s="88"/>
      <c r="T62" s="88"/>
      <c r="U62" s="99"/>
      <c r="V62" s="99"/>
      <c r="W62" s="130"/>
      <c r="X62" s="130"/>
      <c r="Y62" s="38"/>
      <c r="Z62" s="61"/>
      <c r="AA62" s="61"/>
      <c r="AB62" s="40"/>
      <c r="AP62" s="28"/>
      <c r="AQ62" s="123" t="s">
        <v>235</v>
      </c>
      <c r="AR62" s="123"/>
      <c r="AS62" s="138" t="n">
        <f aca="false">$AZ$65</f>
        <v>0.2304</v>
      </c>
      <c r="AT62" s="138"/>
      <c r="AU62" s="136"/>
      <c r="AV62" s="136"/>
      <c r="AW62" s="136"/>
      <c r="AX62" s="136"/>
      <c r="AY62" s="136"/>
      <c r="AZ62" s="36"/>
      <c r="BA62" s="36"/>
      <c r="BB62" s="100"/>
      <c r="BC62" s="100"/>
      <c r="BD62" s="38"/>
      <c r="BE62" s="61"/>
      <c r="BF62" s="61"/>
      <c r="BG62" s="40"/>
      <c r="BH62" s="8"/>
      <c r="BI62" s="8"/>
      <c r="BJ62" s="8"/>
      <c r="BK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EK62" s="12"/>
      <c r="EL62" s="12"/>
      <c r="EM62" s="12"/>
      <c r="EN62" s="28"/>
      <c r="EO62" s="88"/>
      <c r="EP62" s="88"/>
      <c r="EQ62" s="88"/>
      <c r="ER62" s="88"/>
      <c r="ES62" s="88"/>
      <c r="ET62" s="88"/>
      <c r="EU62" s="88"/>
      <c r="EV62" s="88"/>
      <c r="EW62" s="88"/>
      <c r="EX62" s="36"/>
      <c r="EY62" s="36"/>
      <c r="EZ62" s="100"/>
      <c r="FA62" s="100"/>
      <c r="FB62" s="38"/>
      <c r="FC62" s="61"/>
      <c r="FD62" s="61"/>
      <c r="FE62" s="40"/>
      <c r="JJ62" s="27"/>
      <c r="JK62" s="0"/>
      <c r="JL62" s="27"/>
      <c r="JM62" s="0"/>
      <c r="JN62" s="0"/>
      <c r="JO62" s="0"/>
      <c r="JP62" s="0"/>
      <c r="JQ62" s="0"/>
      <c r="JR62" s="115"/>
      <c r="JS62" s="28"/>
      <c r="JT62" s="88"/>
      <c r="JU62" s="88"/>
      <c r="JV62" s="88"/>
      <c r="JW62" s="88"/>
      <c r="JX62" s="88"/>
      <c r="JY62" s="88"/>
      <c r="JZ62" s="88"/>
      <c r="KA62" s="88"/>
      <c r="KB62" s="88"/>
      <c r="KC62" s="36"/>
      <c r="KD62" s="36"/>
      <c r="KE62" s="100"/>
      <c r="KF62" s="100"/>
      <c r="KG62" s="137"/>
      <c r="KH62" s="91"/>
      <c r="KI62" s="91"/>
      <c r="KJ62" s="40"/>
      <c r="KK62" s="0"/>
      <c r="KL62" s="0"/>
      <c r="KN62" s="0"/>
      <c r="KO62" s="0"/>
      <c r="KP62" s="115"/>
      <c r="KQ62" s="28"/>
      <c r="KR62" s="129" t="s">
        <v>236</v>
      </c>
      <c r="KS62" s="129"/>
      <c r="KT62" s="129"/>
      <c r="KU62" s="129"/>
      <c r="KV62" s="129"/>
      <c r="KW62" s="129"/>
      <c r="KX62" s="129"/>
      <c r="KY62" s="129"/>
      <c r="KZ62" s="129"/>
      <c r="LA62" s="99" t="n">
        <v>3</v>
      </c>
      <c r="LB62" s="99"/>
      <c r="LC62" s="130" t="s">
        <v>170</v>
      </c>
      <c r="LD62" s="130"/>
      <c r="LE62" s="38"/>
      <c r="LF62" s="61" t="s">
        <v>237</v>
      </c>
      <c r="LG62" s="61"/>
      <c r="LH62" s="40"/>
      <c r="LK62" s="0"/>
      <c r="LL62" s="0"/>
      <c r="LM62" s="0"/>
      <c r="LN62" s="0"/>
      <c r="LO62" s="0"/>
      <c r="LP62" s="0"/>
      <c r="LQ62" s="0"/>
      <c r="LR62" s="0"/>
    </row>
    <row r="63" customFormat="false" ht="48" hidden="false" customHeight="true" outlineLevel="0" collapsed="false">
      <c r="JJ63" s="27"/>
      <c r="JK63" s="0"/>
      <c r="JL63" s="27"/>
      <c r="JM63" s="0"/>
      <c r="JN63" s="0"/>
      <c r="JO63" s="0"/>
      <c r="KN63" s="0"/>
      <c r="KO63" s="0"/>
      <c r="KP63" s="115"/>
      <c r="KQ63" s="28"/>
      <c r="KR63" s="129"/>
      <c r="KS63" s="129"/>
      <c r="KT63" s="129"/>
      <c r="KU63" s="129"/>
      <c r="KV63" s="129"/>
      <c r="KW63" s="129"/>
      <c r="KX63" s="129"/>
      <c r="KY63" s="129"/>
      <c r="KZ63" s="129"/>
      <c r="LA63" s="99"/>
      <c r="LB63" s="99"/>
      <c r="LC63" s="130"/>
      <c r="LD63" s="130"/>
      <c r="LE63" s="38"/>
      <c r="LF63" s="61"/>
      <c r="LG63" s="61"/>
      <c r="LH63" s="40"/>
      <c r="LM63" s="0"/>
      <c r="LN63" s="0"/>
      <c r="LO63" s="0"/>
      <c r="LP63" s="0"/>
      <c r="LQ63" s="0"/>
      <c r="LR63" s="0"/>
    </row>
    <row r="64" customFormat="false" ht="48" hidden="false" customHeight="true" outlineLevel="0" collapsed="false">
      <c r="J64" s="28"/>
      <c r="K64" s="56" t="n">
        <v>3</v>
      </c>
      <c r="L64" s="56"/>
      <c r="M64" s="17"/>
      <c r="N64" s="81" t="s">
        <v>209</v>
      </c>
      <c r="O64" s="139" t="n">
        <f aca="false">$T$45</f>
        <v>24</v>
      </c>
      <c r="P64" s="139"/>
      <c r="Q64" s="81" t="s">
        <v>221</v>
      </c>
      <c r="R64" s="140" t="n">
        <f aca="false">$U$61</f>
        <v>2</v>
      </c>
      <c r="S64" s="140"/>
      <c r="T64" s="31" t="s">
        <v>58</v>
      </c>
      <c r="U64" s="31"/>
      <c r="V64" s="32" t="s">
        <v>59</v>
      </c>
      <c r="W64" s="32"/>
      <c r="X64" s="33" t="s">
        <v>60</v>
      </c>
      <c r="Y64" s="33"/>
      <c r="Z64" s="33"/>
      <c r="AA64" s="33"/>
      <c r="AB64" s="4" t="s">
        <v>1</v>
      </c>
      <c r="AC64" s="4"/>
      <c r="AD64" s="4"/>
      <c r="AP64" s="34" t="s">
        <v>104</v>
      </c>
      <c r="AQ64" s="56" t="n">
        <v>18</v>
      </c>
      <c r="AR64" s="56"/>
      <c r="AS64" s="17"/>
      <c r="AT64" s="81" t="s">
        <v>206</v>
      </c>
      <c r="AU64" s="141" t="n">
        <f aca="false">$BA$69</f>
        <v>0.096</v>
      </c>
      <c r="AV64" s="141"/>
      <c r="AW64" s="81" t="s">
        <v>238</v>
      </c>
      <c r="AX64" s="141" t="n">
        <f aca="false">$AZ$57</f>
        <v>0.0192</v>
      </c>
      <c r="AY64" s="141"/>
      <c r="AZ64" s="31" t="s">
        <v>58</v>
      </c>
      <c r="BA64" s="31"/>
      <c r="BB64" s="32" t="s">
        <v>59</v>
      </c>
      <c r="BC64" s="32"/>
      <c r="BD64" s="33" t="s">
        <v>60</v>
      </c>
      <c r="BE64" s="33"/>
      <c r="BF64" s="33"/>
      <c r="BG64" s="33"/>
      <c r="BH64" s="4" t="s">
        <v>1</v>
      </c>
      <c r="BI64" s="4"/>
      <c r="BJ64" s="4"/>
      <c r="BK64" s="4"/>
      <c r="BL64" s="4"/>
      <c r="BP64" s="28"/>
      <c r="BQ64" s="56" t="n">
        <v>22</v>
      </c>
      <c r="BR64" s="56"/>
      <c r="BS64" s="17"/>
      <c r="BT64" s="81" t="s">
        <v>222</v>
      </c>
      <c r="BU64" s="82" t="n">
        <f aca="false">$T$105</f>
        <v>0.531259297037698</v>
      </c>
      <c r="BV64" s="82"/>
      <c r="BW64" s="81" t="s">
        <v>207</v>
      </c>
      <c r="BX64" s="82" t="n">
        <f aca="false">$T$49</f>
        <v>220</v>
      </c>
      <c r="BY64" s="82"/>
      <c r="BZ64" s="31" t="s">
        <v>58</v>
      </c>
      <c r="CA64" s="31"/>
      <c r="CB64" s="32" t="s">
        <v>59</v>
      </c>
      <c r="CC64" s="32"/>
      <c r="CD64" s="33" t="s">
        <v>60</v>
      </c>
      <c r="CE64" s="33"/>
      <c r="CF64" s="33"/>
      <c r="CG64" s="33"/>
      <c r="CH64" s="4" t="s">
        <v>1</v>
      </c>
      <c r="CI64" s="4"/>
      <c r="CJ64" s="4"/>
      <c r="CR64" s="28"/>
      <c r="CS64" s="56" t="n">
        <v>30</v>
      </c>
      <c r="CT64" s="56"/>
      <c r="CU64" s="17"/>
      <c r="CV64" s="81" t="s">
        <v>239</v>
      </c>
      <c r="CW64" s="141" t="n">
        <f aca="false">$DE$69</f>
        <v>6</v>
      </c>
      <c r="CX64" s="141"/>
      <c r="CY64" s="81" t="s">
        <v>240</v>
      </c>
      <c r="CZ64" s="82" t="n">
        <f aca="false">$T$113</f>
        <v>0.956266734667857</v>
      </c>
      <c r="DA64" s="82"/>
      <c r="DB64" s="31" t="s">
        <v>58</v>
      </c>
      <c r="DC64" s="31"/>
      <c r="DD64" s="32" t="s">
        <v>59</v>
      </c>
      <c r="DE64" s="32"/>
      <c r="DF64" s="33" t="s">
        <v>60</v>
      </c>
      <c r="DG64" s="33"/>
      <c r="DH64" s="33"/>
      <c r="DI64" s="33"/>
      <c r="DJ64" s="4" t="s">
        <v>1</v>
      </c>
      <c r="DK64" s="4"/>
      <c r="DL64" s="4"/>
      <c r="EK64" s="13" t="s">
        <v>40</v>
      </c>
      <c r="EL64" s="28"/>
      <c r="EM64" s="56" t="n">
        <v>9</v>
      </c>
      <c r="EN64" s="56"/>
      <c r="EO64" s="17"/>
      <c r="EP64" s="81" t="s">
        <v>177</v>
      </c>
      <c r="EQ64" s="119" t="n">
        <f aca="false">$EV$45</f>
        <v>13</v>
      </c>
      <c r="ER64" s="119"/>
      <c r="ES64" s="30"/>
      <c r="ET64" s="30"/>
      <c r="EU64" s="30"/>
      <c r="EV64" s="135" t="s">
        <v>58</v>
      </c>
      <c r="EW64" s="135"/>
      <c r="EX64" s="32" t="s">
        <v>59</v>
      </c>
      <c r="EY64" s="32"/>
      <c r="EZ64" s="4" t="s">
        <v>60</v>
      </c>
      <c r="FA64" s="4"/>
      <c r="FB64" s="4"/>
      <c r="FC64" s="4"/>
      <c r="JJ64" s="27"/>
      <c r="JK64" s="0"/>
      <c r="JL64" s="27"/>
      <c r="JN64" s="0"/>
      <c r="JO64" s="0"/>
      <c r="JP64" s="0"/>
      <c r="JR64" s="28"/>
      <c r="JS64" s="29" t="s">
        <v>57</v>
      </c>
      <c r="JT64" s="29"/>
      <c r="JU64" s="17"/>
      <c r="JV64" s="30"/>
      <c r="JW64" s="30"/>
      <c r="JX64" s="30"/>
      <c r="JY64" s="30"/>
      <c r="JZ64" s="30"/>
      <c r="KA64" s="30"/>
      <c r="KB64" s="31" t="s">
        <v>58</v>
      </c>
      <c r="KC64" s="31"/>
      <c r="KD64" s="32" t="s">
        <v>59</v>
      </c>
      <c r="KE64" s="32"/>
      <c r="KF64" s="125" t="s">
        <v>60</v>
      </c>
      <c r="KG64" s="125"/>
      <c r="KH64" s="125"/>
      <c r="KI64" s="125"/>
      <c r="KJ64" s="125" t="s">
        <v>1</v>
      </c>
      <c r="KK64" s="125"/>
      <c r="KL64" s="125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M64" s="0"/>
      <c r="LN64" s="0"/>
      <c r="LO64" s="0"/>
      <c r="LP64" s="0"/>
      <c r="LQ64" s="0"/>
      <c r="LR64" s="0"/>
    </row>
    <row r="65" customFormat="false" ht="48" hidden="false" customHeight="true" outlineLevel="0" collapsed="false">
      <c r="J65" s="28"/>
      <c r="K65" s="142" t="s">
        <v>241</v>
      </c>
      <c r="L65" s="142"/>
      <c r="M65" s="142"/>
      <c r="N65" s="142"/>
      <c r="O65" s="142"/>
      <c r="P65" s="142"/>
      <c r="Q65" s="142"/>
      <c r="R65" s="142"/>
      <c r="S65" s="142"/>
      <c r="T65" s="99" t="n">
        <f aca="false">O64/R64</f>
        <v>12</v>
      </c>
      <c r="U65" s="99"/>
      <c r="V65" s="130" t="s">
        <v>170</v>
      </c>
      <c r="W65" s="130"/>
      <c r="X65" s="38"/>
      <c r="Y65" s="61" t="s">
        <v>242</v>
      </c>
      <c r="Z65" s="61"/>
      <c r="AA65" s="40"/>
      <c r="AB65" s="8"/>
      <c r="AC65" s="8"/>
      <c r="AD65" s="8"/>
      <c r="AP65" s="28"/>
      <c r="AQ65" s="35"/>
      <c r="AR65" s="35"/>
      <c r="AS65" s="35"/>
      <c r="AT65" s="35"/>
      <c r="AU65" s="35"/>
      <c r="AV65" s="35"/>
      <c r="AW65" s="35"/>
      <c r="AX65" s="35"/>
      <c r="AY65" s="35"/>
      <c r="AZ65" s="36" t="n">
        <f aca="false">2*AU64+2*AX64</f>
        <v>0.2304</v>
      </c>
      <c r="BA65" s="36"/>
      <c r="BB65" s="100" t="s">
        <v>211</v>
      </c>
      <c r="BC65" s="100"/>
      <c r="BD65" s="38"/>
      <c r="BE65" s="61" t="s">
        <v>243</v>
      </c>
      <c r="BF65" s="61"/>
      <c r="BG65" s="40"/>
      <c r="BH65" s="8"/>
      <c r="BI65" s="8"/>
      <c r="BJ65" s="8"/>
      <c r="BK65" s="8"/>
      <c r="BL65" s="8"/>
      <c r="BP65" s="28"/>
      <c r="BQ65" s="35"/>
      <c r="BR65" s="35"/>
      <c r="BS65" s="35"/>
      <c r="BT65" s="35"/>
      <c r="BU65" s="35"/>
      <c r="BV65" s="35"/>
      <c r="BW65" s="35"/>
      <c r="BX65" s="35"/>
      <c r="BY65" s="35"/>
      <c r="BZ65" s="36" t="n">
        <f aca="false">BX64/BU64</f>
        <v>414.1104</v>
      </c>
      <c r="CA65" s="36"/>
      <c r="CB65" s="100" t="s">
        <v>191</v>
      </c>
      <c r="CC65" s="100"/>
      <c r="CD65" s="38"/>
      <c r="CE65" s="61" t="s">
        <v>244</v>
      </c>
      <c r="CF65" s="61"/>
      <c r="CG65" s="40"/>
      <c r="CH65" s="8"/>
      <c r="CI65" s="8"/>
      <c r="CJ65" s="8"/>
      <c r="CP65" s="27"/>
      <c r="CQ65" s="92" t="s">
        <v>152</v>
      </c>
      <c r="CR65" s="28"/>
      <c r="CS65" s="35" t="s">
        <v>245</v>
      </c>
      <c r="CT65" s="35"/>
      <c r="CU65" s="35"/>
      <c r="CV65" s="35"/>
      <c r="CW65" s="35"/>
      <c r="CX65" s="35"/>
      <c r="CY65" s="35"/>
      <c r="CZ65" s="35"/>
      <c r="DA65" s="35"/>
      <c r="DB65" s="36" t="n">
        <f aca="false">CZ64/CW64</f>
        <v>0.159377789111309</v>
      </c>
      <c r="DC65" s="36"/>
      <c r="DD65" s="100" t="s">
        <v>246</v>
      </c>
      <c r="DE65" s="100"/>
      <c r="DF65" s="38"/>
      <c r="DG65" s="61" t="s">
        <v>247</v>
      </c>
      <c r="DH65" s="61"/>
      <c r="DI65" s="40"/>
      <c r="DJ65" s="8"/>
      <c r="DK65" s="8"/>
      <c r="DL65" s="8"/>
      <c r="EK65" s="13"/>
      <c r="EL65" s="28"/>
      <c r="EM65" s="88" t="s">
        <v>248</v>
      </c>
      <c r="EN65" s="88"/>
      <c r="EO65" s="88"/>
      <c r="EP65" s="88"/>
      <c r="EQ65" s="88"/>
      <c r="ER65" s="88"/>
      <c r="ES65" s="88"/>
      <c r="ET65" s="88"/>
      <c r="EU65" s="88"/>
      <c r="EV65" s="36" t="n">
        <f aca="false">EQ64</f>
        <v>13</v>
      </c>
      <c r="EW65" s="36"/>
      <c r="EX65" s="90" t="s">
        <v>231</v>
      </c>
      <c r="EY65" s="90"/>
      <c r="EZ65" s="137"/>
      <c r="FA65" s="61" t="s">
        <v>249</v>
      </c>
      <c r="FB65" s="61"/>
      <c r="FC65" s="40"/>
      <c r="JJ65" s="27"/>
      <c r="JK65" s="0"/>
      <c r="JL65" s="27"/>
      <c r="JM65" s="27"/>
      <c r="JN65" s="27"/>
      <c r="JO65" s="27"/>
      <c r="JP65" s="27"/>
      <c r="JQ65" s="92" t="s">
        <v>152</v>
      </c>
      <c r="JR65" s="28"/>
      <c r="JS65" s="81" t="s">
        <v>250</v>
      </c>
      <c r="JT65" s="119" t="n">
        <f aca="false">$KB$52</f>
        <v>50</v>
      </c>
      <c r="JU65" s="119"/>
      <c r="JV65" s="131"/>
      <c r="JW65" s="131"/>
      <c r="JX65" s="131"/>
      <c r="JY65" s="131"/>
      <c r="JZ65" s="131"/>
      <c r="KA65" s="131"/>
      <c r="KB65" s="36" t="n">
        <f aca="false">(60*JT65)/JT66</f>
        <v>1500</v>
      </c>
      <c r="KC65" s="36"/>
      <c r="KD65" s="37"/>
      <c r="KE65" s="37"/>
      <c r="KF65" s="38"/>
      <c r="KG65" s="61" t="s">
        <v>251</v>
      </c>
      <c r="KH65" s="61"/>
      <c r="KI65" s="40"/>
      <c r="KJ65" s="8"/>
      <c r="KK65" s="8"/>
      <c r="KL65" s="8"/>
      <c r="KM65" s="0"/>
      <c r="KN65" s="0"/>
      <c r="KO65" s="0"/>
      <c r="KP65" s="13" t="s">
        <v>40</v>
      </c>
      <c r="KQ65" s="79"/>
      <c r="KR65" s="56" t="s">
        <v>57</v>
      </c>
      <c r="KS65" s="56"/>
      <c r="KT65" s="17"/>
      <c r="KU65" s="30"/>
      <c r="KV65" s="30"/>
      <c r="KW65" s="30"/>
      <c r="KX65" s="30"/>
      <c r="KY65" s="30"/>
      <c r="KZ65" s="30"/>
      <c r="LA65" s="31" t="s">
        <v>58</v>
      </c>
      <c r="LB65" s="31"/>
      <c r="LC65" s="32" t="s">
        <v>59</v>
      </c>
      <c r="LD65" s="32"/>
      <c r="LE65" s="33" t="s">
        <v>60</v>
      </c>
      <c r="LF65" s="33"/>
      <c r="LG65" s="33"/>
      <c r="LH65" s="33"/>
      <c r="LM65" s="0"/>
      <c r="LN65" s="0"/>
      <c r="LO65" s="0"/>
      <c r="LP65" s="0"/>
      <c r="LQ65" s="0"/>
      <c r="LR65" s="0"/>
    </row>
    <row r="66" customFormat="false" ht="48" hidden="false" customHeight="true" outlineLevel="0" collapsed="false">
      <c r="J66" s="28"/>
      <c r="K66" s="142"/>
      <c r="L66" s="142"/>
      <c r="M66" s="142"/>
      <c r="N66" s="142"/>
      <c r="O66" s="142"/>
      <c r="P66" s="142"/>
      <c r="Q66" s="142"/>
      <c r="R66" s="142"/>
      <c r="S66" s="142"/>
      <c r="T66" s="99"/>
      <c r="U66" s="99"/>
      <c r="V66" s="130"/>
      <c r="W66" s="130"/>
      <c r="X66" s="38"/>
      <c r="Y66" s="61"/>
      <c r="Z66" s="61"/>
      <c r="AA66" s="40"/>
      <c r="AB66" s="8"/>
      <c r="AC66" s="8"/>
      <c r="AD66" s="8"/>
      <c r="AP66" s="28"/>
      <c r="AQ66" s="35"/>
      <c r="AR66" s="35"/>
      <c r="AS66" s="35"/>
      <c r="AT66" s="35"/>
      <c r="AU66" s="35"/>
      <c r="AV66" s="35"/>
      <c r="AW66" s="35"/>
      <c r="AX66" s="35"/>
      <c r="AY66" s="35"/>
      <c r="AZ66" s="36"/>
      <c r="BA66" s="36"/>
      <c r="BB66" s="100"/>
      <c r="BC66" s="100"/>
      <c r="BD66" s="38"/>
      <c r="BE66" s="61"/>
      <c r="BF66" s="61"/>
      <c r="BG66" s="40"/>
      <c r="BH66" s="8"/>
      <c r="BI66" s="8"/>
      <c r="BJ66" s="8"/>
      <c r="BK66" s="8"/>
      <c r="BL66" s="8"/>
      <c r="BP66" s="28"/>
      <c r="BQ66" s="35"/>
      <c r="BR66" s="35"/>
      <c r="BS66" s="35"/>
      <c r="BT66" s="35"/>
      <c r="BU66" s="35"/>
      <c r="BV66" s="35"/>
      <c r="BW66" s="35"/>
      <c r="BX66" s="35"/>
      <c r="BY66" s="35"/>
      <c r="BZ66" s="36"/>
      <c r="CA66" s="36"/>
      <c r="CB66" s="100"/>
      <c r="CC66" s="100"/>
      <c r="CD66" s="38"/>
      <c r="CE66" s="61"/>
      <c r="CF66" s="61"/>
      <c r="CG66" s="40"/>
      <c r="CH66" s="8"/>
      <c r="CI66" s="8"/>
      <c r="CJ66" s="8"/>
      <c r="CP66" s="27"/>
      <c r="CR66" s="28"/>
      <c r="CS66" s="35"/>
      <c r="CT66" s="35"/>
      <c r="CU66" s="35"/>
      <c r="CV66" s="35"/>
      <c r="CW66" s="35"/>
      <c r="CX66" s="35"/>
      <c r="CY66" s="35"/>
      <c r="CZ66" s="35"/>
      <c r="DA66" s="35"/>
      <c r="DB66" s="36"/>
      <c r="DC66" s="36"/>
      <c r="DD66" s="100"/>
      <c r="DE66" s="100"/>
      <c r="DF66" s="38"/>
      <c r="DG66" s="61"/>
      <c r="DH66" s="61"/>
      <c r="DI66" s="40"/>
      <c r="DJ66" s="8"/>
      <c r="DK66" s="8"/>
      <c r="DL66" s="8"/>
      <c r="EK66" s="13"/>
      <c r="EL66" s="28"/>
      <c r="EM66" s="88"/>
      <c r="EN66" s="88"/>
      <c r="EO66" s="88"/>
      <c r="EP66" s="88"/>
      <c r="EQ66" s="88"/>
      <c r="ER66" s="88"/>
      <c r="ES66" s="88"/>
      <c r="ET66" s="88"/>
      <c r="EU66" s="88"/>
      <c r="EV66" s="36"/>
      <c r="EW66" s="36"/>
      <c r="EX66" s="90"/>
      <c r="EY66" s="90"/>
      <c r="EZ66" s="137"/>
      <c r="FA66" s="61"/>
      <c r="FB66" s="61"/>
      <c r="FC66" s="40"/>
      <c r="JJ66" s="27"/>
      <c r="JK66" s="0"/>
      <c r="JL66" s="0"/>
      <c r="JM66" s="0"/>
      <c r="JN66" s="0"/>
      <c r="JO66" s="0"/>
      <c r="JR66" s="28"/>
      <c r="JS66" s="81" t="s">
        <v>252</v>
      </c>
      <c r="JT66" s="119" t="n">
        <f aca="false">$KB$44/2</f>
        <v>2</v>
      </c>
      <c r="JU66" s="119"/>
      <c r="JV66" s="131"/>
      <c r="JW66" s="131"/>
      <c r="JX66" s="131"/>
      <c r="JY66" s="131"/>
      <c r="JZ66" s="131"/>
      <c r="KA66" s="131"/>
      <c r="KB66" s="36"/>
      <c r="KC66" s="36"/>
      <c r="KD66" s="37"/>
      <c r="KE66" s="37"/>
      <c r="KF66" s="38"/>
      <c r="KG66" s="61"/>
      <c r="KH66" s="61"/>
      <c r="KI66" s="40"/>
      <c r="KJ66" s="8"/>
      <c r="KK66" s="8"/>
      <c r="KL66" s="8"/>
      <c r="KM66" s="0"/>
      <c r="KN66" s="0"/>
      <c r="KO66" s="0"/>
      <c r="KP66" s="13"/>
      <c r="KQ66" s="87"/>
      <c r="KR66" s="88" t="s">
        <v>173</v>
      </c>
      <c r="KS66" s="88"/>
      <c r="KT66" s="88"/>
      <c r="KU66" s="88"/>
      <c r="KV66" s="88"/>
      <c r="KW66" s="88"/>
      <c r="KX66" s="88"/>
      <c r="KY66" s="88"/>
      <c r="KZ66" s="88"/>
      <c r="LA66" s="99" t="n">
        <v>8900</v>
      </c>
      <c r="LB66" s="99"/>
      <c r="LC66" s="100" t="s">
        <v>174</v>
      </c>
      <c r="LD66" s="100"/>
      <c r="LE66" s="38"/>
      <c r="LF66" s="91" t="s">
        <v>175</v>
      </c>
      <c r="LG66" s="91"/>
      <c r="LH66" s="40"/>
      <c r="LM66" s="0"/>
      <c r="LN66" s="0"/>
      <c r="LO66" s="0"/>
      <c r="LP66" s="0"/>
      <c r="LQ66" s="0"/>
      <c r="LR66" s="0"/>
    </row>
    <row r="67" customFormat="false" ht="48" hidden="false" customHeight="true" outlineLevel="0" collapsed="false">
      <c r="CP67" s="27"/>
      <c r="GU67" s="6" t="s">
        <v>253</v>
      </c>
      <c r="GV67" s="6"/>
      <c r="GW67" s="6"/>
      <c r="GX67" s="6"/>
      <c r="GY67" s="6"/>
      <c r="GZ67" s="6"/>
      <c r="HA67" s="6"/>
      <c r="HB67" s="6"/>
      <c r="HC67" s="6"/>
      <c r="HD67" s="6"/>
      <c r="HE67" s="17"/>
      <c r="HF67" s="17"/>
      <c r="JJ67" s="27"/>
      <c r="JK67" s="0"/>
      <c r="JL67" s="0"/>
      <c r="JM67" s="0"/>
      <c r="JN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13"/>
      <c r="KQ67" s="96"/>
      <c r="KR67" s="88"/>
      <c r="KS67" s="88"/>
      <c r="KT67" s="88"/>
      <c r="KU67" s="88"/>
      <c r="KV67" s="88"/>
      <c r="KW67" s="88"/>
      <c r="KX67" s="88"/>
      <c r="KY67" s="88"/>
      <c r="KZ67" s="88"/>
      <c r="LA67" s="99"/>
      <c r="LB67" s="99"/>
      <c r="LC67" s="100"/>
      <c r="LD67" s="100"/>
      <c r="LE67" s="38"/>
      <c r="LF67" s="91"/>
      <c r="LG67" s="91"/>
      <c r="LH67" s="40"/>
      <c r="LM67" s="0"/>
      <c r="LN67" s="0"/>
      <c r="LO67" s="0"/>
      <c r="LP67" s="0"/>
      <c r="LQ67" s="0"/>
      <c r="LR67" s="0"/>
    </row>
    <row r="68" customFormat="false" ht="48" hidden="false" customHeight="true" outlineLevel="0" collapsed="false">
      <c r="J68" s="28"/>
      <c r="K68" s="56" t="n">
        <v>4</v>
      </c>
      <c r="L68" s="56"/>
      <c r="M68" s="17"/>
      <c r="N68" s="81" t="s">
        <v>207</v>
      </c>
      <c r="O68" s="82" t="n">
        <f aca="false">$T$49</f>
        <v>220</v>
      </c>
      <c r="P68" s="82"/>
      <c r="Q68" s="30"/>
      <c r="R68" s="30"/>
      <c r="S68" s="30"/>
      <c r="T68" s="31" t="s">
        <v>58</v>
      </c>
      <c r="U68" s="31"/>
      <c r="V68" s="32" t="s">
        <v>59</v>
      </c>
      <c r="W68" s="32"/>
      <c r="X68" s="33" t="s">
        <v>60</v>
      </c>
      <c r="Y68" s="33"/>
      <c r="Z68" s="33"/>
      <c r="AA68" s="33"/>
      <c r="AB68" s="4" t="s">
        <v>1</v>
      </c>
      <c r="AC68" s="4"/>
      <c r="AD68" s="4"/>
      <c r="AE68" s="4"/>
      <c r="AF68" s="4"/>
      <c r="AP68" s="13" t="s">
        <v>40</v>
      </c>
      <c r="AQ68" s="34" t="s">
        <v>81</v>
      </c>
      <c r="AR68" s="56" t="n">
        <v>15</v>
      </c>
      <c r="AS68" s="56"/>
      <c r="AT68" s="17"/>
      <c r="AU68" s="81" t="s">
        <v>254</v>
      </c>
      <c r="AV68" s="82" t="n">
        <f aca="false">$T$48</f>
        <v>9.6</v>
      </c>
      <c r="AW68" s="82"/>
      <c r="AX68" s="65" t="s">
        <v>165</v>
      </c>
      <c r="AY68" s="30"/>
      <c r="AZ68" s="30"/>
      <c r="BA68" s="31" t="s">
        <v>58</v>
      </c>
      <c r="BB68" s="31"/>
      <c r="BC68" s="32" t="s">
        <v>59</v>
      </c>
      <c r="BD68" s="32"/>
      <c r="BE68" s="33" t="s">
        <v>60</v>
      </c>
      <c r="BF68" s="33"/>
      <c r="BG68" s="33"/>
      <c r="BH68" s="33"/>
      <c r="BP68" s="28"/>
      <c r="BQ68" s="56" t="n">
        <v>23</v>
      </c>
      <c r="BR68" s="56"/>
      <c r="BS68" s="17"/>
      <c r="BT68" s="30"/>
      <c r="BU68" s="30"/>
      <c r="BV68" s="30"/>
      <c r="BW68" s="30"/>
      <c r="BX68" s="30"/>
      <c r="BY68" s="30"/>
      <c r="BZ68" s="31" t="s">
        <v>58</v>
      </c>
      <c r="CA68" s="31"/>
      <c r="CB68" s="32" t="s">
        <v>59</v>
      </c>
      <c r="CC68" s="32"/>
      <c r="CD68" s="33" t="s">
        <v>60</v>
      </c>
      <c r="CE68" s="33"/>
      <c r="CF68" s="33"/>
      <c r="CG68" s="33"/>
      <c r="CH68" s="4" t="s">
        <v>1</v>
      </c>
      <c r="CI68" s="4"/>
      <c r="CJ68" s="4"/>
      <c r="CK68" s="4"/>
      <c r="CL68" s="4"/>
      <c r="CP68" s="27"/>
      <c r="CR68" s="12" t="s">
        <v>37</v>
      </c>
      <c r="CS68" s="12"/>
      <c r="CT68" s="12"/>
      <c r="CU68" s="28"/>
      <c r="CV68" s="29" t="s">
        <v>57</v>
      </c>
      <c r="CW68" s="29"/>
      <c r="CX68" s="17"/>
      <c r="CY68" s="30"/>
      <c r="CZ68" s="30"/>
      <c r="DA68" s="30"/>
      <c r="DB68" s="30"/>
      <c r="DC68" s="30"/>
      <c r="DD68" s="30"/>
      <c r="DE68" s="31" t="s">
        <v>58</v>
      </c>
      <c r="DF68" s="31"/>
      <c r="DG68" s="32" t="s">
        <v>59</v>
      </c>
      <c r="DH68" s="32"/>
      <c r="DI68" s="33" t="s">
        <v>60</v>
      </c>
      <c r="DJ68" s="33"/>
      <c r="DK68" s="33"/>
      <c r="DL68" s="33"/>
      <c r="EK68" s="28"/>
      <c r="EL68" s="29" t="s">
        <v>57</v>
      </c>
      <c r="EM68" s="29"/>
      <c r="EN68" s="17"/>
      <c r="EO68" s="81" t="s">
        <v>255</v>
      </c>
      <c r="EP68" s="119" t="n">
        <f aca="false">$EV$43</f>
        <v>0.6</v>
      </c>
      <c r="EQ68" s="119"/>
      <c r="ER68" s="30"/>
      <c r="ES68" s="30"/>
      <c r="ET68" s="30"/>
      <c r="EU68" s="31" t="s">
        <v>58</v>
      </c>
      <c r="EV68" s="31"/>
      <c r="EW68" s="32" t="s">
        <v>59</v>
      </c>
      <c r="EX68" s="32"/>
      <c r="EY68" s="4" t="s">
        <v>60</v>
      </c>
      <c r="EZ68" s="4"/>
      <c r="FA68" s="4"/>
      <c r="FB68" s="4"/>
      <c r="FC68" s="4" t="s">
        <v>1</v>
      </c>
      <c r="FD68" s="4"/>
      <c r="FE68" s="4"/>
      <c r="FF68" s="4"/>
      <c r="GU68" s="143"/>
      <c r="GV68" s="143"/>
      <c r="GW68" s="143"/>
      <c r="GX68" s="143"/>
      <c r="GY68" s="143"/>
      <c r="GZ68" s="143"/>
      <c r="HA68" s="143"/>
      <c r="HB68" s="143"/>
      <c r="HC68" s="143"/>
      <c r="HD68" s="143"/>
      <c r="HE68" s="143"/>
      <c r="HF68" s="143"/>
      <c r="JJ68" s="27"/>
      <c r="JM68" s="0"/>
      <c r="JN68" s="0"/>
      <c r="JP68" s="0"/>
      <c r="JQ68" s="0"/>
      <c r="JR68" s="28"/>
      <c r="JS68" s="29" t="s">
        <v>57</v>
      </c>
      <c r="JT68" s="29"/>
      <c r="JU68" s="17"/>
      <c r="JV68" s="123" t="s">
        <v>207</v>
      </c>
      <c r="JW68" s="124" t="n">
        <f aca="false">$KB$39</f>
        <v>220</v>
      </c>
      <c r="JX68" s="124"/>
      <c r="JY68" s="30"/>
      <c r="JZ68" s="30"/>
      <c r="KA68" s="30"/>
      <c r="KB68" s="31" t="s">
        <v>58</v>
      </c>
      <c r="KC68" s="31"/>
      <c r="KD68" s="32" t="s">
        <v>59</v>
      </c>
      <c r="KE68" s="32"/>
      <c r="KF68" s="125" t="s">
        <v>60</v>
      </c>
      <c r="KG68" s="125"/>
      <c r="KH68" s="125"/>
      <c r="KI68" s="125"/>
      <c r="KJ68" s="125" t="s">
        <v>1</v>
      </c>
      <c r="KK68" s="125"/>
      <c r="KL68" s="125"/>
      <c r="KM68" s="125"/>
      <c r="KN68" s="0"/>
      <c r="KO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</row>
    <row r="69" customFormat="false" ht="48" hidden="false" customHeight="true" outlineLevel="0" collapsed="false">
      <c r="H69" s="27"/>
      <c r="I69" s="92" t="s">
        <v>152</v>
      </c>
      <c r="J69" s="28"/>
      <c r="K69" s="126" t="s">
        <v>256</v>
      </c>
      <c r="L69" s="126"/>
      <c r="M69" s="126"/>
      <c r="N69" s="126"/>
      <c r="O69" s="126"/>
      <c r="P69" s="126"/>
      <c r="Q69" s="126"/>
      <c r="R69" s="126"/>
      <c r="S69" s="126"/>
      <c r="T69" s="99" t="n">
        <f aca="false">0.95*O68</f>
        <v>209</v>
      </c>
      <c r="U69" s="99"/>
      <c r="V69" s="144" t="s">
        <v>138</v>
      </c>
      <c r="W69" s="144"/>
      <c r="X69" s="38"/>
      <c r="Y69" s="61" t="s">
        <v>257</v>
      </c>
      <c r="Z69" s="61"/>
      <c r="AA69" s="40"/>
      <c r="AB69" s="8"/>
      <c r="AC69" s="8"/>
      <c r="AD69" s="8"/>
      <c r="AE69" s="8"/>
      <c r="AF69" s="8"/>
      <c r="AP69" s="13"/>
      <c r="AQ69" s="28"/>
      <c r="AR69" s="145" t="s">
        <v>258</v>
      </c>
      <c r="AS69" s="145"/>
      <c r="AT69" s="145"/>
      <c r="AU69" s="145"/>
      <c r="AV69" s="145"/>
      <c r="AW69" s="145"/>
      <c r="AX69" s="145"/>
      <c r="AY69" s="145"/>
      <c r="AZ69" s="145"/>
      <c r="BA69" s="36" t="n">
        <f aca="false">AV68/100</f>
        <v>0.096</v>
      </c>
      <c r="BB69" s="36"/>
      <c r="BC69" s="100" t="s">
        <v>211</v>
      </c>
      <c r="BD69" s="100"/>
      <c r="BE69" s="38"/>
      <c r="BF69" s="61" t="s">
        <v>259</v>
      </c>
      <c r="BG69" s="61"/>
      <c r="BH69" s="40"/>
      <c r="BP69" s="28"/>
      <c r="BQ69" s="81" t="s">
        <v>123</v>
      </c>
      <c r="BR69" s="81"/>
      <c r="BS69" s="82" t="n">
        <f aca="false">$AP$46</f>
        <v>0.723809367167903</v>
      </c>
      <c r="BT69" s="82"/>
      <c r="BU69" s="88"/>
      <c r="BV69" s="88"/>
      <c r="BW69" s="88"/>
      <c r="BX69" s="88"/>
      <c r="BY69" s="88"/>
      <c r="BZ69" s="36" t="n">
        <f aca="false">BS70*BS69</f>
        <v>299.736986561647</v>
      </c>
      <c r="CA69" s="36"/>
      <c r="CB69" s="100" t="s">
        <v>191</v>
      </c>
      <c r="CC69" s="100"/>
      <c r="CD69" s="38"/>
      <c r="CE69" s="61" t="s">
        <v>260</v>
      </c>
      <c r="CF69" s="61"/>
      <c r="CG69" s="40"/>
      <c r="CH69" s="8"/>
      <c r="CI69" s="8"/>
      <c r="CJ69" s="8"/>
      <c r="CK69" s="8"/>
      <c r="CL69" s="8"/>
      <c r="CP69" s="27"/>
      <c r="CR69" s="12"/>
      <c r="CS69" s="12"/>
      <c r="CT69" s="12"/>
      <c r="CU69" s="28"/>
      <c r="CV69" s="94" t="s">
        <v>261</v>
      </c>
      <c r="CW69" s="94"/>
      <c r="CX69" s="94"/>
      <c r="CY69" s="94"/>
      <c r="CZ69" s="94"/>
      <c r="DA69" s="94"/>
      <c r="DB69" s="94"/>
      <c r="DC69" s="94"/>
      <c r="DD69" s="94"/>
      <c r="DE69" s="117" t="n">
        <v>6</v>
      </c>
      <c r="DF69" s="117"/>
      <c r="DG69" s="100" t="s">
        <v>262</v>
      </c>
      <c r="DH69" s="100"/>
      <c r="DI69" s="38"/>
      <c r="DJ69" s="61" t="s">
        <v>239</v>
      </c>
      <c r="DK69" s="61"/>
      <c r="DL69" s="40"/>
      <c r="EK69" s="28"/>
      <c r="EL69" s="35" t="s">
        <v>210</v>
      </c>
      <c r="EM69" s="35"/>
      <c r="EN69" s="35"/>
      <c r="EO69" s="35"/>
      <c r="EP69" s="35"/>
      <c r="EQ69" s="35"/>
      <c r="ER69" s="35"/>
      <c r="ES69" s="35"/>
      <c r="ET69" s="35"/>
      <c r="EU69" s="36" t="n">
        <f aca="false">(3.14 *EP68)/EV50</f>
        <v>0.942</v>
      </c>
      <c r="EV69" s="36"/>
      <c r="EW69" s="100" t="s">
        <v>211</v>
      </c>
      <c r="EX69" s="100"/>
      <c r="EY69" s="38"/>
      <c r="EZ69" s="91" t="s">
        <v>62</v>
      </c>
      <c r="FA69" s="91"/>
      <c r="FB69" s="40"/>
      <c r="FC69" s="8"/>
      <c r="FD69" s="8"/>
      <c r="FE69" s="8"/>
      <c r="FF69" s="8"/>
      <c r="GU69" s="143"/>
      <c r="GV69" s="143"/>
      <c r="GW69" s="143"/>
      <c r="GX69" s="143"/>
      <c r="GY69" s="143"/>
      <c r="GZ69" s="143"/>
      <c r="HA69" s="143"/>
      <c r="HB69" s="143"/>
      <c r="HC69" s="143"/>
      <c r="HD69" s="143"/>
      <c r="HE69" s="143"/>
      <c r="HF69" s="143"/>
      <c r="JJ69" s="27"/>
      <c r="JK69" s="27"/>
      <c r="JL69" s="27"/>
      <c r="JM69" s="27"/>
      <c r="JN69" s="27"/>
      <c r="JO69" s="27"/>
      <c r="JP69" s="27"/>
      <c r="JQ69" s="92" t="s">
        <v>152</v>
      </c>
      <c r="JR69" s="28"/>
      <c r="JS69" s="102" t="s">
        <v>155</v>
      </c>
      <c r="JT69" s="102"/>
      <c r="JU69" s="103" t="n">
        <f aca="false">$KB$45</f>
        <v>0.72</v>
      </c>
      <c r="JV69" s="103"/>
      <c r="JW69" s="131"/>
      <c r="JX69" s="131"/>
      <c r="JY69" s="131"/>
      <c r="JZ69" s="131"/>
      <c r="KA69" s="131"/>
      <c r="KB69" s="146" t="n">
        <f aca="false">JU70*JW68*JU69</f>
        <v>600</v>
      </c>
      <c r="KC69" s="146"/>
      <c r="KD69" s="37"/>
      <c r="KE69" s="37"/>
      <c r="KF69" s="38"/>
      <c r="KG69" s="61" t="s">
        <v>263</v>
      </c>
      <c r="KH69" s="61"/>
      <c r="KI69" s="40"/>
      <c r="KJ69" s="14"/>
      <c r="KK69" s="14"/>
      <c r="KL69" s="14"/>
      <c r="KM69" s="14"/>
      <c r="KN69" s="0"/>
      <c r="KO69" s="0"/>
      <c r="KP69" s="0"/>
      <c r="KQ69" s="0"/>
      <c r="KR69" s="0"/>
      <c r="KS69" s="0"/>
      <c r="KT69" s="34" t="s">
        <v>104</v>
      </c>
      <c r="KU69" s="29" t="s">
        <v>57</v>
      </c>
      <c r="KV69" s="29"/>
      <c r="KW69" s="17"/>
      <c r="KX69" s="30"/>
      <c r="KY69" s="30"/>
      <c r="KZ69" s="30"/>
      <c r="LA69" s="30"/>
      <c r="LB69" s="30"/>
      <c r="LC69" s="30"/>
      <c r="LD69" s="31" t="s">
        <v>58</v>
      </c>
      <c r="LE69" s="31"/>
      <c r="LF69" s="32" t="s">
        <v>59</v>
      </c>
      <c r="LG69" s="32"/>
      <c r="LH69" s="125" t="s">
        <v>60</v>
      </c>
      <c r="LI69" s="125"/>
      <c r="LJ69" s="125"/>
      <c r="LK69" s="125"/>
      <c r="LL69" s="125" t="s">
        <v>1</v>
      </c>
      <c r="LM69" s="125"/>
      <c r="LN69" s="125"/>
      <c r="LO69" s="125"/>
    </row>
    <row r="70" customFormat="false" ht="48" hidden="false" customHeight="true" outlineLevel="0" collapsed="false">
      <c r="H70" s="27"/>
      <c r="J70" s="28"/>
      <c r="K70" s="126"/>
      <c r="L70" s="126"/>
      <c r="M70" s="126"/>
      <c r="N70" s="126"/>
      <c r="O70" s="126"/>
      <c r="P70" s="126"/>
      <c r="Q70" s="126"/>
      <c r="R70" s="126"/>
      <c r="S70" s="126"/>
      <c r="T70" s="99"/>
      <c r="U70" s="99"/>
      <c r="V70" s="144"/>
      <c r="W70" s="144"/>
      <c r="X70" s="38"/>
      <c r="Y70" s="61"/>
      <c r="Z70" s="61"/>
      <c r="AA70" s="40"/>
      <c r="AB70" s="8"/>
      <c r="AC70" s="8"/>
      <c r="AD70" s="8"/>
      <c r="AE70" s="8"/>
      <c r="AF70" s="8"/>
      <c r="AP70" s="13"/>
      <c r="AQ70" s="28"/>
      <c r="AR70" s="145"/>
      <c r="AS70" s="145"/>
      <c r="AT70" s="145"/>
      <c r="AU70" s="145"/>
      <c r="AV70" s="145"/>
      <c r="AW70" s="145"/>
      <c r="AX70" s="145"/>
      <c r="AY70" s="145"/>
      <c r="AZ70" s="145"/>
      <c r="BA70" s="36"/>
      <c r="BB70" s="36"/>
      <c r="BC70" s="100"/>
      <c r="BD70" s="100"/>
      <c r="BE70" s="38"/>
      <c r="BF70" s="61"/>
      <c r="BG70" s="61"/>
      <c r="BH70" s="40"/>
      <c r="BP70" s="28"/>
      <c r="BQ70" s="123" t="s">
        <v>190</v>
      </c>
      <c r="BR70" s="123"/>
      <c r="BS70" s="138" t="n">
        <f aca="false">$BZ$65</f>
        <v>414.1104</v>
      </c>
      <c r="BT70" s="138"/>
      <c r="BU70" s="88"/>
      <c r="BV70" s="88"/>
      <c r="BW70" s="88"/>
      <c r="BX70" s="88"/>
      <c r="BY70" s="88"/>
      <c r="BZ70" s="36"/>
      <c r="CA70" s="36"/>
      <c r="CB70" s="100"/>
      <c r="CC70" s="100"/>
      <c r="CD70" s="38"/>
      <c r="CE70" s="61"/>
      <c r="CF70" s="61"/>
      <c r="CG70" s="40"/>
      <c r="CH70" s="8"/>
      <c r="CI70" s="8"/>
      <c r="CJ70" s="8"/>
      <c r="CK70" s="8"/>
      <c r="CL70" s="8"/>
      <c r="CP70" s="27"/>
      <c r="CR70" s="12"/>
      <c r="CS70" s="12"/>
      <c r="CT70" s="12"/>
      <c r="CU70" s="28"/>
      <c r="CV70" s="94"/>
      <c r="CW70" s="94"/>
      <c r="CX70" s="94"/>
      <c r="CY70" s="94"/>
      <c r="CZ70" s="94"/>
      <c r="DA70" s="94"/>
      <c r="DB70" s="94"/>
      <c r="DC70" s="94"/>
      <c r="DD70" s="94"/>
      <c r="DE70" s="117"/>
      <c r="DF70" s="117"/>
      <c r="DG70" s="100"/>
      <c r="DH70" s="100"/>
      <c r="DI70" s="38"/>
      <c r="DJ70" s="61"/>
      <c r="DK70" s="61"/>
      <c r="DL70" s="40"/>
      <c r="EK70" s="28"/>
      <c r="EL70" s="35"/>
      <c r="EM70" s="35"/>
      <c r="EN70" s="35"/>
      <c r="EO70" s="35"/>
      <c r="EP70" s="35"/>
      <c r="EQ70" s="35"/>
      <c r="ER70" s="35"/>
      <c r="ES70" s="35"/>
      <c r="ET70" s="35"/>
      <c r="EU70" s="36"/>
      <c r="EV70" s="36"/>
      <c r="EW70" s="100"/>
      <c r="EX70" s="100"/>
      <c r="EY70" s="38"/>
      <c r="EZ70" s="91"/>
      <c r="FA70" s="91"/>
      <c r="FB70" s="40"/>
      <c r="FC70" s="8"/>
      <c r="FD70" s="8"/>
      <c r="FE70" s="8"/>
      <c r="FF70" s="8"/>
      <c r="GU70" s="143"/>
      <c r="GV70" s="143"/>
      <c r="GW70" s="143"/>
      <c r="GX70" s="143"/>
      <c r="GY70" s="143"/>
      <c r="GZ70" s="143"/>
      <c r="HA70" s="143"/>
      <c r="HB70" s="143"/>
      <c r="HC70" s="143"/>
      <c r="HD70" s="143"/>
      <c r="HE70" s="143"/>
      <c r="HF70" s="143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17"/>
      <c r="HV70" s="17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M70" s="0"/>
      <c r="JN70" s="0"/>
      <c r="JP70" s="0"/>
      <c r="JQ70" s="0"/>
      <c r="JR70" s="28"/>
      <c r="JS70" s="81" t="s">
        <v>264</v>
      </c>
      <c r="JT70" s="81"/>
      <c r="JU70" s="120" t="n">
        <f aca="false">$KB$102</f>
        <v>3.78787878787879</v>
      </c>
      <c r="JV70" s="120"/>
      <c r="JW70" s="131"/>
      <c r="JX70" s="131"/>
      <c r="JY70" s="131"/>
      <c r="JZ70" s="131"/>
      <c r="KA70" s="131"/>
      <c r="KB70" s="146"/>
      <c r="KC70" s="146"/>
      <c r="KD70" s="37"/>
      <c r="KE70" s="37"/>
      <c r="KF70" s="38"/>
      <c r="KG70" s="61"/>
      <c r="KH70" s="61"/>
      <c r="KI70" s="40"/>
      <c r="KJ70" s="14"/>
      <c r="KK70" s="14"/>
      <c r="KL70" s="14"/>
      <c r="KM70" s="14"/>
      <c r="KN70" s="0"/>
      <c r="KO70" s="0"/>
      <c r="KP70" s="0"/>
      <c r="KQ70" s="0"/>
      <c r="KR70" s="0"/>
      <c r="KS70" s="0"/>
      <c r="KT70" s="28"/>
      <c r="KU70" s="81" t="s">
        <v>206</v>
      </c>
      <c r="KV70" s="119" t="n">
        <f aca="false">$KC$61</f>
        <v>0.054</v>
      </c>
      <c r="KW70" s="119"/>
      <c r="KX70" s="131"/>
      <c r="KY70" s="131"/>
      <c r="KZ70" s="131"/>
      <c r="LA70" s="131"/>
      <c r="LB70" s="131"/>
      <c r="LC70" s="131"/>
      <c r="LD70" s="36" t="n">
        <f aca="false">2*KV70+2*KV71</f>
        <v>0.1296</v>
      </c>
      <c r="LE70" s="36"/>
      <c r="LF70" s="100" t="s">
        <v>211</v>
      </c>
      <c r="LG70" s="100"/>
      <c r="LH70" s="38"/>
      <c r="LI70" s="61" t="s">
        <v>243</v>
      </c>
      <c r="LJ70" s="61"/>
      <c r="LK70" s="40"/>
      <c r="LL70" s="14"/>
      <c r="LM70" s="14"/>
      <c r="LN70" s="14"/>
      <c r="LO70" s="14"/>
    </row>
    <row r="71" customFormat="false" ht="48" hidden="false" customHeight="true" outlineLevel="0" collapsed="false">
      <c r="H71" s="27"/>
      <c r="CP71" s="27"/>
      <c r="GU71" s="143"/>
      <c r="GV71" s="143"/>
      <c r="GW71" s="143"/>
      <c r="GX71" s="143"/>
      <c r="GY71" s="143"/>
      <c r="GZ71" s="143"/>
      <c r="HA71" s="143"/>
      <c r="HB71" s="143"/>
      <c r="HC71" s="143"/>
      <c r="HD71" s="143"/>
      <c r="HE71" s="143"/>
      <c r="HF71" s="143"/>
      <c r="HJ71" s="143"/>
      <c r="HK71" s="143"/>
      <c r="HL71" s="143"/>
      <c r="HM71" s="143"/>
      <c r="HN71" s="143"/>
      <c r="HO71" s="143"/>
      <c r="HP71" s="143"/>
      <c r="HQ71" s="143"/>
      <c r="HR71" s="143"/>
      <c r="HS71" s="143"/>
      <c r="HT71" s="143"/>
      <c r="HU71" s="143"/>
      <c r="HV71" s="143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M71" s="0"/>
      <c r="JN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28"/>
      <c r="KU71" s="147" t="s">
        <v>238</v>
      </c>
      <c r="KV71" s="119" t="n">
        <f aca="false">$LD$78</f>
        <v>0.0108</v>
      </c>
      <c r="KW71" s="119"/>
      <c r="KX71" s="131"/>
      <c r="KY71" s="131"/>
      <c r="KZ71" s="131"/>
      <c r="LA71" s="131"/>
      <c r="LB71" s="131"/>
      <c r="LC71" s="131"/>
      <c r="LD71" s="36"/>
      <c r="LE71" s="36"/>
      <c r="LF71" s="100"/>
      <c r="LG71" s="100"/>
      <c r="LH71" s="38"/>
      <c r="LI71" s="61"/>
      <c r="LJ71" s="61"/>
      <c r="LK71" s="40"/>
      <c r="LL71" s="14"/>
      <c r="LM71" s="14"/>
      <c r="LN71" s="14"/>
      <c r="LO71" s="14"/>
    </row>
    <row r="72" customFormat="false" ht="48" hidden="false" customHeight="true" outlineLevel="0" collapsed="false">
      <c r="H72" s="27"/>
      <c r="J72" s="28"/>
      <c r="K72" s="56" t="n">
        <v>4.1</v>
      </c>
      <c r="L72" s="56"/>
      <c r="M72" s="17"/>
      <c r="N72" s="81" t="s">
        <v>265</v>
      </c>
      <c r="O72" s="82" t="n">
        <f aca="false">$U$85</f>
        <v>0.9</v>
      </c>
      <c r="P72" s="82"/>
      <c r="Q72" s="81" t="s">
        <v>266</v>
      </c>
      <c r="R72" s="82" t="n">
        <f aca="false">$W$93</f>
        <v>0.08</v>
      </c>
      <c r="S72" s="82"/>
      <c r="T72" s="31" t="s">
        <v>58</v>
      </c>
      <c r="U72" s="31"/>
      <c r="V72" s="32" t="s">
        <v>59</v>
      </c>
      <c r="W72" s="32"/>
      <c r="X72" s="33" t="s">
        <v>60</v>
      </c>
      <c r="Y72" s="33"/>
      <c r="Z72" s="33"/>
      <c r="AA72" s="33"/>
      <c r="AB72" s="148" t="s">
        <v>1</v>
      </c>
      <c r="AC72" s="148"/>
      <c r="AD72" s="148"/>
      <c r="AE72" s="148"/>
      <c r="AF72" s="148"/>
      <c r="AG72" s="148"/>
      <c r="BP72" s="28"/>
      <c r="BQ72" s="56" t="n">
        <v>23</v>
      </c>
      <c r="BR72" s="56"/>
      <c r="BS72" s="17"/>
      <c r="BT72" s="81" t="s">
        <v>267</v>
      </c>
      <c r="BU72" s="139" t="n">
        <f aca="false">$CC$57</f>
        <v>297.570718203771</v>
      </c>
      <c r="BV72" s="139"/>
      <c r="BW72" s="81" t="s">
        <v>208</v>
      </c>
      <c r="BX72" s="82" t="n">
        <f aca="false">$T$122</f>
        <v>0.796888945556547</v>
      </c>
      <c r="BY72" s="82"/>
      <c r="BZ72" s="31" t="s">
        <v>58</v>
      </c>
      <c r="CA72" s="31"/>
      <c r="CB72" s="32" t="s">
        <v>59</v>
      </c>
      <c r="CC72" s="32"/>
      <c r="CD72" s="33" t="s">
        <v>60</v>
      </c>
      <c r="CE72" s="33"/>
      <c r="CF72" s="33"/>
      <c r="CG72" s="33"/>
      <c r="CH72" s="4" t="s">
        <v>1</v>
      </c>
      <c r="CI72" s="4"/>
      <c r="CJ72" s="4"/>
      <c r="CP72" s="27"/>
      <c r="CR72" s="42"/>
      <c r="CS72" s="44"/>
      <c r="CT72" s="2" t="n">
        <v>0.503</v>
      </c>
      <c r="CU72" s="2"/>
      <c r="CV72" s="2" t="n">
        <v>0.567</v>
      </c>
      <c r="CW72" s="2"/>
      <c r="CX72" s="2" t="n">
        <v>0.636</v>
      </c>
      <c r="CY72" s="2"/>
      <c r="CZ72" s="2" t="n">
        <v>0.709</v>
      </c>
      <c r="DA72" s="2"/>
      <c r="DB72" s="2" t="n">
        <v>0.785</v>
      </c>
      <c r="DC72" s="2"/>
      <c r="DD72" s="2" t="n">
        <v>0.883</v>
      </c>
      <c r="DE72" s="2"/>
      <c r="DF72" s="2" t="n">
        <v>0.985</v>
      </c>
      <c r="DG72" s="2"/>
      <c r="DH72" s="2" t="n">
        <v>1.094</v>
      </c>
      <c r="DI72" s="2"/>
      <c r="DJ72" s="2" t="n">
        <v>1.227</v>
      </c>
      <c r="DK72" s="2"/>
      <c r="DL72" s="2" t="n">
        <v>1.368</v>
      </c>
      <c r="DM72" s="2"/>
      <c r="DN72" s="2" t="n">
        <v>1.539</v>
      </c>
      <c r="DO72" s="2"/>
      <c r="DP72" s="149"/>
      <c r="EK72" s="28"/>
      <c r="EL72" s="29" t="s">
        <v>57</v>
      </c>
      <c r="EM72" s="29"/>
      <c r="EN72" s="17"/>
      <c r="EO72" s="81" t="s">
        <v>218</v>
      </c>
      <c r="EP72" s="119" t="n">
        <f aca="false">$EV$57</f>
        <v>2</v>
      </c>
      <c r="EQ72" s="119"/>
      <c r="ER72" s="81" t="s">
        <v>110</v>
      </c>
      <c r="ES72" s="139" t="n">
        <f aca="false">$EV$41</f>
        <v>10000</v>
      </c>
      <c r="ET72" s="139"/>
      <c r="EU72" s="31" t="s">
        <v>58</v>
      </c>
      <c r="EV72" s="31"/>
      <c r="EW72" s="32" t="s">
        <v>59</v>
      </c>
      <c r="EX72" s="32"/>
      <c r="EY72" s="4" t="s">
        <v>60</v>
      </c>
      <c r="EZ72" s="4"/>
      <c r="FA72" s="4"/>
      <c r="FB72" s="4"/>
      <c r="FC72" s="4" t="s">
        <v>1</v>
      </c>
      <c r="FD72" s="4"/>
      <c r="FE72" s="4"/>
      <c r="FF72" s="4"/>
      <c r="FG72" s="4"/>
      <c r="GU72" s="143"/>
      <c r="GV72" s="143"/>
      <c r="GW72" s="143"/>
      <c r="GX72" s="143"/>
      <c r="GY72" s="143"/>
      <c r="GZ72" s="143"/>
      <c r="HA72" s="143"/>
      <c r="HB72" s="143"/>
      <c r="HC72" s="143"/>
      <c r="HD72" s="143"/>
      <c r="HE72" s="143"/>
      <c r="HF72" s="143"/>
      <c r="HJ72" s="143"/>
      <c r="HK72" s="143"/>
      <c r="HL72" s="143"/>
      <c r="HM72" s="143"/>
      <c r="HN72" s="143"/>
      <c r="HO72" s="143"/>
      <c r="HP72" s="143"/>
      <c r="HQ72" s="143"/>
      <c r="HR72" s="143"/>
      <c r="HS72" s="143"/>
      <c r="HT72" s="143"/>
      <c r="HU72" s="143"/>
      <c r="HV72" s="143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R72" s="28"/>
      <c r="JS72" s="29" t="s">
        <v>57</v>
      </c>
      <c r="JT72" s="29"/>
      <c r="JU72" s="17"/>
      <c r="JV72" s="81" t="s">
        <v>141</v>
      </c>
      <c r="JW72" s="119" t="n">
        <f aca="false">$KB$44</f>
        <v>4</v>
      </c>
      <c r="JX72" s="119"/>
      <c r="JY72" s="123" t="s">
        <v>209</v>
      </c>
      <c r="JZ72" s="124" t="n">
        <f aca="false">$KB$49</f>
        <v>96</v>
      </c>
      <c r="KA72" s="124"/>
      <c r="KB72" s="31" t="s">
        <v>58</v>
      </c>
      <c r="KC72" s="31"/>
      <c r="KD72" s="32" t="s">
        <v>59</v>
      </c>
      <c r="KE72" s="32"/>
      <c r="KF72" s="125" t="s">
        <v>60</v>
      </c>
      <c r="KG72" s="125"/>
      <c r="KH72" s="125"/>
      <c r="KI72" s="125"/>
      <c r="KJ72" s="125" t="s">
        <v>1</v>
      </c>
      <c r="KK72" s="125"/>
      <c r="KL72" s="125"/>
      <c r="KN72" s="0"/>
      <c r="KO72" s="0"/>
      <c r="KP72" s="0"/>
      <c r="KQ72" s="0"/>
      <c r="KR72" s="0"/>
      <c r="KS72" s="0"/>
    </row>
    <row r="73" customFormat="false" ht="48" hidden="false" customHeight="true" outlineLevel="0" collapsed="false">
      <c r="H73" s="27"/>
      <c r="I73" s="92" t="s">
        <v>152</v>
      </c>
      <c r="J73" s="28"/>
      <c r="K73" s="81" t="s">
        <v>227</v>
      </c>
      <c r="L73" s="82" t="n">
        <f aca="false">$T$81</f>
        <v>13.0755755755756</v>
      </c>
      <c r="M73" s="82"/>
      <c r="N73" s="88"/>
      <c r="O73" s="88"/>
      <c r="P73" s="88"/>
      <c r="Q73" s="88"/>
      <c r="R73" s="88"/>
      <c r="S73" s="88"/>
      <c r="T73" s="99" t="n">
        <f aca="false">4.44*L74*L73*O72*R72</f>
        <v>209</v>
      </c>
      <c r="U73" s="99"/>
      <c r="V73" s="144" t="s">
        <v>138</v>
      </c>
      <c r="W73" s="144"/>
      <c r="X73" s="38"/>
      <c r="Y73" s="61" t="s">
        <v>257</v>
      </c>
      <c r="Z73" s="61"/>
      <c r="AA73" s="40"/>
      <c r="AB73" s="150"/>
      <c r="AC73" s="150"/>
      <c r="AD73" s="150"/>
      <c r="AE73" s="150"/>
      <c r="AF73" s="150"/>
      <c r="AG73" s="150"/>
      <c r="BN73" s="27"/>
      <c r="BO73" s="92" t="s">
        <v>152</v>
      </c>
      <c r="BP73" s="28"/>
      <c r="BQ73" s="126"/>
      <c r="BR73" s="126"/>
      <c r="BS73" s="126"/>
      <c r="BT73" s="126"/>
      <c r="BU73" s="126"/>
      <c r="BV73" s="126"/>
      <c r="BW73" s="126"/>
      <c r="BX73" s="126"/>
      <c r="BY73" s="126"/>
      <c r="BZ73" s="36" t="n">
        <f aca="false">BU72/BX72</f>
        <v>373.415542859548</v>
      </c>
      <c r="CA73" s="36"/>
      <c r="CB73" s="100" t="s">
        <v>191</v>
      </c>
      <c r="CC73" s="100"/>
      <c r="CD73" s="38"/>
      <c r="CE73" s="128" t="s">
        <v>268</v>
      </c>
      <c r="CF73" s="128"/>
      <c r="CG73" s="40"/>
      <c r="CH73" s="8"/>
      <c r="CI73" s="8"/>
      <c r="CJ73" s="8"/>
      <c r="CP73" s="27"/>
      <c r="CR73" s="50"/>
      <c r="CS73" s="52"/>
      <c r="CT73" s="2" t="n">
        <v>1.767</v>
      </c>
      <c r="CU73" s="2"/>
      <c r="CV73" s="2" t="n">
        <v>2.011</v>
      </c>
      <c r="CW73" s="2"/>
      <c r="CX73" s="2" t="n">
        <v>2.27</v>
      </c>
      <c r="CY73" s="2"/>
      <c r="CZ73" s="2" t="n">
        <v>2.54</v>
      </c>
      <c r="DA73" s="2"/>
      <c r="DB73" s="2" t="n">
        <v>2.83</v>
      </c>
      <c r="DC73" s="2"/>
      <c r="DD73" s="2" t="n">
        <v>3.14</v>
      </c>
      <c r="DE73" s="2"/>
      <c r="DF73" s="2" t="n">
        <v>3.53</v>
      </c>
      <c r="DG73" s="2"/>
      <c r="DH73" s="2" t="n">
        <v>3.94</v>
      </c>
      <c r="DI73" s="2"/>
      <c r="DJ73" s="2" t="n">
        <v>4.36</v>
      </c>
      <c r="DK73" s="2"/>
      <c r="DL73" s="2" t="n">
        <v>4.91</v>
      </c>
      <c r="DM73" s="2"/>
      <c r="DN73" s="75"/>
      <c r="DO73" s="76"/>
      <c r="DP73" s="52"/>
      <c r="EK73" s="28"/>
      <c r="EL73" s="81" t="s">
        <v>269</v>
      </c>
      <c r="EM73" s="119" t="n">
        <f aca="false">$EX$61</f>
        <v>0.08</v>
      </c>
      <c r="EN73" s="119"/>
      <c r="EO73" s="151" t="s">
        <v>270</v>
      </c>
      <c r="EP73" s="151"/>
      <c r="EQ73" s="151"/>
      <c r="ER73" s="151"/>
      <c r="ES73" s="151"/>
      <c r="ET73" s="151"/>
      <c r="EU73" s="117" t="n">
        <f aca="false">60*EP72*EM74/(EM75*EM73*ES72)</f>
        <v>24.2</v>
      </c>
      <c r="EV73" s="117"/>
      <c r="EW73" s="152" t="s">
        <v>170</v>
      </c>
      <c r="EX73" s="152"/>
      <c r="EY73" s="38"/>
      <c r="EZ73" s="61" t="s">
        <v>271</v>
      </c>
      <c r="FA73" s="61"/>
      <c r="FB73" s="40"/>
      <c r="FC73" s="8"/>
      <c r="FD73" s="8"/>
      <c r="FE73" s="8"/>
      <c r="FF73" s="8"/>
      <c r="FG73" s="8"/>
      <c r="GU73" s="143"/>
      <c r="GV73" s="143"/>
      <c r="GW73" s="143"/>
      <c r="GX73" s="143"/>
      <c r="GY73" s="143"/>
      <c r="GZ73" s="143"/>
      <c r="HA73" s="143"/>
      <c r="HB73" s="143"/>
      <c r="HC73" s="143"/>
      <c r="HD73" s="143"/>
      <c r="HE73" s="143"/>
      <c r="HF73" s="143"/>
      <c r="HJ73" s="143"/>
      <c r="HK73" s="143"/>
      <c r="HL73" s="143"/>
      <c r="HM73" s="143"/>
      <c r="HN73" s="143"/>
      <c r="HO73" s="143"/>
      <c r="HP73" s="143"/>
      <c r="HQ73" s="143"/>
      <c r="HR73" s="143"/>
      <c r="HS73" s="143"/>
      <c r="HT73" s="143"/>
      <c r="HU73" s="143"/>
      <c r="HV73" s="143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R73" s="28"/>
      <c r="JS73" s="35"/>
      <c r="JT73" s="35"/>
      <c r="JU73" s="35"/>
      <c r="JV73" s="35"/>
      <c r="JW73" s="35"/>
      <c r="JX73" s="35"/>
      <c r="JY73" s="35"/>
      <c r="JZ73" s="35"/>
      <c r="KA73" s="35"/>
      <c r="KB73" s="36" t="n">
        <f aca="false">JZ72/JW72</f>
        <v>24</v>
      </c>
      <c r="KC73" s="36"/>
      <c r="KD73" s="37"/>
      <c r="KE73" s="37"/>
      <c r="KF73" s="38"/>
      <c r="KG73" s="61" t="s">
        <v>272</v>
      </c>
      <c r="KH73" s="61"/>
      <c r="KI73" s="40"/>
      <c r="KJ73" s="8"/>
      <c r="KK73" s="8"/>
      <c r="KL73" s="8"/>
      <c r="KN73" s="0"/>
      <c r="KO73" s="0"/>
      <c r="KP73" s="0"/>
      <c r="KQ73" s="0"/>
      <c r="KR73" s="0"/>
      <c r="KT73" s="34" t="s">
        <v>104</v>
      </c>
      <c r="KU73" s="29" t="s">
        <v>57</v>
      </c>
      <c r="KV73" s="29"/>
      <c r="KW73" s="17"/>
      <c r="KX73" s="30"/>
      <c r="KY73" s="30"/>
      <c r="KZ73" s="30"/>
      <c r="LA73" s="30"/>
      <c r="LB73" s="30"/>
      <c r="LC73" s="30"/>
      <c r="LD73" s="31" t="s">
        <v>58</v>
      </c>
      <c r="LE73" s="31"/>
      <c r="LF73" s="32" t="s">
        <v>59</v>
      </c>
      <c r="LG73" s="32"/>
      <c r="LH73" s="125" t="s">
        <v>60</v>
      </c>
      <c r="LI73" s="125"/>
      <c r="LJ73" s="125"/>
      <c r="LK73" s="125"/>
      <c r="LL73" s="122" t="s">
        <v>1</v>
      </c>
      <c r="LM73" s="122"/>
      <c r="LN73" s="122"/>
    </row>
    <row r="74" customFormat="false" ht="48" hidden="false" customHeight="true" outlineLevel="0" collapsed="false">
      <c r="J74" s="28"/>
      <c r="K74" s="123" t="s">
        <v>250</v>
      </c>
      <c r="L74" s="138" t="n">
        <f aca="false">$T$50</f>
        <v>50</v>
      </c>
      <c r="M74" s="138"/>
      <c r="N74" s="88"/>
      <c r="O74" s="88"/>
      <c r="P74" s="88"/>
      <c r="Q74" s="88"/>
      <c r="R74" s="88"/>
      <c r="S74" s="88"/>
      <c r="T74" s="99"/>
      <c r="U74" s="99"/>
      <c r="V74" s="144"/>
      <c r="W74" s="144"/>
      <c r="X74" s="38"/>
      <c r="Y74" s="61"/>
      <c r="Z74" s="61"/>
      <c r="AA74" s="40"/>
      <c r="AB74" s="150"/>
      <c r="AC74" s="150"/>
      <c r="AD74" s="150"/>
      <c r="AE74" s="150"/>
      <c r="AF74" s="150"/>
      <c r="AG74" s="150"/>
      <c r="BN74" s="27"/>
      <c r="BP74" s="28"/>
      <c r="BQ74" s="126"/>
      <c r="BR74" s="126"/>
      <c r="BS74" s="126"/>
      <c r="BT74" s="126"/>
      <c r="BU74" s="126"/>
      <c r="BV74" s="126"/>
      <c r="BW74" s="126"/>
      <c r="BX74" s="126"/>
      <c r="BY74" s="126"/>
      <c r="BZ74" s="36"/>
      <c r="CA74" s="36"/>
      <c r="CB74" s="100"/>
      <c r="CC74" s="100"/>
      <c r="CD74" s="38"/>
      <c r="CE74" s="128"/>
      <c r="CF74" s="128"/>
      <c r="CG74" s="40"/>
      <c r="CH74" s="8"/>
      <c r="CI74" s="8"/>
      <c r="CJ74" s="8"/>
      <c r="CP74" s="27"/>
      <c r="CR74" s="12" t="s">
        <v>38</v>
      </c>
      <c r="CS74" s="12"/>
      <c r="CT74" s="12"/>
      <c r="CU74" s="8"/>
      <c r="CV74" s="29" t="s">
        <v>57</v>
      </c>
      <c r="CW74" s="29"/>
      <c r="CX74" s="3"/>
      <c r="CY74" s="153"/>
      <c r="CZ74" s="153"/>
      <c r="DA74" s="153"/>
      <c r="DB74" s="153"/>
      <c r="DC74" s="3"/>
      <c r="DD74" s="86" t="s">
        <v>70</v>
      </c>
      <c r="DE74" s="3"/>
      <c r="DF74" s="31" t="s">
        <v>58</v>
      </c>
      <c r="DG74" s="31"/>
      <c r="DH74" s="32" t="s">
        <v>59</v>
      </c>
      <c r="DI74" s="32"/>
      <c r="DJ74" s="4" t="s">
        <v>60</v>
      </c>
      <c r="DK74" s="4"/>
      <c r="DL74" s="4"/>
      <c r="DM74" s="4"/>
      <c r="DN74" s="4" t="s">
        <v>42</v>
      </c>
      <c r="DO74" s="4"/>
      <c r="DP74" s="4"/>
      <c r="EK74" s="28"/>
      <c r="EL74" s="81" t="s">
        <v>273</v>
      </c>
      <c r="EM74" s="82" t="n">
        <f aca="false">$EU$78</f>
        <v>161.333333333333</v>
      </c>
      <c r="EN74" s="82"/>
      <c r="EO74" s="151"/>
      <c r="EP74" s="151"/>
      <c r="EQ74" s="151"/>
      <c r="ER74" s="151"/>
      <c r="ES74" s="151"/>
      <c r="ET74" s="151"/>
      <c r="EU74" s="117"/>
      <c r="EV74" s="117"/>
      <c r="EW74" s="152"/>
      <c r="EX74" s="152"/>
      <c r="EY74" s="38"/>
      <c r="EZ74" s="61"/>
      <c r="FA74" s="61"/>
      <c r="FB74" s="40"/>
      <c r="FC74" s="8"/>
      <c r="FD74" s="8"/>
      <c r="FE74" s="8"/>
      <c r="FF74" s="8"/>
      <c r="FG74" s="8"/>
      <c r="GU74" s="143"/>
      <c r="GV74" s="143"/>
      <c r="GW74" s="143"/>
      <c r="GX74" s="143"/>
      <c r="GY74" s="143"/>
      <c r="GZ74" s="143"/>
      <c r="HA74" s="143"/>
      <c r="HB74" s="143"/>
      <c r="HC74" s="143"/>
      <c r="HD74" s="143"/>
      <c r="HE74" s="143"/>
      <c r="HF74" s="143"/>
      <c r="HJ74" s="143"/>
      <c r="HK74" s="143"/>
      <c r="HL74" s="143"/>
      <c r="HM74" s="143"/>
      <c r="HN74" s="143"/>
      <c r="HO74" s="143"/>
      <c r="HP74" s="143"/>
      <c r="HQ74" s="143"/>
      <c r="HR74" s="143"/>
      <c r="HS74" s="143"/>
      <c r="HT74" s="143"/>
      <c r="HU74" s="143"/>
      <c r="HV74" s="143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R74" s="28"/>
      <c r="JS74" s="35"/>
      <c r="JT74" s="35"/>
      <c r="JU74" s="35"/>
      <c r="JV74" s="35"/>
      <c r="JW74" s="35"/>
      <c r="JX74" s="35"/>
      <c r="JY74" s="35"/>
      <c r="JZ74" s="35"/>
      <c r="KA74" s="35"/>
      <c r="KB74" s="36"/>
      <c r="KC74" s="36"/>
      <c r="KD74" s="37"/>
      <c r="KE74" s="37"/>
      <c r="KF74" s="38"/>
      <c r="KG74" s="61"/>
      <c r="KH74" s="61"/>
      <c r="KI74" s="40"/>
      <c r="KJ74" s="8"/>
      <c r="KK74" s="8"/>
      <c r="KL74" s="8"/>
      <c r="KN74" s="0"/>
      <c r="KO74" s="0"/>
      <c r="KP74" s="0"/>
      <c r="KQ74" s="0"/>
      <c r="KR74" s="0"/>
      <c r="KS74" s="0"/>
      <c r="KT74" s="28"/>
      <c r="KU74" s="81" t="s">
        <v>227</v>
      </c>
      <c r="KV74" s="154" t="n">
        <f aca="false">$KB$89</f>
        <v>13</v>
      </c>
      <c r="KW74" s="154"/>
      <c r="KX74" s="131"/>
      <c r="KY74" s="131"/>
      <c r="KZ74" s="131"/>
      <c r="LA74" s="131"/>
      <c r="LB74" s="131"/>
      <c r="LC74" s="131"/>
      <c r="LD74" s="36" t="n">
        <f aca="false">KV74*KV75</f>
        <v>1.6848</v>
      </c>
      <c r="LE74" s="36"/>
      <c r="LF74" s="100" t="s">
        <v>211</v>
      </c>
      <c r="LG74" s="100"/>
      <c r="LH74" s="38"/>
      <c r="LI74" s="61" t="s">
        <v>229</v>
      </c>
      <c r="LJ74" s="61"/>
      <c r="LK74" s="40"/>
      <c r="LL74" s="3"/>
      <c r="LM74" s="3"/>
      <c r="LN74" s="3"/>
    </row>
    <row r="75" customFormat="false" ht="48" hidden="false" customHeight="true" outlineLevel="0" collapsed="false">
      <c r="BN75" s="27"/>
      <c r="CP75" s="27"/>
      <c r="CQ75" s="92" t="s">
        <v>152</v>
      </c>
      <c r="CR75" s="12"/>
      <c r="CS75" s="12"/>
      <c r="CT75" s="12"/>
      <c r="CU75" s="8"/>
      <c r="CV75" s="155" t="s">
        <v>274</v>
      </c>
      <c r="CW75" s="155"/>
      <c r="CX75" s="155"/>
      <c r="CY75" s="155"/>
      <c r="CZ75" s="155"/>
      <c r="DA75" s="155"/>
      <c r="DB75" s="155"/>
      <c r="DC75" s="155"/>
      <c r="DD75" s="155"/>
      <c r="DE75" s="155"/>
      <c r="DF75" s="156" t="n">
        <f aca="false">DN72</f>
        <v>1.539</v>
      </c>
      <c r="DG75" s="156"/>
      <c r="DH75" s="157" t="s">
        <v>275</v>
      </c>
      <c r="DI75" s="157"/>
      <c r="DJ75" s="158"/>
      <c r="DK75" s="159" t="s">
        <v>276</v>
      </c>
      <c r="DL75" s="159"/>
      <c r="DM75" s="160"/>
      <c r="DN75" s="16" t="s">
        <v>43</v>
      </c>
      <c r="DO75" s="16"/>
      <c r="DP75" s="16"/>
      <c r="EK75" s="28"/>
      <c r="EL75" s="123" t="s">
        <v>252</v>
      </c>
      <c r="EM75" s="124" t="n">
        <f aca="false">$EV$50/2</f>
        <v>1</v>
      </c>
      <c r="EN75" s="124"/>
      <c r="EO75" s="151"/>
      <c r="EP75" s="151"/>
      <c r="EQ75" s="151"/>
      <c r="ER75" s="151"/>
      <c r="ES75" s="151"/>
      <c r="ET75" s="151"/>
      <c r="EU75" s="132"/>
      <c r="EV75" s="133"/>
      <c r="EW75" s="133"/>
      <c r="EX75" s="133"/>
      <c r="EY75" s="133"/>
      <c r="EZ75" s="133"/>
      <c r="FA75" s="133"/>
      <c r="FB75" s="134"/>
      <c r="FC75" s="8"/>
      <c r="FD75" s="8"/>
      <c r="FE75" s="8"/>
      <c r="FF75" s="8"/>
      <c r="FG75" s="8"/>
      <c r="GU75" s="143"/>
      <c r="GV75" s="143"/>
      <c r="GW75" s="143"/>
      <c r="GX75" s="143"/>
      <c r="GY75" s="143"/>
      <c r="GZ75" s="143"/>
      <c r="HA75" s="143"/>
      <c r="HB75" s="143"/>
      <c r="HC75" s="143"/>
      <c r="HD75" s="143"/>
      <c r="HE75" s="143"/>
      <c r="HF75" s="143"/>
      <c r="HJ75" s="143"/>
      <c r="HK75" s="143"/>
      <c r="HL75" s="143"/>
      <c r="HM75" s="143"/>
      <c r="HN75" s="143"/>
      <c r="HO75" s="143"/>
      <c r="HP75" s="143"/>
      <c r="HQ75" s="143"/>
      <c r="HR75" s="143"/>
      <c r="HS75" s="143"/>
      <c r="HT75" s="143"/>
      <c r="HU75" s="143"/>
      <c r="HV75" s="143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KN75" s="0"/>
      <c r="KO75" s="0"/>
      <c r="KP75" s="0"/>
      <c r="KQ75" s="0"/>
      <c r="KR75" s="0"/>
      <c r="KS75" s="0"/>
      <c r="KT75" s="28"/>
      <c r="KU75" s="81" t="s">
        <v>235</v>
      </c>
      <c r="KV75" s="119" t="n">
        <f aca="false">$LD$70</f>
        <v>0.1296</v>
      </c>
      <c r="KW75" s="119"/>
      <c r="KX75" s="131"/>
      <c r="KY75" s="131"/>
      <c r="KZ75" s="131"/>
      <c r="LA75" s="131"/>
      <c r="LB75" s="131"/>
      <c r="LC75" s="131"/>
      <c r="LD75" s="36"/>
      <c r="LE75" s="36"/>
      <c r="LF75" s="100"/>
      <c r="LG75" s="100"/>
      <c r="LH75" s="38"/>
      <c r="LI75" s="61"/>
      <c r="LJ75" s="61"/>
      <c r="LK75" s="40"/>
      <c r="LL75" s="3"/>
      <c r="LM75" s="3"/>
      <c r="LN75" s="3"/>
    </row>
    <row r="76" customFormat="false" ht="48" hidden="false" customHeight="true" outlineLevel="0" collapsed="false">
      <c r="J76" s="28"/>
      <c r="K76" s="56" t="n">
        <v>5</v>
      </c>
      <c r="L76" s="56"/>
      <c r="M76" s="17"/>
      <c r="N76" s="81" t="s">
        <v>277</v>
      </c>
      <c r="O76" s="82" t="n">
        <f aca="false">$T$69</f>
        <v>209</v>
      </c>
      <c r="P76" s="82"/>
      <c r="Q76" s="81" t="s">
        <v>227</v>
      </c>
      <c r="R76" s="82" t="n">
        <f aca="false">$T$81</f>
        <v>13.0755755755756</v>
      </c>
      <c r="S76" s="82"/>
      <c r="T76" s="161" t="s">
        <v>58</v>
      </c>
      <c r="U76" s="161"/>
      <c r="V76" s="32" t="s">
        <v>59</v>
      </c>
      <c r="W76" s="32"/>
      <c r="X76" s="33" t="s">
        <v>60</v>
      </c>
      <c r="Y76" s="33"/>
      <c r="Z76" s="33"/>
      <c r="AA76" s="33"/>
      <c r="AB76" s="4" t="s">
        <v>1</v>
      </c>
      <c r="AC76" s="4"/>
      <c r="AD76" s="4"/>
      <c r="BN76" s="27"/>
      <c r="BP76" s="28"/>
      <c r="BQ76" s="56" t="n">
        <v>23.1</v>
      </c>
      <c r="BR76" s="56"/>
      <c r="BS76" s="162"/>
      <c r="BT76" s="163" t="s">
        <v>278</v>
      </c>
      <c r="BU76" s="164" t="n">
        <f aca="false">$BZ$81</f>
        <v>8.52860422308142E-006</v>
      </c>
      <c r="BV76" s="164"/>
      <c r="BW76" s="164"/>
      <c r="BX76" s="30"/>
      <c r="BY76" s="30"/>
      <c r="BZ76" s="31" t="s">
        <v>58</v>
      </c>
      <c r="CA76" s="31"/>
      <c r="CB76" s="32" t="s">
        <v>59</v>
      </c>
      <c r="CC76" s="32"/>
      <c r="CD76" s="33" t="s">
        <v>60</v>
      </c>
      <c r="CE76" s="33"/>
      <c r="CF76" s="33"/>
      <c r="CG76" s="33"/>
      <c r="CH76" s="4" t="s">
        <v>1</v>
      </c>
      <c r="CI76" s="4"/>
      <c r="CJ76" s="4"/>
      <c r="CK76" s="4"/>
      <c r="CR76" s="12"/>
      <c r="CS76" s="12"/>
      <c r="CT76" s="12"/>
      <c r="CU76" s="8"/>
      <c r="CV76" s="155"/>
      <c r="CW76" s="155"/>
      <c r="CX76" s="155"/>
      <c r="CY76" s="155"/>
      <c r="CZ76" s="155"/>
      <c r="DA76" s="155"/>
      <c r="DB76" s="155"/>
      <c r="DC76" s="155"/>
      <c r="DD76" s="155"/>
      <c r="DE76" s="155"/>
      <c r="DF76" s="156"/>
      <c r="DG76" s="156"/>
      <c r="DH76" s="157"/>
      <c r="DI76" s="157"/>
      <c r="DJ76" s="158"/>
      <c r="DK76" s="159"/>
      <c r="DL76" s="159"/>
      <c r="DM76" s="160"/>
      <c r="DN76" s="16"/>
      <c r="DO76" s="16"/>
      <c r="DP76" s="16"/>
      <c r="GU76" s="143"/>
      <c r="GV76" s="143"/>
      <c r="GW76" s="143"/>
      <c r="GX76" s="143"/>
      <c r="GY76" s="143"/>
      <c r="GZ76" s="143"/>
      <c r="HA76" s="143"/>
      <c r="HB76" s="143"/>
      <c r="HC76" s="143"/>
      <c r="HD76" s="143"/>
      <c r="HE76" s="143"/>
      <c r="HF76" s="143"/>
      <c r="HJ76" s="143"/>
      <c r="HK76" s="143"/>
      <c r="HL76" s="143"/>
      <c r="HM76" s="143"/>
      <c r="HN76" s="143"/>
      <c r="HO76" s="143"/>
      <c r="HP76" s="143"/>
      <c r="HQ76" s="143"/>
      <c r="HR76" s="143"/>
      <c r="HS76" s="143"/>
      <c r="HT76" s="143"/>
      <c r="HU76" s="143"/>
      <c r="HV76" s="143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R76" s="165"/>
      <c r="JS76" s="166" t="s">
        <v>57</v>
      </c>
      <c r="JT76" s="166"/>
      <c r="JU76" s="165"/>
      <c r="JV76" s="102" t="s">
        <v>279</v>
      </c>
      <c r="JW76" s="103" t="n">
        <f aca="false">$KE$85</f>
        <v>0.08</v>
      </c>
      <c r="JX76" s="103"/>
      <c r="JY76" s="81" t="s">
        <v>227</v>
      </c>
      <c r="JZ76" s="154" t="n">
        <f aca="false">$KB$89</f>
        <v>13</v>
      </c>
      <c r="KA76" s="154"/>
      <c r="KB76" s="167" t="s">
        <v>58</v>
      </c>
      <c r="KC76" s="167"/>
      <c r="KD76" s="168" t="s">
        <v>59</v>
      </c>
      <c r="KE76" s="168"/>
      <c r="KF76" s="169" t="s">
        <v>60</v>
      </c>
      <c r="KG76" s="169"/>
      <c r="KH76" s="169"/>
      <c r="KI76" s="169"/>
      <c r="KJ76" s="170" t="s">
        <v>1</v>
      </c>
      <c r="KK76" s="170"/>
      <c r="KL76" s="170"/>
      <c r="KM76" s="170"/>
      <c r="KN76" s="170"/>
      <c r="KO76" s="170"/>
      <c r="KP76" s="0"/>
      <c r="KQ76" s="0"/>
      <c r="KR76" s="0"/>
      <c r="KS76" s="0"/>
    </row>
    <row r="77" customFormat="false" ht="48" hidden="false" customHeight="true" outlineLevel="0" collapsed="false">
      <c r="J77" s="28"/>
      <c r="K77" s="142" t="s">
        <v>280</v>
      </c>
      <c r="L77" s="142"/>
      <c r="M77" s="142"/>
      <c r="N77" s="142"/>
      <c r="O77" s="142"/>
      <c r="P77" s="142"/>
      <c r="Q77" s="142"/>
      <c r="R77" s="142"/>
      <c r="S77" s="142"/>
      <c r="T77" s="99" t="n">
        <f aca="false">O76/R76</f>
        <v>15.984</v>
      </c>
      <c r="U77" s="99"/>
      <c r="V77" s="144" t="s">
        <v>138</v>
      </c>
      <c r="W77" s="144"/>
      <c r="X77" s="38"/>
      <c r="Y77" s="61" t="s">
        <v>281</v>
      </c>
      <c r="Z77" s="61"/>
      <c r="AA77" s="40"/>
      <c r="AB77" s="8"/>
      <c r="AC77" s="8"/>
      <c r="AD77" s="8"/>
      <c r="BN77" s="27"/>
      <c r="BO77" s="92" t="s">
        <v>152</v>
      </c>
      <c r="BP77" s="28"/>
      <c r="BQ77" s="81" t="s">
        <v>250</v>
      </c>
      <c r="BR77" s="82" t="n">
        <f aca="false">$T$50</f>
        <v>50</v>
      </c>
      <c r="BS77" s="82"/>
      <c r="BT77" s="88" t="s">
        <v>282</v>
      </c>
      <c r="BU77" s="88"/>
      <c r="BV77" s="88"/>
      <c r="BW77" s="88"/>
      <c r="BX77" s="88"/>
      <c r="BY77" s="88"/>
      <c r="BZ77" s="36" t="n">
        <f aca="false">1/(2*3.14*BR77*BU76)</f>
        <v>373.415542859548</v>
      </c>
      <c r="CA77" s="36"/>
      <c r="CB77" s="100" t="s">
        <v>191</v>
      </c>
      <c r="CC77" s="100"/>
      <c r="CD77" s="38"/>
      <c r="CE77" s="61" t="s">
        <v>283</v>
      </c>
      <c r="CF77" s="61"/>
      <c r="CG77" s="40"/>
      <c r="CH77" s="14"/>
      <c r="CI77" s="14"/>
      <c r="CJ77" s="14"/>
      <c r="CK77" s="14"/>
      <c r="CR77" s="5"/>
      <c r="CS77" s="5"/>
      <c r="CT77" s="5"/>
      <c r="CU77" s="5"/>
      <c r="CV77" s="5"/>
      <c r="CW77" s="5"/>
      <c r="CX77" s="5"/>
      <c r="CY77" s="5"/>
      <c r="CZ77" s="5"/>
      <c r="DA77" s="5"/>
      <c r="DB77" s="5"/>
      <c r="DC77" s="5"/>
      <c r="DD77" s="5"/>
      <c r="DE77" s="5"/>
      <c r="DF77" s="5"/>
      <c r="DG77" s="5"/>
      <c r="DH77" s="5"/>
      <c r="DI77" s="5"/>
      <c r="DJ77" s="5"/>
      <c r="DK77" s="5"/>
      <c r="DL77" s="5"/>
      <c r="DM77" s="5"/>
      <c r="DN77" s="5"/>
      <c r="DO77" s="5"/>
      <c r="DP77" s="5"/>
      <c r="EK77" s="28"/>
      <c r="EL77" s="29" t="s">
        <v>57</v>
      </c>
      <c r="EM77" s="29"/>
      <c r="EN77" s="17"/>
      <c r="EO77" s="30"/>
      <c r="EP77" s="30"/>
      <c r="EQ77" s="30"/>
      <c r="ER77" s="30"/>
      <c r="ES77" s="30"/>
      <c r="ET77" s="30"/>
      <c r="EU77" s="31" t="s">
        <v>58</v>
      </c>
      <c r="EV77" s="31"/>
      <c r="EW77" s="32" t="s">
        <v>59</v>
      </c>
      <c r="EX77" s="32"/>
      <c r="EY77" s="4" t="s">
        <v>60</v>
      </c>
      <c r="EZ77" s="4"/>
      <c r="FA77" s="4"/>
      <c r="FB77" s="4"/>
      <c r="FC77" s="4" t="s">
        <v>1</v>
      </c>
      <c r="FD77" s="4"/>
      <c r="FE77" s="4"/>
      <c r="FF77" s="4"/>
      <c r="FG77" s="4"/>
      <c r="GU77" s="143"/>
      <c r="GV77" s="143"/>
      <c r="GW77" s="143"/>
      <c r="GX77" s="143"/>
      <c r="GY77" s="143"/>
      <c r="GZ77" s="143"/>
      <c r="HA77" s="143"/>
      <c r="HB77" s="143"/>
      <c r="HC77" s="143"/>
      <c r="HD77" s="143"/>
      <c r="HE77" s="143"/>
      <c r="HF77" s="143"/>
      <c r="HJ77" s="143"/>
      <c r="HK77" s="143"/>
      <c r="HL77" s="143"/>
      <c r="HM77" s="143"/>
      <c r="HN77" s="143"/>
      <c r="HO77" s="143"/>
      <c r="HP77" s="143"/>
      <c r="HQ77" s="143"/>
      <c r="HR77" s="143"/>
      <c r="HS77" s="143"/>
      <c r="HT77" s="143"/>
      <c r="HU77" s="143"/>
      <c r="HV77" s="143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27"/>
      <c r="JQ77" s="92" t="s">
        <v>152</v>
      </c>
      <c r="JR77" s="165"/>
      <c r="JS77" s="102" t="s">
        <v>265</v>
      </c>
      <c r="JT77" s="171" t="n">
        <f aca="false">$LA$54</f>
        <v>0.9</v>
      </c>
      <c r="JU77" s="171"/>
      <c r="JV77" s="131"/>
      <c r="JW77" s="131"/>
      <c r="JX77" s="131"/>
      <c r="JY77" s="131"/>
      <c r="JZ77" s="131"/>
      <c r="KA77" s="131"/>
      <c r="KB77" s="131" t="n">
        <f aca="false">4.44*JT78*JT77*JW76*JZ76</f>
        <v>207.792</v>
      </c>
      <c r="KC77" s="131"/>
      <c r="KD77" s="100" t="s">
        <v>138</v>
      </c>
      <c r="KE77" s="100"/>
      <c r="KF77" s="172"/>
      <c r="KG77" s="173" t="s">
        <v>257</v>
      </c>
      <c r="KH77" s="173"/>
      <c r="KI77" s="172"/>
      <c r="KJ77" s="150"/>
      <c r="KK77" s="150"/>
      <c r="KL77" s="150"/>
      <c r="KM77" s="150"/>
      <c r="KN77" s="150"/>
      <c r="KO77" s="150"/>
      <c r="KP77" s="0"/>
      <c r="KQ77" s="0"/>
      <c r="KR77" s="0"/>
      <c r="KS77" s="0"/>
      <c r="KT77" s="34" t="s">
        <v>81</v>
      </c>
      <c r="KU77" s="56" t="n">
        <v>9</v>
      </c>
      <c r="KV77" s="56"/>
      <c r="KW77" s="17"/>
      <c r="KX77" s="81" t="s">
        <v>284</v>
      </c>
      <c r="KY77" s="81"/>
      <c r="KZ77" s="120" t="n">
        <f aca="false">$KC$61</f>
        <v>0.054</v>
      </c>
      <c r="LA77" s="120"/>
      <c r="LB77" s="30"/>
      <c r="LC77" s="30"/>
      <c r="LD77" s="135" t="s">
        <v>58</v>
      </c>
      <c r="LE77" s="135"/>
      <c r="LF77" s="32" t="s">
        <v>59</v>
      </c>
      <c r="LG77" s="32"/>
      <c r="LH77" s="122" t="s">
        <v>60</v>
      </c>
      <c r="LI77" s="122"/>
      <c r="LJ77" s="122"/>
      <c r="LK77" s="122"/>
      <c r="LL77" s="125" t="s">
        <v>1</v>
      </c>
      <c r="LM77" s="125"/>
      <c r="LN77" s="125"/>
      <c r="LO77" s="125"/>
    </row>
    <row r="78" customFormat="false" ht="48" hidden="false" customHeight="true" outlineLevel="0" collapsed="false">
      <c r="J78" s="28"/>
      <c r="K78" s="142"/>
      <c r="L78" s="142"/>
      <c r="M78" s="142"/>
      <c r="N78" s="142"/>
      <c r="O78" s="142"/>
      <c r="P78" s="142"/>
      <c r="Q78" s="142"/>
      <c r="R78" s="142"/>
      <c r="S78" s="142"/>
      <c r="T78" s="99"/>
      <c r="U78" s="99"/>
      <c r="V78" s="144"/>
      <c r="W78" s="144"/>
      <c r="X78" s="38"/>
      <c r="Y78" s="61"/>
      <c r="Z78" s="61"/>
      <c r="AA78" s="40"/>
      <c r="AB78" s="8"/>
      <c r="AC78" s="8"/>
      <c r="AD78" s="8"/>
      <c r="BP78" s="28"/>
      <c r="BQ78" s="174"/>
      <c r="BR78" s="174"/>
      <c r="BS78" s="174"/>
      <c r="BT78" s="88"/>
      <c r="BU78" s="88"/>
      <c r="BV78" s="88"/>
      <c r="BW78" s="88"/>
      <c r="BX78" s="88"/>
      <c r="BY78" s="88"/>
      <c r="BZ78" s="36"/>
      <c r="CA78" s="36"/>
      <c r="CB78" s="100"/>
      <c r="CC78" s="100"/>
      <c r="CD78" s="38"/>
      <c r="CE78" s="61"/>
      <c r="CF78" s="61"/>
      <c r="CG78" s="40"/>
      <c r="CH78" s="14"/>
      <c r="CI78" s="14"/>
      <c r="CJ78" s="14"/>
      <c r="CK78" s="14"/>
      <c r="CR78" s="12" t="s">
        <v>38</v>
      </c>
      <c r="CS78" s="12"/>
      <c r="CT78" s="12"/>
      <c r="CU78" s="34" t="s">
        <v>148</v>
      </c>
      <c r="CV78" s="29" t="s">
        <v>57</v>
      </c>
      <c r="CW78" s="29"/>
      <c r="CX78" s="3"/>
      <c r="CY78" s="153"/>
      <c r="CZ78" s="153"/>
      <c r="DA78" s="153"/>
      <c r="DB78" s="153"/>
      <c r="DC78" s="3"/>
      <c r="DD78" s="86" t="s">
        <v>70</v>
      </c>
      <c r="DE78" s="3"/>
      <c r="DF78" s="31" t="s">
        <v>58</v>
      </c>
      <c r="DG78" s="31"/>
      <c r="DH78" s="32" t="s">
        <v>59</v>
      </c>
      <c r="DI78" s="32"/>
      <c r="DJ78" s="4" t="s">
        <v>60</v>
      </c>
      <c r="DK78" s="4"/>
      <c r="DL78" s="4"/>
      <c r="DM78" s="4"/>
      <c r="EK78" s="28"/>
      <c r="EL78" s="81" t="s">
        <v>54</v>
      </c>
      <c r="EM78" s="119" t="n">
        <f aca="false">$EV$42/100</f>
        <v>0.6</v>
      </c>
      <c r="EN78" s="119"/>
      <c r="EO78" s="175" t="s">
        <v>285</v>
      </c>
      <c r="EP78" s="175"/>
      <c r="EQ78" s="175"/>
      <c r="ER78" s="175"/>
      <c r="ES78" s="175"/>
      <c r="ET78" s="175"/>
      <c r="EU78" s="176" t="n">
        <f aca="false">((1+2*EM78)*EM79)/3</f>
        <v>161.333333333333</v>
      </c>
      <c r="EV78" s="176"/>
      <c r="EW78" s="100" t="s">
        <v>138</v>
      </c>
      <c r="EX78" s="100"/>
      <c r="EY78" s="38"/>
      <c r="EZ78" s="61" t="s">
        <v>286</v>
      </c>
      <c r="FA78" s="61"/>
      <c r="FB78" s="40"/>
      <c r="FC78" s="8"/>
      <c r="FD78" s="8"/>
      <c r="FE78" s="8"/>
      <c r="FF78" s="8"/>
      <c r="FG78" s="8"/>
      <c r="GU78" s="143"/>
      <c r="GV78" s="143"/>
      <c r="GW78" s="143"/>
      <c r="GX78" s="143"/>
      <c r="GY78" s="143"/>
      <c r="GZ78" s="143"/>
      <c r="HA78" s="143"/>
      <c r="HB78" s="143"/>
      <c r="HC78" s="143"/>
      <c r="HD78" s="143"/>
      <c r="HE78" s="143"/>
      <c r="HF78" s="143"/>
      <c r="HJ78" s="143"/>
      <c r="HK78" s="143"/>
      <c r="HL78" s="143"/>
      <c r="HM78" s="143"/>
      <c r="HN78" s="143"/>
      <c r="HO78" s="143"/>
      <c r="HP78" s="143"/>
      <c r="HQ78" s="143"/>
      <c r="HR78" s="143"/>
      <c r="HS78" s="143"/>
      <c r="HT78" s="143"/>
      <c r="HU78" s="143"/>
      <c r="HV78" s="143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27"/>
      <c r="JR78" s="165"/>
      <c r="JS78" s="102" t="s">
        <v>250</v>
      </c>
      <c r="JT78" s="103" t="n">
        <f aca="false">$KB$52</f>
        <v>50</v>
      </c>
      <c r="JU78" s="103"/>
      <c r="JV78" s="131"/>
      <c r="JW78" s="131"/>
      <c r="JX78" s="131"/>
      <c r="JY78" s="131"/>
      <c r="JZ78" s="131"/>
      <c r="KA78" s="131"/>
      <c r="KB78" s="131"/>
      <c r="KC78" s="131"/>
      <c r="KD78" s="100"/>
      <c r="KE78" s="100"/>
      <c r="KF78" s="172"/>
      <c r="KG78" s="173"/>
      <c r="KH78" s="173"/>
      <c r="KI78" s="172"/>
      <c r="KJ78" s="150"/>
      <c r="KK78" s="150"/>
      <c r="KL78" s="150"/>
      <c r="KM78" s="150"/>
      <c r="KN78" s="150"/>
      <c r="KO78" s="150"/>
      <c r="KP78" s="0"/>
      <c r="KQ78" s="0"/>
      <c r="KR78" s="0"/>
      <c r="KS78" s="0"/>
      <c r="KT78" s="28"/>
      <c r="KU78" s="88" t="s">
        <v>287</v>
      </c>
      <c r="KV78" s="88"/>
      <c r="KW78" s="88"/>
      <c r="KX78" s="88"/>
      <c r="KY78" s="88"/>
      <c r="KZ78" s="88"/>
      <c r="LA78" s="88"/>
      <c r="LB78" s="88"/>
      <c r="LC78" s="88"/>
      <c r="LD78" s="36" t="n">
        <f aca="false">KZ77*0.2</f>
        <v>0.0108</v>
      </c>
      <c r="LE78" s="36"/>
      <c r="LF78" s="100" t="s">
        <v>211</v>
      </c>
      <c r="LG78" s="100"/>
      <c r="LH78" s="137"/>
      <c r="LI78" s="91" t="s">
        <v>213</v>
      </c>
      <c r="LJ78" s="91"/>
      <c r="LK78" s="40"/>
      <c r="LL78" s="14"/>
      <c r="LM78" s="14"/>
      <c r="LN78" s="14"/>
      <c r="LO78" s="14"/>
      <c r="LP78" s="0"/>
      <c r="LQ78" s="0"/>
      <c r="LR78" s="0"/>
    </row>
    <row r="79" customFormat="false" ht="48" hidden="false" customHeight="true" outlineLevel="0" collapsed="false">
      <c r="CR79" s="12"/>
      <c r="CS79" s="12"/>
      <c r="CT79" s="12"/>
      <c r="CU79" s="8"/>
      <c r="CV79" s="155" t="s">
        <v>45</v>
      </c>
      <c r="CW79" s="155"/>
      <c r="CX79" s="155"/>
      <c r="CY79" s="155"/>
      <c r="CZ79" s="155"/>
      <c r="DA79" s="155"/>
      <c r="DB79" s="155"/>
      <c r="DC79" s="155"/>
      <c r="DD79" s="155"/>
      <c r="DE79" s="155"/>
      <c r="DF79" s="177" t="n">
        <f aca="false">         IF($DF$75=$DG$17,$DA$17,         IF($DF$75=$DG$18,$DA$18,         IF($DF$75=$DG$19,$DA$19,         IF($DF$75=$DG$20,$DA$20,         IF($DF$75=$DG$21,$DA$21,         IF($DF$75=$DG$22,$DA$22,         IF($DF$75=$DG$23,$DA$23,         IF($DF$75=$DG$24,$DA$24,         IF($DF$75=$DG$25,$DA$25,         IF($DF$75=$DG$26,$DA$26,         IF($DF$75=$DG$27,$DA$27,         IF($DF$75=$DG$28,$DA$28,         IF($DF$75=$DG$29,$DA$29,         IF($DF$75=$DG$30,$DA$30,         IF($DF$75=$DG$31,$DA$31,         IF($DF$75=$DG$32,$DA$32,         IF($DF$75=$DG$33,$DA$33,         IF($DF$75=$DG$34,$DA$34,         IF($DF$75=$DR$17,$DL$17,         IF($DF$75=$DR$18,$DL$18,         IF($DF$75=$DR$19,$DL$19,0 )))))))))))))))))))))</f>
        <v>1.4</v>
      </c>
      <c r="DG79" s="177"/>
      <c r="DH79" s="157" t="s">
        <v>288</v>
      </c>
      <c r="DI79" s="157"/>
      <c r="DJ79" s="158"/>
      <c r="DK79" s="159" t="s">
        <v>289</v>
      </c>
      <c r="DL79" s="159"/>
      <c r="DM79" s="160"/>
      <c r="EK79" s="28"/>
      <c r="EL79" s="123" t="s">
        <v>290</v>
      </c>
      <c r="EM79" s="178" t="n">
        <f aca="false">$EV$40</f>
        <v>220</v>
      </c>
      <c r="EN79" s="178"/>
      <c r="EO79" s="175"/>
      <c r="EP79" s="175"/>
      <c r="EQ79" s="175"/>
      <c r="ER79" s="175"/>
      <c r="ES79" s="175"/>
      <c r="ET79" s="175"/>
      <c r="EU79" s="176"/>
      <c r="EV79" s="176"/>
      <c r="EW79" s="100"/>
      <c r="EX79" s="100"/>
      <c r="EY79" s="38"/>
      <c r="EZ79" s="61"/>
      <c r="FA79" s="61"/>
      <c r="FB79" s="40"/>
      <c r="FC79" s="8"/>
      <c r="FD79" s="8"/>
      <c r="FE79" s="8"/>
      <c r="FF79" s="8"/>
      <c r="FG79" s="8"/>
      <c r="FN79" s="4" t="s">
        <v>1</v>
      </c>
      <c r="FO79" s="4"/>
      <c r="FP79" s="4"/>
      <c r="FQ79" s="4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27"/>
      <c r="KP79" s="0"/>
      <c r="KQ79" s="0"/>
      <c r="KR79" s="0"/>
      <c r="KS79" s="0"/>
      <c r="KT79" s="28"/>
      <c r="KU79" s="88"/>
      <c r="KV79" s="88"/>
      <c r="KW79" s="88"/>
      <c r="KX79" s="88"/>
      <c r="KY79" s="88"/>
      <c r="KZ79" s="88"/>
      <c r="LA79" s="88"/>
      <c r="LB79" s="88"/>
      <c r="LC79" s="88"/>
      <c r="LD79" s="36"/>
      <c r="LE79" s="36"/>
      <c r="LF79" s="100"/>
      <c r="LG79" s="100"/>
      <c r="LH79" s="137"/>
      <c r="LI79" s="91"/>
      <c r="LJ79" s="91"/>
      <c r="LK79" s="40"/>
      <c r="LL79" s="14"/>
      <c r="LM79" s="14"/>
      <c r="LN79" s="14"/>
      <c r="LO79" s="14"/>
      <c r="LP79" s="0"/>
      <c r="LQ79" s="0"/>
      <c r="LR79" s="0"/>
    </row>
    <row r="80" customFormat="false" ht="48" hidden="false" customHeight="true" outlineLevel="0" collapsed="false">
      <c r="J80" s="28"/>
      <c r="K80" s="56" t="n">
        <v>6</v>
      </c>
      <c r="L80" s="56"/>
      <c r="M80" s="17"/>
      <c r="N80" s="81" t="s">
        <v>265</v>
      </c>
      <c r="O80" s="82" t="n">
        <f aca="false">$U$85</f>
        <v>0.9</v>
      </c>
      <c r="P80" s="82"/>
      <c r="Q80" s="81" t="s">
        <v>266</v>
      </c>
      <c r="R80" s="82" t="n">
        <f aca="false">$W$93</f>
        <v>0.08</v>
      </c>
      <c r="S80" s="82"/>
      <c r="T80" s="31" t="s">
        <v>58</v>
      </c>
      <c r="U80" s="31"/>
      <c r="V80" s="32" t="s">
        <v>59</v>
      </c>
      <c r="W80" s="32"/>
      <c r="X80" s="33" t="s">
        <v>60</v>
      </c>
      <c r="Y80" s="33"/>
      <c r="Z80" s="33"/>
      <c r="AA80" s="33"/>
      <c r="AB80" s="4" t="s">
        <v>1</v>
      </c>
      <c r="AC80" s="4"/>
      <c r="AD80" s="4"/>
      <c r="AE80" s="4"/>
      <c r="AF80" s="4"/>
      <c r="AG80" s="4"/>
      <c r="BP80" s="28"/>
      <c r="BQ80" s="56" t="n">
        <v>24</v>
      </c>
      <c r="BR80" s="56"/>
      <c r="BS80" s="17"/>
      <c r="BT80" s="109" t="s">
        <v>197</v>
      </c>
      <c r="BU80" s="82" t="n">
        <f aca="false">$T$50</f>
        <v>50</v>
      </c>
      <c r="BV80" s="82"/>
      <c r="BW80" s="81" t="s">
        <v>291</v>
      </c>
      <c r="BX80" s="82" t="n">
        <f aca="false">$BZ$73</f>
        <v>373.415542859548</v>
      </c>
      <c r="BY80" s="82"/>
      <c r="BZ80" s="135" t="s">
        <v>58</v>
      </c>
      <c r="CA80" s="135"/>
      <c r="CB80" s="135"/>
      <c r="CC80" s="179" t="s">
        <v>59</v>
      </c>
      <c r="CD80" s="179"/>
      <c r="CE80" s="33" t="s">
        <v>60</v>
      </c>
      <c r="CF80" s="33"/>
      <c r="CG80" s="33"/>
      <c r="CH80" s="33"/>
      <c r="CI80" s="4" t="s">
        <v>1</v>
      </c>
      <c r="CJ80" s="4"/>
      <c r="CK80" s="4"/>
      <c r="CL80" s="4"/>
      <c r="CR80" s="12"/>
      <c r="CS80" s="12"/>
      <c r="CT80" s="12"/>
      <c r="CU80" s="8"/>
      <c r="CV80" s="155"/>
      <c r="CW80" s="155"/>
      <c r="CX80" s="155"/>
      <c r="CY80" s="155"/>
      <c r="CZ80" s="155"/>
      <c r="DA80" s="155"/>
      <c r="DB80" s="155"/>
      <c r="DC80" s="155"/>
      <c r="DD80" s="155"/>
      <c r="DE80" s="155"/>
      <c r="DF80" s="177"/>
      <c r="DG80" s="177"/>
      <c r="DH80" s="157"/>
      <c r="DI80" s="157"/>
      <c r="DJ80" s="158"/>
      <c r="DK80" s="159"/>
      <c r="DL80" s="159"/>
      <c r="DM80" s="160"/>
      <c r="FN80" s="14"/>
      <c r="FO80" s="14"/>
      <c r="FP80" s="14"/>
      <c r="FQ80" s="14"/>
      <c r="FV80" s="115" t="s">
        <v>40</v>
      </c>
      <c r="FW80" s="34" t="s">
        <v>81</v>
      </c>
      <c r="FX80" s="56" t="n">
        <v>9</v>
      </c>
      <c r="FY80" s="56"/>
      <c r="FZ80" s="17"/>
      <c r="GA80" s="81" t="s">
        <v>224</v>
      </c>
      <c r="GB80" s="119" t="n">
        <f aca="false">$EV$44/100</f>
        <v>0.072</v>
      </c>
      <c r="GC80" s="119"/>
      <c r="GD80" s="30"/>
      <c r="GE80" s="30"/>
      <c r="GF80" s="30"/>
      <c r="GG80" s="135" t="s">
        <v>58</v>
      </c>
      <c r="GH80" s="135"/>
      <c r="GI80" s="32" t="s">
        <v>59</v>
      </c>
      <c r="GJ80" s="32"/>
      <c r="GK80" s="4" t="s">
        <v>60</v>
      </c>
      <c r="GL80" s="4"/>
      <c r="GM80" s="4"/>
      <c r="GN80" s="4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27"/>
      <c r="JR80" s="28"/>
      <c r="JS80" s="56" t="n">
        <v>4</v>
      </c>
      <c r="JT80" s="56"/>
      <c r="JU80" s="17"/>
      <c r="JV80" s="81" t="s">
        <v>207</v>
      </c>
      <c r="JW80" s="82" t="n">
        <f aca="false">$T$49</f>
        <v>220</v>
      </c>
      <c r="JX80" s="82"/>
      <c r="JY80" s="30"/>
      <c r="JZ80" s="30"/>
      <c r="KA80" s="30"/>
      <c r="KB80" s="31" t="s">
        <v>58</v>
      </c>
      <c r="KC80" s="31"/>
      <c r="KD80" s="32" t="s">
        <v>59</v>
      </c>
      <c r="KE80" s="32"/>
      <c r="KF80" s="122" t="s">
        <v>60</v>
      </c>
      <c r="KG80" s="122"/>
      <c r="KH80" s="122"/>
      <c r="KI80" s="122"/>
      <c r="KJ80" s="122" t="s">
        <v>1</v>
      </c>
      <c r="KK80" s="122"/>
      <c r="KL80" s="122"/>
      <c r="KM80" s="122"/>
      <c r="KN80" s="122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</row>
    <row r="81" customFormat="false" ht="48" hidden="false" customHeight="true" outlineLevel="0" collapsed="false">
      <c r="J81" s="28"/>
      <c r="K81" s="81" t="s">
        <v>277</v>
      </c>
      <c r="L81" s="82" t="n">
        <f aca="false">$T$69</f>
        <v>209</v>
      </c>
      <c r="M81" s="82"/>
      <c r="N81" s="88" t="s">
        <v>292</v>
      </c>
      <c r="O81" s="88"/>
      <c r="P81" s="88"/>
      <c r="Q81" s="88"/>
      <c r="R81" s="88"/>
      <c r="S81" s="88"/>
      <c r="T81" s="36" t="n">
        <f aca="false">L81/(4.44*L82*O80*R80)</f>
        <v>13.0755755755756</v>
      </c>
      <c r="U81" s="36"/>
      <c r="V81" s="37" t="s">
        <v>293</v>
      </c>
      <c r="W81" s="37"/>
      <c r="X81" s="38"/>
      <c r="Y81" s="61" t="s">
        <v>294</v>
      </c>
      <c r="Z81" s="61"/>
      <c r="AA81" s="40"/>
      <c r="AB81" s="8"/>
      <c r="AC81" s="8"/>
      <c r="AD81" s="8"/>
      <c r="AE81" s="8"/>
      <c r="AF81" s="8"/>
      <c r="AG81" s="8"/>
      <c r="BP81" s="28"/>
      <c r="BQ81" s="126" t="s">
        <v>295</v>
      </c>
      <c r="BR81" s="126"/>
      <c r="BS81" s="126"/>
      <c r="BT81" s="126"/>
      <c r="BU81" s="126"/>
      <c r="BV81" s="126"/>
      <c r="BW81" s="126"/>
      <c r="BX81" s="126"/>
      <c r="BY81" s="126"/>
      <c r="BZ81" s="180" t="n">
        <f aca="false">1/(2*3.14*BU80*BX80)</f>
        <v>8.52860422308142E-006</v>
      </c>
      <c r="CA81" s="180"/>
      <c r="CB81" s="180"/>
      <c r="CC81" s="181" t="s">
        <v>269</v>
      </c>
      <c r="CD81" s="181"/>
      <c r="CE81" s="38"/>
      <c r="CF81" s="61" t="s">
        <v>296</v>
      </c>
      <c r="CG81" s="61"/>
      <c r="CH81" s="40"/>
      <c r="CI81" s="14"/>
      <c r="CJ81" s="14"/>
      <c r="CK81" s="14"/>
      <c r="CL81" s="14"/>
      <c r="CR81" s="5"/>
      <c r="CS81" s="5"/>
      <c r="CT81" s="5"/>
      <c r="CU81" s="5"/>
      <c r="CV81" s="5"/>
      <c r="CW81" s="5"/>
      <c r="CX81" s="5"/>
      <c r="CY81" s="5"/>
      <c r="CZ81" s="5"/>
      <c r="DA81" s="5"/>
      <c r="DB81" s="5"/>
      <c r="DC81" s="5"/>
      <c r="DD81" s="5"/>
      <c r="DE81" s="5"/>
      <c r="DF81" s="5"/>
      <c r="DG81" s="5"/>
      <c r="DH81" s="5"/>
      <c r="DI81" s="5"/>
      <c r="DJ81" s="5"/>
      <c r="DK81" s="5"/>
      <c r="DL81" s="5"/>
      <c r="DM81" s="5"/>
      <c r="DN81" s="5"/>
      <c r="DO81" s="5"/>
      <c r="DP81" s="5"/>
      <c r="EK81" s="28"/>
      <c r="EL81" s="29" t="s">
        <v>57</v>
      </c>
      <c r="EM81" s="29"/>
      <c r="EN81" s="17"/>
      <c r="EO81" s="81" t="s">
        <v>273</v>
      </c>
      <c r="EP81" s="82" t="n">
        <f aca="false">$EU$78</f>
        <v>161.333333333333</v>
      </c>
      <c r="EQ81" s="82"/>
      <c r="ER81" s="30"/>
      <c r="ES81" s="30"/>
      <c r="ET81" s="30"/>
      <c r="EU81" s="31" t="s">
        <v>58</v>
      </c>
      <c r="EV81" s="31"/>
      <c r="EW81" s="32" t="s">
        <v>59</v>
      </c>
      <c r="EX81" s="32"/>
      <c r="EY81" s="4" t="s">
        <v>60</v>
      </c>
      <c r="EZ81" s="4"/>
      <c r="FA81" s="4"/>
      <c r="FB81" s="4"/>
      <c r="FC81" s="4" t="s">
        <v>1</v>
      </c>
      <c r="FD81" s="4"/>
      <c r="FE81" s="4"/>
      <c r="FF81" s="4"/>
      <c r="FG81" s="4"/>
      <c r="FN81" s="14"/>
      <c r="FO81" s="14"/>
      <c r="FP81" s="14"/>
      <c r="FQ81" s="14"/>
      <c r="FV81" s="115"/>
      <c r="FW81" s="28"/>
      <c r="FX81" s="88" t="s">
        <v>297</v>
      </c>
      <c r="FY81" s="88"/>
      <c r="FZ81" s="88"/>
      <c r="GA81" s="88"/>
      <c r="GB81" s="88"/>
      <c r="GC81" s="88"/>
      <c r="GD81" s="88"/>
      <c r="GE81" s="88"/>
      <c r="GF81" s="88"/>
      <c r="GG81" s="36" t="n">
        <f aca="false">GB80</f>
        <v>0.072</v>
      </c>
      <c r="GH81" s="36"/>
      <c r="GI81" s="100" t="s">
        <v>211</v>
      </c>
      <c r="GJ81" s="100"/>
      <c r="GK81" s="137"/>
      <c r="GL81" s="91" t="s">
        <v>234</v>
      </c>
      <c r="GM81" s="91"/>
      <c r="GN81" s="40"/>
      <c r="IQ81" s="0"/>
      <c r="IR81" s="0"/>
      <c r="IS81" s="0"/>
      <c r="IT81" s="0"/>
      <c r="IU81" s="0"/>
      <c r="IV81" s="0"/>
      <c r="IW81" s="0"/>
      <c r="IX81" s="4" t="s">
        <v>1</v>
      </c>
      <c r="IY81" s="4"/>
      <c r="IZ81" s="4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27"/>
      <c r="JQ81" s="92" t="s">
        <v>152</v>
      </c>
      <c r="JR81" s="28"/>
      <c r="JS81" s="126" t="s">
        <v>298</v>
      </c>
      <c r="JT81" s="126"/>
      <c r="JU81" s="126"/>
      <c r="JV81" s="126"/>
      <c r="JW81" s="126"/>
      <c r="JX81" s="126"/>
      <c r="JY81" s="126"/>
      <c r="JZ81" s="126"/>
      <c r="KA81" s="126"/>
      <c r="KB81" s="99" t="n">
        <f aca="false">0.95*JW80</f>
        <v>209</v>
      </c>
      <c r="KC81" s="99"/>
      <c r="KD81" s="144" t="s">
        <v>138</v>
      </c>
      <c r="KE81" s="144"/>
      <c r="KF81" s="38"/>
      <c r="KG81" s="61" t="s">
        <v>257</v>
      </c>
      <c r="KH81" s="61"/>
      <c r="KI81" s="40"/>
      <c r="KJ81" s="8"/>
      <c r="KK81" s="8"/>
      <c r="KL81" s="8"/>
      <c r="KM81" s="8"/>
      <c r="KN81" s="8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</row>
    <row r="82" customFormat="false" ht="48" hidden="false" customHeight="true" outlineLevel="0" collapsed="false">
      <c r="J82" s="28"/>
      <c r="K82" s="123" t="s">
        <v>250</v>
      </c>
      <c r="L82" s="138" t="n">
        <f aca="false">$T$50</f>
        <v>50</v>
      </c>
      <c r="M82" s="138"/>
      <c r="N82" s="88"/>
      <c r="O82" s="88"/>
      <c r="P82" s="88"/>
      <c r="Q82" s="88"/>
      <c r="R82" s="88"/>
      <c r="S82" s="88"/>
      <c r="T82" s="36"/>
      <c r="U82" s="36"/>
      <c r="V82" s="37"/>
      <c r="W82" s="37"/>
      <c r="X82" s="38"/>
      <c r="Y82" s="61"/>
      <c r="Z82" s="61"/>
      <c r="AA82" s="40"/>
      <c r="AB82" s="8"/>
      <c r="AC82" s="8"/>
      <c r="AD82" s="8"/>
      <c r="AE82" s="8"/>
      <c r="AF82" s="8"/>
      <c r="AG82" s="8"/>
      <c r="BP82" s="28"/>
      <c r="BQ82" s="126"/>
      <c r="BR82" s="126"/>
      <c r="BS82" s="126"/>
      <c r="BT82" s="126"/>
      <c r="BU82" s="126"/>
      <c r="BV82" s="126"/>
      <c r="BW82" s="126"/>
      <c r="BX82" s="126"/>
      <c r="BY82" s="126"/>
      <c r="BZ82" s="180"/>
      <c r="CA82" s="180"/>
      <c r="CB82" s="180"/>
      <c r="CC82" s="181"/>
      <c r="CD82" s="181"/>
      <c r="CE82" s="38"/>
      <c r="CF82" s="61"/>
      <c r="CG82" s="61"/>
      <c r="CH82" s="40"/>
      <c r="CI82" s="14"/>
      <c r="CJ82" s="14"/>
      <c r="CK82" s="14"/>
      <c r="CL82" s="14"/>
      <c r="CR82" s="12" t="s">
        <v>38</v>
      </c>
      <c r="CS82" s="12"/>
      <c r="CT82" s="12"/>
      <c r="CU82" s="34" t="s">
        <v>148</v>
      </c>
      <c r="CV82" s="29" t="s">
        <v>57</v>
      </c>
      <c r="CW82" s="29"/>
      <c r="CX82" s="3"/>
      <c r="CY82" s="153"/>
      <c r="CZ82" s="153"/>
      <c r="DA82" s="153"/>
      <c r="DB82" s="153"/>
      <c r="DC82" s="3"/>
      <c r="DD82" s="86" t="s">
        <v>70</v>
      </c>
      <c r="DE82" s="3"/>
      <c r="DF82" s="31" t="s">
        <v>58</v>
      </c>
      <c r="DG82" s="31"/>
      <c r="DH82" s="32" t="s">
        <v>59</v>
      </c>
      <c r="DI82" s="32"/>
      <c r="DJ82" s="4" t="s">
        <v>60</v>
      </c>
      <c r="DK82" s="4"/>
      <c r="DL82" s="4"/>
      <c r="DM82" s="4"/>
      <c r="EK82" s="28"/>
      <c r="EL82" s="81" t="s">
        <v>271</v>
      </c>
      <c r="EM82" s="119" t="n">
        <f aca="false">$EU$73</f>
        <v>24.2</v>
      </c>
      <c r="EN82" s="119"/>
      <c r="EO82" s="175" t="s">
        <v>285</v>
      </c>
      <c r="EP82" s="175"/>
      <c r="EQ82" s="175"/>
      <c r="ER82" s="175"/>
      <c r="ES82" s="175"/>
      <c r="ET82" s="175"/>
      <c r="EU82" s="117" t="n">
        <f aca="false">((2*EM83*EP81)/EM82)</f>
        <v>26.6666666666667</v>
      </c>
      <c r="EV82" s="117"/>
      <c r="EW82" s="100" t="s">
        <v>138</v>
      </c>
      <c r="EX82" s="100"/>
      <c r="EY82" s="38"/>
      <c r="EZ82" s="61" t="s">
        <v>299</v>
      </c>
      <c r="FA82" s="61"/>
      <c r="FB82" s="40"/>
      <c r="FC82" s="8"/>
      <c r="FD82" s="8"/>
      <c r="FE82" s="8"/>
      <c r="FF82" s="8"/>
      <c r="FG82" s="8"/>
      <c r="FV82" s="115"/>
      <c r="FW82" s="28"/>
      <c r="FX82" s="88"/>
      <c r="FY82" s="88"/>
      <c r="FZ82" s="88"/>
      <c r="GA82" s="88"/>
      <c r="GB82" s="88"/>
      <c r="GC82" s="88"/>
      <c r="GD82" s="88"/>
      <c r="GE82" s="88"/>
      <c r="GF82" s="88"/>
      <c r="GG82" s="36"/>
      <c r="GH82" s="36"/>
      <c r="GI82" s="100"/>
      <c r="GJ82" s="100"/>
      <c r="GK82" s="137"/>
      <c r="GL82" s="91"/>
      <c r="GM82" s="91"/>
      <c r="GN82" s="40"/>
      <c r="GX82" s="6"/>
      <c r="GY82" s="6"/>
      <c r="GZ82" s="6"/>
      <c r="HA82" s="6"/>
      <c r="HB82" s="6"/>
      <c r="HC82" s="6"/>
      <c r="HD82" s="6"/>
      <c r="HE82" s="6"/>
      <c r="HF82" s="17"/>
      <c r="HG82" s="17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17"/>
      <c r="HW82" s="17"/>
      <c r="IQ82" s="0"/>
      <c r="IR82" s="0"/>
      <c r="IS82" s="0"/>
      <c r="IT82" s="0"/>
      <c r="IU82" s="0"/>
      <c r="IV82" s="0"/>
      <c r="IW82" s="0"/>
      <c r="IX82" s="8"/>
      <c r="IY82" s="8"/>
      <c r="IZ82" s="8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R82" s="28"/>
      <c r="JS82" s="126"/>
      <c r="JT82" s="126"/>
      <c r="JU82" s="126"/>
      <c r="JV82" s="126"/>
      <c r="JW82" s="126"/>
      <c r="JX82" s="126"/>
      <c r="JY82" s="126"/>
      <c r="JZ82" s="126"/>
      <c r="KA82" s="126"/>
      <c r="KB82" s="99"/>
      <c r="KC82" s="99"/>
      <c r="KD82" s="144"/>
      <c r="KE82" s="144"/>
      <c r="KF82" s="38"/>
      <c r="KG82" s="61"/>
      <c r="KH82" s="61"/>
      <c r="KI82" s="40"/>
      <c r="KJ82" s="8"/>
      <c r="KK82" s="8"/>
      <c r="KL82" s="8"/>
      <c r="KM82" s="8"/>
      <c r="KN82" s="8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</row>
    <row r="83" customFormat="false" ht="48" hidden="false" customHeight="true" outlineLevel="0" collapsed="false">
      <c r="CR83" s="12"/>
      <c r="CS83" s="12"/>
      <c r="CT83" s="12"/>
      <c r="CU83" s="8"/>
      <c r="CV83" s="155" t="s">
        <v>46</v>
      </c>
      <c r="CW83" s="155"/>
      <c r="CX83" s="155"/>
      <c r="CY83" s="155"/>
      <c r="CZ83" s="155"/>
      <c r="DA83" s="155"/>
      <c r="DB83" s="155"/>
      <c r="DC83" s="155"/>
      <c r="DD83" s="155"/>
      <c r="DE83" s="155"/>
      <c r="DF83" s="156" t="n">
        <f aca="false">         IF($DF$75=$DG$17,$DD$17,          IF($DF$75=$DG$18,$DD$18,          IF($DF$75=$DG$19,$DD$19,          IF($DF$75=$DG$20,$DD$20,          IF($DF$75=$DG$21,$DD$21,          IF($DF$75=$DG$22,$DD$22,          IF($DF$75=$DG$23,$DD$23,          IF($DF$75=$DG$24,$DD$24,          IF($DF$75=$DG$25,$DD$25,          IF($DF$75=$DG$26,$DD$26,          IF($DF$75=$DG$27,$DD$27,          IF($DF$75=$DG$28,$DD$28,          IF($DF$75=$DG$29,$DD$29,          IF($DF$75=$DG$30,$DD$30,          IF($DF$75=$DG$31,$DD$31,          IF($DF$75=$DG$32,$DD$32,          IF($DF$75=$DG$33,$DD$33,          IF($DF$75=$DG$34,$DD$34,          IF($DF$75=$DR$17,$DO$17,          IF($DF$75=$DR$18,$DO$18,          IF($DF$75=$DR$19,$DO$19,0 )))))))))))))))))))))</f>
        <v>1.485</v>
      </c>
      <c r="DG83" s="156"/>
      <c r="DH83" s="157" t="s">
        <v>288</v>
      </c>
      <c r="DI83" s="157"/>
      <c r="DJ83" s="158"/>
      <c r="DK83" s="159" t="s">
        <v>300</v>
      </c>
      <c r="DL83" s="159"/>
      <c r="DM83" s="160"/>
      <c r="EK83" s="28"/>
      <c r="EL83" s="123" t="s">
        <v>218</v>
      </c>
      <c r="EM83" s="124" t="n">
        <f aca="false">$EV$57</f>
        <v>2</v>
      </c>
      <c r="EN83" s="124"/>
      <c r="EO83" s="175"/>
      <c r="EP83" s="175"/>
      <c r="EQ83" s="175"/>
      <c r="ER83" s="175"/>
      <c r="ES83" s="175"/>
      <c r="ET83" s="175"/>
      <c r="EU83" s="117"/>
      <c r="EV83" s="117"/>
      <c r="EW83" s="100"/>
      <c r="EX83" s="100"/>
      <c r="EY83" s="38"/>
      <c r="EZ83" s="61"/>
      <c r="FA83" s="61"/>
      <c r="FB83" s="40"/>
      <c r="FC83" s="8"/>
      <c r="FD83" s="8"/>
      <c r="FE83" s="8"/>
      <c r="FF83" s="8"/>
      <c r="FG83" s="8"/>
      <c r="FM83" s="4" t="s">
        <v>1</v>
      </c>
      <c r="FN83" s="4"/>
      <c r="FO83" s="4"/>
      <c r="FP83" s="4"/>
      <c r="GX83" s="143"/>
      <c r="GY83" s="143"/>
      <c r="GZ83" s="143"/>
      <c r="HA83" s="143"/>
      <c r="HB83" s="143"/>
      <c r="HC83" s="143"/>
      <c r="HD83" s="143"/>
      <c r="HE83" s="143"/>
      <c r="HF83" s="143"/>
      <c r="HG83" s="143"/>
      <c r="HK83" s="143"/>
      <c r="HL83" s="143"/>
      <c r="HM83" s="143"/>
      <c r="HN83" s="143"/>
      <c r="HO83" s="143"/>
      <c r="HP83" s="143"/>
      <c r="HQ83" s="143"/>
      <c r="HR83" s="143"/>
      <c r="HS83" s="143"/>
      <c r="HT83" s="143"/>
      <c r="HU83" s="143"/>
      <c r="HV83" s="143"/>
      <c r="HW83" s="143"/>
      <c r="IQ83" s="0"/>
      <c r="IR83" s="0"/>
      <c r="IS83" s="0"/>
      <c r="IT83" s="0"/>
      <c r="IU83" s="0"/>
      <c r="IV83" s="0"/>
      <c r="IW83" s="0"/>
      <c r="IX83" s="8"/>
      <c r="IY83" s="8"/>
      <c r="IZ83" s="8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</row>
    <row r="84" customFormat="false" ht="48" hidden="false" customHeight="true" outlineLevel="0" collapsed="false">
      <c r="J84" s="115" t="s">
        <v>40</v>
      </c>
      <c r="K84" s="28"/>
      <c r="L84" s="56" t="n">
        <v>7</v>
      </c>
      <c r="M84" s="56"/>
      <c r="N84" s="17"/>
      <c r="O84" s="30"/>
      <c r="P84" s="30"/>
      <c r="Q84" s="30"/>
      <c r="R84" s="30"/>
      <c r="S84" s="30"/>
      <c r="T84" s="30"/>
      <c r="U84" s="31" t="s">
        <v>58</v>
      </c>
      <c r="V84" s="31"/>
      <c r="W84" s="32" t="s">
        <v>59</v>
      </c>
      <c r="X84" s="32"/>
      <c r="Y84" s="33" t="s">
        <v>60</v>
      </c>
      <c r="Z84" s="33"/>
      <c r="AA84" s="33"/>
      <c r="AB84" s="33"/>
      <c r="AJ84" s="182" t="s">
        <v>301</v>
      </c>
      <c r="AK84" s="182"/>
      <c r="AL84" s="182"/>
      <c r="AM84" s="182"/>
      <c r="AN84" s="182"/>
      <c r="AO84" s="182"/>
      <c r="AP84" s="182"/>
      <c r="AQ84" s="182"/>
      <c r="AR84" s="182"/>
      <c r="AS84" s="182"/>
      <c r="AT84" s="182"/>
      <c r="AU84" s="182"/>
      <c r="AV84" s="183"/>
      <c r="AW84" s="183"/>
      <c r="AY84" s="6" t="s">
        <v>302</v>
      </c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17"/>
      <c r="BK84" s="17"/>
      <c r="BP84" s="28"/>
      <c r="BQ84" s="56" t="n">
        <v>25</v>
      </c>
      <c r="BR84" s="56"/>
      <c r="BS84" s="17"/>
      <c r="BT84" s="81" t="s">
        <v>303</v>
      </c>
      <c r="BU84" s="82" t="n">
        <f aca="false">$AZ$61</f>
        <v>3.01261261261262</v>
      </c>
      <c r="BV84" s="82"/>
      <c r="BW84" s="30"/>
      <c r="BX84" s="30"/>
      <c r="BY84" s="30"/>
      <c r="BZ84" s="31" t="s">
        <v>58</v>
      </c>
      <c r="CA84" s="31"/>
      <c r="CB84" s="32" t="s">
        <v>59</v>
      </c>
      <c r="CC84" s="32"/>
      <c r="CD84" s="33" t="s">
        <v>60</v>
      </c>
      <c r="CE84" s="33"/>
      <c r="CF84" s="33"/>
      <c r="CG84" s="33"/>
      <c r="CH84" s="4" t="s">
        <v>1</v>
      </c>
      <c r="CI84" s="4"/>
      <c r="CJ84" s="4"/>
      <c r="CK84" s="4"/>
      <c r="CL84" s="4"/>
      <c r="CR84" s="12"/>
      <c r="CS84" s="12"/>
      <c r="CT84" s="12"/>
      <c r="CU84" s="8"/>
      <c r="CV84" s="155"/>
      <c r="CW84" s="155"/>
      <c r="CX84" s="155"/>
      <c r="CY84" s="155"/>
      <c r="CZ84" s="155"/>
      <c r="DA84" s="155"/>
      <c r="DB84" s="155"/>
      <c r="DC84" s="155"/>
      <c r="DD84" s="155"/>
      <c r="DE84" s="155"/>
      <c r="DF84" s="156"/>
      <c r="DG84" s="156"/>
      <c r="DH84" s="157"/>
      <c r="DI84" s="157"/>
      <c r="DJ84" s="158"/>
      <c r="DK84" s="159"/>
      <c r="DL84" s="159"/>
      <c r="DM84" s="160"/>
      <c r="FM84" s="14"/>
      <c r="FN84" s="14"/>
      <c r="FO84" s="14"/>
      <c r="FP84" s="14"/>
      <c r="FV84" s="34" t="s">
        <v>81</v>
      </c>
      <c r="FW84" s="56" t="n">
        <v>9</v>
      </c>
      <c r="FX84" s="56"/>
      <c r="FY84" s="17"/>
      <c r="FZ84" s="81" t="s">
        <v>224</v>
      </c>
      <c r="GA84" s="119" t="n">
        <f aca="false">$EV$44/100</f>
        <v>0.072</v>
      </c>
      <c r="GB84" s="119"/>
      <c r="GC84" s="30"/>
      <c r="GD84" s="30"/>
      <c r="GE84" s="30"/>
      <c r="GF84" s="135" t="s">
        <v>58</v>
      </c>
      <c r="GG84" s="135"/>
      <c r="GH84" s="32" t="s">
        <v>59</v>
      </c>
      <c r="GI84" s="32"/>
      <c r="GJ84" s="4" t="s">
        <v>60</v>
      </c>
      <c r="GK84" s="4"/>
      <c r="GL84" s="4"/>
      <c r="GM84" s="4"/>
      <c r="GN84" s="4" t="s">
        <v>1</v>
      </c>
      <c r="GO84" s="4"/>
      <c r="GP84" s="4"/>
      <c r="GQ84" s="0"/>
      <c r="GX84" s="143"/>
      <c r="GY84" s="143"/>
      <c r="GZ84" s="143"/>
      <c r="HA84" s="143"/>
      <c r="HB84" s="143"/>
      <c r="HC84" s="143"/>
      <c r="HD84" s="143"/>
      <c r="HE84" s="143"/>
      <c r="HF84" s="143"/>
      <c r="HG84" s="143"/>
      <c r="HK84" s="143"/>
      <c r="HL84" s="143"/>
      <c r="HM84" s="143"/>
      <c r="HN84" s="143"/>
      <c r="HO84" s="143"/>
      <c r="HP84" s="143"/>
      <c r="HQ84" s="143"/>
      <c r="HR84" s="143"/>
      <c r="HS84" s="143"/>
      <c r="HT84" s="143"/>
      <c r="HU84" s="143"/>
      <c r="HV84" s="143"/>
      <c r="HW84" s="143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R84" s="184" t="s">
        <v>37</v>
      </c>
      <c r="JS84" s="184"/>
      <c r="JT84" s="184"/>
      <c r="JU84" s="28"/>
      <c r="JV84" s="56" t="n">
        <v>9</v>
      </c>
      <c r="JW84" s="56"/>
      <c r="JX84" s="17"/>
      <c r="JY84" s="30"/>
      <c r="JZ84" s="30"/>
      <c r="KA84" s="30"/>
      <c r="KB84" s="30"/>
      <c r="KC84" s="30"/>
      <c r="KD84" s="30"/>
      <c r="KE84" s="31" t="s">
        <v>58</v>
      </c>
      <c r="KF84" s="31"/>
      <c r="KG84" s="32" t="s">
        <v>59</v>
      </c>
      <c r="KH84" s="32"/>
      <c r="KI84" s="122" t="s">
        <v>60</v>
      </c>
      <c r="KJ84" s="122"/>
      <c r="KK84" s="122"/>
      <c r="KL84" s="122"/>
      <c r="KM84" s="0"/>
      <c r="KN84" s="0"/>
      <c r="KO84" s="0"/>
      <c r="KP84" s="0"/>
      <c r="KQ84" s="0"/>
      <c r="KR84" s="0"/>
      <c r="KS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</row>
    <row r="85" customFormat="false" ht="48" hidden="false" customHeight="true" outlineLevel="0" collapsed="false">
      <c r="J85" s="115"/>
      <c r="K85" s="28"/>
      <c r="L85" s="88" t="s">
        <v>203</v>
      </c>
      <c r="M85" s="88"/>
      <c r="N85" s="88"/>
      <c r="O85" s="88"/>
      <c r="P85" s="88"/>
      <c r="Q85" s="88"/>
      <c r="R85" s="88"/>
      <c r="S85" s="88"/>
      <c r="T85" s="88"/>
      <c r="U85" s="117" t="n">
        <v>0.9</v>
      </c>
      <c r="V85" s="117"/>
      <c r="W85" s="118" t="s">
        <v>122</v>
      </c>
      <c r="X85" s="118"/>
      <c r="Y85" s="38"/>
      <c r="Z85" s="61" t="s">
        <v>204</v>
      </c>
      <c r="AA85" s="61"/>
      <c r="AB85" s="40"/>
      <c r="AJ85" s="185" t="s">
        <v>40</v>
      </c>
      <c r="AK85" s="185"/>
      <c r="AL85" s="185"/>
      <c r="AM85" s="185"/>
      <c r="AN85" s="185"/>
      <c r="AO85" s="185"/>
      <c r="AP85" s="185"/>
      <c r="AQ85" s="185"/>
      <c r="AR85" s="185"/>
      <c r="AS85" s="185"/>
      <c r="AT85" s="185"/>
      <c r="AU85" s="185"/>
      <c r="AV85" s="185"/>
      <c r="AW85" s="185"/>
      <c r="AY85" s="186"/>
      <c r="AZ85" s="186"/>
      <c r="BA85" s="186"/>
      <c r="BB85" s="186"/>
      <c r="BC85" s="186"/>
      <c r="BD85" s="186"/>
      <c r="BE85" s="186"/>
      <c r="BF85" s="186"/>
      <c r="BG85" s="186"/>
      <c r="BH85" s="186"/>
      <c r="BI85" s="186"/>
      <c r="BJ85" s="186"/>
      <c r="BK85" s="186"/>
      <c r="BP85" s="28"/>
      <c r="BQ85" s="81" t="s">
        <v>291</v>
      </c>
      <c r="BR85" s="82" t="n">
        <f aca="false">$BZ$73</f>
        <v>373.415542859548</v>
      </c>
      <c r="BS85" s="82"/>
      <c r="BT85" s="187"/>
      <c r="BU85" s="187"/>
      <c r="BV85" s="187"/>
      <c r="BW85" s="187"/>
      <c r="BX85" s="187"/>
      <c r="BY85" s="187"/>
      <c r="BZ85" s="188" t="n">
        <f aca="false">((3.14*(BR86/1000)^2)/4)*BU84</f>
        <v>4.63520576576577E-006</v>
      </c>
      <c r="CA85" s="188"/>
      <c r="CB85" s="100" t="s">
        <v>304</v>
      </c>
      <c r="CC85" s="100"/>
      <c r="CD85" s="38"/>
      <c r="CE85" s="91" t="s">
        <v>305</v>
      </c>
      <c r="CF85" s="91"/>
      <c r="CG85" s="40"/>
      <c r="CH85" s="8"/>
      <c r="CI85" s="8"/>
      <c r="CJ85" s="8"/>
      <c r="CK85" s="8"/>
      <c r="CL85" s="8"/>
      <c r="CR85" s="5"/>
      <c r="CS85" s="5"/>
      <c r="CT85" s="5"/>
      <c r="CU85" s="5"/>
      <c r="CV85" s="5"/>
      <c r="CW85" s="5"/>
      <c r="CX85" s="5"/>
      <c r="CY85" s="5"/>
      <c r="CZ85" s="5"/>
      <c r="DA85" s="5"/>
      <c r="DB85" s="5"/>
      <c r="DC85" s="5"/>
      <c r="DD85" s="5"/>
      <c r="DE85" s="5"/>
      <c r="DF85" s="5"/>
      <c r="DG85" s="5"/>
      <c r="DH85" s="5"/>
      <c r="DI85" s="5"/>
      <c r="DJ85" s="5"/>
      <c r="DK85" s="5"/>
      <c r="DL85" s="5"/>
      <c r="DM85" s="5"/>
      <c r="DN85" s="5"/>
      <c r="DO85" s="5"/>
      <c r="DP85" s="5"/>
      <c r="EK85" s="28"/>
      <c r="EL85" s="29" t="s">
        <v>57</v>
      </c>
      <c r="EM85" s="29"/>
      <c r="EN85" s="17"/>
      <c r="EO85" s="30"/>
      <c r="EP85" s="30"/>
      <c r="EQ85" s="30"/>
      <c r="ER85" s="30"/>
      <c r="ES85" s="30"/>
      <c r="ET85" s="30"/>
      <c r="EU85" s="31" t="s">
        <v>58</v>
      </c>
      <c r="EV85" s="31"/>
      <c r="EW85" s="32" t="s">
        <v>59</v>
      </c>
      <c r="EX85" s="32"/>
      <c r="EY85" s="4" t="s">
        <v>60</v>
      </c>
      <c r="EZ85" s="4"/>
      <c r="FA85" s="4"/>
      <c r="FB85" s="4"/>
      <c r="FC85" s="4" t="s">
        <v>1</v>
      </c>
      <c r="FD85" s="4"/>
      <c r="FE85" s="4"/>
      <c r="FF85" s="4"/>
      <c r="FG85" s="4"/>
      <c r="FM85" s="14"/>
      <c r="FN85" s="14"/>
      <c r="FO85" s="14"/>
      <c r="FP85" s="14"/>
      <c r="FV85" s="28"/>
      <c r="FW85" s="88" t="s">
        <v>287</v>
      </c>
      <c r="FX85" s="88"/>
      <c r="FY85" s="88"/>
      <c r="FZ85" s="88"/>
      <c r="GA85" s="88"/>
      <c r="GB85" s="88"/>
      <c r="GC85" s="88"/>
      <c r="GD85" s="88"/>
      <c r="GE85" s="88"/>
      <c r="GF85" s="36" t="n">
        <f aca="false">GA84*0.2</f>
        <v>0.0144</v>
      </c>
      <c r="GG85" s="36"/>
      <c r="GH85" s="100" t="s">
        <v>211</v>
      </c>
      <c r="GI85" s="100"/>
      <c r="GJ85" s="137"/>
      <c r="GK85" s="91" t="s">
        <v>213</v>
      </c>
      <c r="GL85" s="91"/>
      <c r="GM85" s="40"/>
      <c r="GN85" s="8"/>
      <c r="GO85" s="8"/>
      <c r="GP85" s="8"/>
      <c r="GQ85" s="0"/>
      <c r="GX85" s="143"/>
      <c r="GY85" s="143"/>
      <c r="GZ85" s="143"/>
      <c r="HA85" s="143"/>
      <c r="HB85" s="143"/>
      <c r="HC85" s="143"/>
      <c r="HD85" s="143"/>
      <c r="HE85" s="143"/>
      <c r="HF85" s="143"/>
      <c r="HG85" s="143"/>
      <c r="HK85" s="143"/>
      <c r="HL85" s="143"/>
      <c r="HM85" s="143"/>
      <c r="HN85" s="143"/>
      <c r="HO85" s="143"/>
      <c r="HP85" s="143"/>
      <c r="HQ85" s="143"/>
      <c r="HR85" s="143"/>
      <c r="HS85" s="143"/>
      <c r="HT85" s="143"/>
      <c r="HU85" s="143"/>
      <c r="HV85" s="143"/>
      <c r="HW85" s="143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R85" s="184"/>
      <c r="JS85" s="184"/>
      <c r="JT85" s="184"/>
      <c r="JU85" s="28"/>
      <c r="JV85" s="88" t="s">
        <v>230</v>
      </c>
      <c r="JW85" s="88"/>
      <c r="JX85" s="88"/>
      <c r="JY85" s="88"/>
      <c r="JZ85" s="88"/>
      <c r="KA85" s="88"/>
      <c r="KB85" s="88"/>
      <c r="KC85" s="88"/>
      <c r="KD85" s="88"/>
      <c r="KE85" s="36" t="n">
        <v>0.08</v>
      </c>
      <c r="KF85" s="36"/>
      <c r="KG85" s="100" t="s">
        <v>231</v>
      </c>
      <c r="KH85" s="100"/>
      <c r="KI85" s="38"/>
      <c r="KJ85" s="61" t="s">
        <v>232</v>
      </c>
      <c r="KK85" s="61"/>
      <c r="KL85" s="40"/>
      <c r="KM85" s="0"/>
      <c r="KN85" s="0"/>
      <c r="KO85" s="0"/>
      <c r="KP85" s="0"/>
      <c r="KQ85" s="0"/>
      <c r="KR85" s="0"/>
      <c r="KS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</row>
    <row r="86" customFormat="false" ht="48" hidden="false" customHeight="true" outlineLevel="0" collapsed="false">
      <c r="J86" s="115"/>
      <c r="K86" s="28"/>
      <c r="L86" s="88"/>
      <c r="M86" s="88"/>
      <c r="N86" s="88"/>
      <c r="O86" s="88"/>
      <c r="P86" s="88"/>
      <c r="Q86" s="88"/>
      <c r="R86" s="88"/>
      <c r="S86" s="88"/>
      <c r="T86" s="88"/>
      <c r="U86" s="117"/>
      <c r="V86" s="117"/>
      <c r="W86" s="118"/>
      <c r="X86" s="118"/>
      <c r="Y86" s="38"/>
      <c r="Z86" s="61"/>
      <c r="AA86" s="61"/>
      <c r="AB86" s="40"/>
      <c r="AJ86" s="185"/>
      <c r="AK86" s="185"/>
      <c r="AL86" s="185"/>
      <c r="AM86" s="185"/>
      <c r="AN86" s="185"/>
      <c r="AO86" s="185"/>
      <c r="AP86" s="185"/>
      <c r="AQ86" s="185"/>
      <c r="AR86" s="185"/>
      <c r="AS86" s="185"/>
      <c r="AT86" s="185"/>
      <c r="AU86" s="185"/>
      <c r="AV86" s="185"/>
      <c r="AW86" s="185"/>
      <c r="AY86" s="186"/>
      <c r="AZ86" s="186"/>
      <c r="BA86" s="186"/>
      <c r="BB86" s="186"/>
      <c r="BC86" s="186"/>
      <c r="BD86" s="186"/>
      <c r="BE86" s="186"/>
      <c r="BF86" s="186"/>
      <c r="BG86" s="186"/>
      <c r="BH86" s="186"/>
      <c r="BI86" s="186"/>
      <c r="BJ86" s="186"/>
      <c r="BK86" s="186"/>
      <c r="BP86" s="28"/>
      <c r="BQ86" s="123" t="s">
        <v>306</v>
      </c>
      <c r="BR86" s="138" t="n">
        <f aca="false">$DF$79</f>
        <v>1.4</v>
      </c>
      <c r="BS86" s="138"/>
      <c r="BT86" s="187"/>
      <c r="BU86" s="187"/>
      <c r="BV86" s="187"/>
      <c r="BW86" s="187"/>
      <c r="BX86" s="187"/>
      <c r="BY86" s="187"/>
      <c r="BZ86" s="188"/>
      <c r="CA86" s="188"/>
      <c r="CB86" s="100"/>
      <c r="CC86" s="100"/>
      <c r="CD86" s="38"/>
      <c r="CE86" s="91"/>
      <c r="CF86" s="91"/>
      <c r="CG86" s="40"/>
      <c r="CH86" s="8"/>
      <c r="CI86" s="8"/>
      <c r="CJ86" s="8"/>
      <c r="CK86" s="8"/>
      <c r="CL86" s="8"/>
      <c r="EK86" s="28"/>
      <c r="EL86" s="81" t="s">
        <v>307</v>
      </c>
      <c r="EM86" s="82" t="n">
        <f aca="false">$EU$82</f>
        <v>26.6666666666667</v>
      </c>
      <c r="EN86" s="82"/>
      <c r="EO86" s="189" t="s">
        <v>308</v>
      </c>
      <c r="EP86" s="189"/>
      <c r="EQ86" s="189"/>
      <c r="ER86" s="189"/>
      <c r="ES86" s="189"/>
      <c r="ET86" s="189"/>
      <c r="EU86" s="117" t="n">
        <f aca="false">2*EM87*EM86</f>
        <v>53.3333333333333</v>
      </c>
      <c r="EV86" s="117"/>
      <c r="EW86" s="100" t="s">
        <v>138</v>
      </c>
      <c r="EX86" s="100"/>
      <c r="EY86" s="38"/>
      <c r="EZ86" s="61" t="s">
        <v>309</v>
      </c>
      <c r="FA86" s="61"/>
      <c r="FB86" s="40"/>
      <c r="FC86" s="8"/>
      <c r="FD86" s="8"/>
      <c r="FE86" s="8"/>
      <c r="FF86" s="8"/>
      <c r="FG86" s="8"/>
      <c r="FV86" s="28"/>
      <c r="FW86" s="88"/>
      <c r="FX86" s="88"/>
      <c r="FY86" s="88"/>
      <c r="FZ86" s="88"/>
      <c r="GA86" s="88"/>
      <c r="GB86" s="88"/>
      <c r="GC86" s="88"/>
      <c r="GD86" s="88"/>
      <c r="GE86" s="88"/>
      <c r="GF86" s="36"/>
      <c r="GG86" s="36"/>
      <c r="GH86" s="100"/>
      <c r="GI86" s="100"/>
      <c r="GJ86" s="137"/>
      <c r="GK86" s="91"/>
      <c r="GL86" s="91"/>
      <c r="GM86" s="40"/>
      <c r="GN86" s="8"/>
      <c r="GO86" s="8"/>
      <c r="GP86" s="8"/>
      <c r="GQ86" s="0"/>
      <c r="GX86" s="143"/>
      <c r="GY86" s="143"/>
      <c r="GZ86" s="143"/>
      <c r="HA86" s="143"/>
      <c r="HB86" s="143"/>
      <c r="HC86" s="143"/>
      <c r="HD86" s="143"/>
      <c r="HE86" s="143"/>
      <c r="HF86" s="143"/>
      <c r="HG86" s="143"/>
      <c r="HK86" s="143"/>
      <c r="HL86" s="143"/>
      <c r="HM86" s="143"/>
      <c r="HN86" s="143"/>
      <c r="HO86" s="143"/>
      <c r="HP86" s="143"/>
      <c r="HQ86" s="143"/>
      <c r="HR86" s="143"/>
      <c r="HS86" s="143"/>
      <c r="HT86" s="143"/>
      <c r="HU86" s="143"/>
      <c r="HV86" s="143"/>
      <c r="HW86" s="143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R86" s="184"/>
      <c r="JS86" s="184"/>
      <c r="JT86" s="184"/>
      <c r="JU86" s="28"/>
      <c r="JV86" s="88"/>
      <c r="JW86" s="88"/>
      <c r="JX86" s="88"/>
      <c r="JY86" s="88"/>
      <c r="JZ86" s="88"/>
      <c r="KA86" s="88"/>
      <c r="KB86" s="88"/>
      <c r="KC86" s="88"/>
      <c r="KD86" s="88"/>
      <c r="KE86" s="36"/>
      <c r="KF86" s="36"/>
      <c r="KG86" s="100"/>
      <c r="KH86" s="100"/>
      <c r="KI86" s="38"/>
      <c r="KJ86" s="61"/>
      <c r="KK86" s="61"/>
      <c r="KL86" s="40"/>
      <c r="KM86" s="0"/>
      <c r="KN86" s="0"/>
      <c r="KO86" s="0"/>
      <c r="KP86" s="0"/>
      <c r="KQ86" s="0"/>
      <c r="KR86" s="0"/>
      <c r="KS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</row>
    <row r="87" customFormat="false" ht="48" hidden="false" customHeight="true" outlineLevel="0" collapsed="false">
      <c r="AJ87" s="185"/>
      <c r="AK87" s="185"/>
      <c r="AL87" s="185"/>
      <c r="AM87" s="185"/>
      <c r="AN87" s="185"/>
      <c r="AO87" s="185"/>
      <c r="AP87" s="185"/>
      <c r="AQ87" s="185"/>
      <c r="AR87" s="185"/>
      <c r="AS87" s="185"/>
      <c r="AT87" s="185"/>
      <c r="AU87" s="185"/>
      <c r="AV87" s="185"/>
      <c r="AW87" s="185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EK87" s="28"/>
      <c r="EL87" s="123" t="s">
        <v>310</v>
      </c>
      <c r="EM87" s="178" t="n">
        <f aca="false">$EU$94</f>
        <v>1</v>
      </c>
      <c r="EN87" s="178"/>
      <c r="EO87" s="189"/>
      <c r="EP87" s="189"/>
      <c r="EQ87" s="189"/>
      <c r="ER87" s="189"/>
      <c r="ES87" s="189"/>
      <c r="ET87" s="189"/>
      <c r="EU87" s="117"/>
      <c r="EV87" s="117"/>
      <c r="EW87" s="100"/>
      <c r="EX87" s="100"/>
      <c r="EY87" s="38"/>
      <c r="EZ87" s="61"/>
      <c r="FA87" s="61"/>
      <c r="FB87" s="40"/>
      <c r="FC87" s="8"/>
      <c r="FD87" s="8"/>
      <c r="FE87" s="8"/>
      <c r="FF87" s="8"/>
      <c r="FG87" s="8"/>
      <c r="GX87" s="143"/>
      <c r="GY87" s="143"/>
      <c r="GZ87" s="143"/>
      <c r="HA87" s="143"/>
      <c r="HB87" s="143"/>
      <c r="HC87" s="143"/>
      <c r="HD87" s="143"/>
      <c r="HE87" s="143"/>
      <c r="HF87" s="143"/>
      <c r="HG87" s="143"/>
      <c r="HK87" s="143"/>
      <c r="HL87" s="143"/>
      <c r="HM87" s="143"/>
      <c r="HN87" s="143"/>
      <c r="HO87" s="143"/>
      <c r="HP87" s="143"/>
      <c r="HQ87" s="143"/>
      <c r="HR87" s="143"/>
      <c r="HS87" s="143"/>
      <c r="HT87" s="143"/>
      <c r="HU87" s="143"/>
      <c r="HV87" s="143"/>
      <c r="HW87" s="143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</row>
    <row r="88" customFormat="false" ht="48" hidden="false" customHeight="true" outlineLevel="0" collapsed="false">
      <c r="J88" s="28"/>
      <c r="K88" s="56" t="n">
        <v>8</v>
      </c>
      <c r="L88" s="56"/>
      <c r="M88" s="17"/>
      <c r="N88" s="81" t="s">
        <v>311</v>
      </c>
      <c r="O88" s="82" t="n">
        <f aca="false">$T$101</f>
        <v>418</v>
      </c>
      <c r="P88" s="82"/>
      <c r="Q88" s="81" t="s">
        <v>312</v>
      </c>
      <c r="R88" s="82" t="n">
        <f aca="false">$T$65</f>
        <v>12</v>
      </c>
      <c r="S88" s="82"/>
      <c r="T88" s="31" t="s">
        <v>58</v>
      </c>
      <c r="U88" s="31"/>
      <c r="V88" s="32" t="s">
        <v>59</v>
      </c>
      <c r="W88" s="32"/>
      <c r="X88" s="33" t="s">
        <v>60</v>
      </c>
      <c r="Y88" s="33"/>
      <c r="Z88" s="33"/>
      <c r="AA88" s="33"/>
      <c r="AB88" s="4" t="s">
        <v>1</v>
      </c>
      <c r="AC88" s="4"/>
      <c r="AD88" s="4"/>
      <c r="AJ88" s="185"/>
      <c r="AK88" s="185"/>
      <c r="AL88" s="185"/>
      <c r="AM88" s="185"/>
      <c r="AN88" s="185"/>
      <c r="AO88" s="185"/>
      <c r="AP88" s="185"/>
      <c r="AQ88" s="185"/>
      <c r="AR88" s="185"/>
      <c r="AS88" s="185"/>
      <c r="AT88" s="185"/>
      <c r="AU88" s="185"/>
      <c r="AV88" s="185"/>
      <c r="AW88" s="185"/>
      <c r="AY88" s="186"/>
      <c r="AZ88" s="186"/>
      <c r="BA88" s="186"/>
      <c r="BB88" s="186"/>
      <c r="BC88" s="186"/>
      <c r="BD88" s="186"/>
      <c r="BE88" s="186"/>
      <c r="BF88" s="186"/>
      <c r="BG88" s="186"/>
      <c r="BH88" s="186"/>
      <c r="BI88" s="186"/>
      <c r="BJ88" s="186"/>
      <c r="BK88" s="186"/>
      <c r="BP88" s="28"/>
      <c r="BQ88" s="56" t="n">
        <v>26</v>
      </c>
      <c r="BR88" s="56"/>
      <c r="BS88" s="17"/>
      <c r="BT88" s="81" t="s">
        <v>144</v>
      </c>
      <c r="BU88" s="82" t="n">
        <f aca="false">$CA$93</f>
        <v>8900</v>
      </c>
      <c r="BV88" s="82"/>
      <c r="BW88" s="81" t="s">
        <v>313</v>
      </c>
      <c r="BX88" s="190" t="n">
        <f aca="false">$BZ$85</f>
        <v>4.63520576576577E-006</v>
      </c>
      <c r="BY88" s="190"/>
      <c r="BZ88" s="31" t="s">
        <v>58</v>
      </c>
      <c r="CA88" s="31"/>
      <c r="CB88" s="32" t="s">
        <v>59</v>
      </c>
      <c r="CC88" s="32"/>
      <c r="CD88" s="33" t="s">
        <v>60</v>
      </c>
      <c r="CE88" s="33"/>
      <c r="CF88" s="33"/>
      <c r="CG88" s="33"/>
      <c r="CH88" s="4" t="s">
        <v>1</v>
      </c>
      <c r="CI88" s="4"/>
      <c r="CJ88" s="4"/>
      <c r="CK88" s="4"/>
      <c r="FV88" s="62" t="s">
        <v>81</v>
      </c>
      <c r="FW88" s="29" t="s">
        <v>57</v>
      </c>
      <c r="FX88" s="29"/>
      <c r="FY88" s="17"/>
      <c r="FZ88" s="30"/>
      <c r="GA88" s="30"/>
      <c r="GB88" s="30"/>
      <c r="GC88" s="30"/>
      <c r="GD88" s="30"/>
      <c r="GE88" s="30"/>
      <c r="GF88" s="31" t="s">
        <v>58</v>
      </c>
      <c r="GG88" s="31"/>
      <c r="GH88" s="32" t="s">
        <v>59</v>
      </c>
      <c r="GI88" s="32"/>
      <c r="GJ88" s="4" t="s">
        <v>60</v>
      </c>
      <c r="GK88" s="4"/>
      <c r="GL88" s="4"/>
      <c r="GM88" s="4"/>
      <c r="GN88" s="4" t="s">
        <v>1</v>
      </c>
      <c r="GO88" s="4"/>
      <c r="GP88" s="4"/>
      <c r="GQ88" s="0"/>
      <c r="GX88" s="143"/>
      <c r="GY88" s="143"/>
      <c r="GZ88" s="143"/>
      <c r="HA88" s="143"/>
      <c r="HB88" s="143"/>
      <c r="HC88" s="143"/>
      <c r="HD88" s="143"/>
      <c r="HE88" s="143"/>
      <c r="HF88" s="143"/>
      <c r="HG88" s="143"/>
      <c r="HK88" s="143"/>
      <c r="HL88" s="143"/>
      <c r="HM88" s="143"/>
      <c r="HN88" s="143"/>
      <c r="HO88" s="143"/>
      <c r="HP88" s="143"/>
      <c r="HQ88" s="143"/>
      <c r="HR88" s="143"/>
      <c r="HS88" s="143"/>
      <c r="HT88" s="143"/>
      <c r="HU88" s="143"/>
      <c r="HV88" s="143"/>
      <c r="HW88" s="143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28"/>
      <c r="JS88" s="29" t="s">
        <v>57</v>
      </c>
      <c r="JT88" s="29"/>
      <c r="JU88" s="17"/>
      <c r="JV88" s="81" t="s">
        <v>250</v>
      </c>
      <c r="JW88" s="119" t="n">
        <f aca="false">$KB$52</f>
        <v>50</v>
      </c>
      <c r="JX88" s="119"/>
      <c r="JY88" s="81" t="s">
        <v>110</v>
      </c>
      <c r="JZ88" s="139" t="n">
        <f aca="false">$KB$43</f>
        <v>1500</v>
      </c>
      <c r="KA88" s="139"/>
      <c r="KB88" s="31" t="s">
        <v>58</v>
      </c>
      <c r="KC88" s="31"/>
      <c r="KD88" s="32" t="s">
        <v>59</v>
      </c>
      <c r="KE88" s="32"/>
      <c r="KF88" s="125" t="s">
        <v>60</v>
      </c>
      <c r="KG88" s="125"/>
      <c r="KH88" s="125"/>
      <c r="KI88" s="125"/>
      <c r="KJ88" s="122" t="s">
        <v>1</v>
      </c>
      <c r="KK88" s="122"/>
      <c r="KL88" s="122"/>
      <c r="KM88" s="122"/>
      <c r="KN88" s="122"/>
      <c r="KO88" s="122"/>
      <c r="KP88" s="0"/>
      <c r="KQ88" s="0"/>
      <c r="KR88" s="0"/>
      <c r="KS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</row>
    <row r="89" customFormat="false" ht="48" hidden="false" customHeight="true" outlineLevel="0" collapsed="false">
      <c r="J89" s="28"/>
      <c r="K89" s="88" t="s">
        <v>314</v>
      </c>
      <c r="L89" s="88"/>
      <c r="M89" s="88"/>
      <c r="N89" s="88"/>
      <c r="O89" s="88"/>
      <c r="P89" s="88"/>
      <c r="Q89" s="88"/>
      <c r="R89" s="88"/>
      <c r="S89" s="88"/>
      <c r="T89" s="99" t="n">
        <f aca="false">ROUND(O88/R88,0)</f>
        <v>35</v>
      </c>
      <c r="U89" s="99"/>
      <c r="V89" s="191" t="s">
        <v>170</v>
      </c>
      <c r="W89" s="191"/>
      <c r="X89" s="38"/>
      <c r="Y89" s="61" t="s">
        <v>315</v>
      </c>
      <c r="Z89" s="61"/>
      <c r="AA89" s="40"/>
      <c r="AB89" s="8"/>
      <c r="AC89" s="8"/>
      <c r="AD89" s="8"/>
      <c r="AJ89" s="185"/>
      <c r="AK89" s="185"/>
      <c r="AL89" s="185"/>
      <c r="AM89" s="185"/>
      <c r="AN89" s="185"/>
      <c r="AO89" s="185"/>
      <c r="AP89" s="185"/>
      <c r="AQ89" s="185"/>
      <c r="AR89" s="185"/>
      <c r="AS89" s="185"/>
      <c r="AT89" s="185"/>
      <c r="AU89" s="185"/>
      <c r="AV89" s="185"/>
      <c r="AW89" s="185"/>
      <c r="AY89" s="186"/>
      <c r="AZ89" s="186"/>
      <c r="BA89" s="186"/>
      <c r="BB89" s="186"/>
      <c r="BC89" s="186"/>
      <c r="BD89" s="186"/>
      <c r="BE89" s="186"/>
      <c r="BF89" s="186"/>
      <c r="BG89" s="186"/>
      <c r="BH89" s="186"/>
      <c r="BI89" s="186"/>
      <c r="BJ89" s="186"/>
      <c r="BK89" s="186"/>
      <c r="BP89" s="28"/>
      <c r="BQ89" s="35"/>
      <c r="BR89" s="35"/>
      <c r="BS89" s="35"/>
      <c r="BT89" s="35"/>
      <c r="BU89" s="35"/>
      <c r="BV89" s="35"/>
      <c r="BW89" s="35"/>
      <c r="BX89" s="35"/>
      <c r="BY89" s="35"/>
      <c r="BZ89" s="36" t="n">
        <f aca="false">BU88*BX88</f>
        <v>0.0412533313153154</v>
      </c>
      <c r="CA89" s="36"/>
      <c r="CB89" s="192" t="s">
        <v>316</v>
      </c>
      <c r="CC89" s="192"/>
      <c r="CD89" s="38"/>
      <c r="CE89" s="61" t="s">
        <v>317</v>
      </c>
      <c r="CF89" s="61"/>
      <c r="CG89" s="40"/>
      <c r="CH89" s="14"/>
      <c r="CI89" s="14"/>
      <c r="CJ89" s="14"/>
      <c r="CK89" s="14"/>
      <c r="EK89" s="28"/>
      <c r="EL89" s="29" t="s">
        <v>57</v>
      </c>
      <c r="EM89" s="29"/>
      <c r="EN89" s="17"/>
      <c r="EO89" s="81" t="s">
        <v>110</v>
      </c>
      <c r="EP89" s="139" t="n">
        <f aca="false">$EV$41</f>
        <v>10000</v>
      </c>
      <c r="EQ89" s="139"/>
      <c r="ER89" s="30"/>
      <c r="ES89" s="30"/>
      <c r="ET89" s="30"/>
      <c r="EU89" s="31" t="s">
        <v>58</v>
      </c>
      <c r="EV89" s="31"/>
      <c r="EW89" s="32" t="s">
        <v>59</v>
      </c>
      <c r="EX89" s="32"/>
      <c r="EY89" s="4" t="s">
        <v>60</v>
      </c>
      <c r="EZ89" s="4"/>
      <c r="FA89" s="4"/>
      <c r="FB89" s="4"/>
      <c r="FC89" s="4" t="s">
        <v>1</v>
      </c>
      <c r="FD89" s="4"/>
      <c r="FE89" s="4"/>
      <c r="FV89" s="28"/>
      <c r="FW89" s="81" t="s">
        <v>235</v>
      </c>
      <c r="FX89" s="119" t="n">
        <f aca="false">GF93</f>
        <v>0.1728</v>
      </c>
      <c r="FY89" s="119"/>
      <c r="FZ89" s="88"/>
      <c r="GA89" s="88"/>
      <c r="GB89" s="88"/>
      <c r="GC89" s="88"/>
      <c r="GD89" s="88"/>
      <c r="GE89" s="88"/>
      <c r="GF89" s="36" t="n">
        <f aca="false">FX89*FX90</f>
        <v>0.1728</v>
      </c>
      <c r="GG89" s="36"/>
      <c r="GH89" s="100" t="s">
        <v>211</v>
      </c>
      <c r="GI89" s="100"/>
      <c r="GJ89" s="38"/>
      <c r="GK89" s="193" t="s">
        <v>318</v>
      </c>
      <c r="GL89" s="193"/>
      <c r="GM89" s="40"/>
      <c r="GN89" s="8"/>
      <c r="GO89" s="8"/>
      <c r="GP89" s="8"/>
      <c r="GQ89" s="0"/>
      <c r="GX89" s="143"/>
      <c r="GY89" s="143"/>
      <c r="GZ89" s="143"/>
      <c r="HA89" s="143"/>
      <c r="HB89" s="143"/>
      <c r="HC89" s="143"/>
      <c r="HD89" s="143"/>
      <c r="HE89" s="143"/>
      <c r="HF89" s="143"/>
      <c r="HG89" s="143"/>
      <c r="HK89" s="143"/>
      <c r="HL89" s="143"/>
      <c r="HM89" s="143"/>
      <c r="HN89" s="143"/>
      <c r="HO89" s="143"/>
      <c r="HP89" s="143"/>
      <c r="HQ89" s="143"/>
      <c r="HR89" s="143"/>
      <c r="HS89" s="143"/>
      <c r="HT89" s="143"/>
      <c r="HU89" s="143"/>
      <c r="HV89" s="143"/>
      <c r="HW89" s="143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28"/>
      <c r="JS89" s="81" t="s">
        <v>279</v>
      </c>
      <c r="JT89" s="120" t="n">
        <f aca="false">$KE$85</f>
        <v>0.08</v>
      </c>
      <c r="JU89" s="120"/>
      <c r="JV89" s="151"/>
      <c r="JW89" s="151"/>
      <c r="JX89" s="151"/>
      <c r="JY89" s="151"/>
      <c r="JZ89" s="151"/>
      <c r="KA89" s="151"/>
      <c r="KB89" s="117" t="n">
        <f aca="false">ROUND(JT91/(4.44*JW88*JT89*JT90),0)</f>
        <v>13</v>
      </c>
      <c r="KC89" s="117"/>
      <c r="KD89" s="152" t="s">
        <v>170</v>
      </c>
      <c r="KE89" s="152"/>
      <c r="KF89" s="38"/>
      <c r="KG89" s="61" t="s">
        <v>294</v>
      </c>
      <c r="KH89" s="61"/>
      <c r="KI89" s="40"/>
      <c r="KJ89" s="8"/>
      <c r="KK89" s="8"/>
      <c r="KL89" s="8"/>
      <c r="KM89" s="8"/>
      <c r="KN89" s="8"/>
      <c r="KO89" s="8"/>
      <c r="KP89" s="0"/>
      <c r="KQ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I89" s="0"/>
      <c r="LJ89" s="0"/>
      <c r="LK89" s="0"/>
      <c r="LL89" s="0"/>
      <c r="LM89" s="0"/>
      <c r="LN89" s="0"/>
      <c r="LR89" s="0"/>
    </row>
    <row r="90" customFormat="false" ht="48" hidden="false" customHeight="true" outlineLevel="0" collapsed="false">
      <c r="J90" s="28"/>
      <c r="K90" s="88"/>
      <c r="L90" s="88"/>
      <c r="M90" s="88"/>
      <c r="N90" s="88"/>
      <c r="O90" s="88"/>
      <c r="P90" s="88"/>
      <c r="Q90" s="88"/>
      <c r="R90" s="88"/>
      <c r="S90" s="88"/>
      <c r="T90" s="99"/>
      <c r="U90" s="99"/>
      <c r="V90" s="191"/>
      <c r="W90" s="191"/>
      <c r="X90" s="38"/>
      <c r="Y90" s="61"/>
      <c r="Z90" s="61"/>
      <c r="AA90" s="40"/>
      <c r="AB90" s="8"/>
      <c r="AC90" s="8"/>
      <c r="AD90" s="8"/>
      <c r="AJ90" s="185"/>
      <c r="AK90" s="185"/>
      <c r="AL90" s="185"/>
      <c r="AM90" s="185"/>
      <c r="AN90" s="185"/>
      <c r="AO90" s="185"/>
      <c r="AP90" s="185"/>
      <c r="AQ90" s="185"/>
      <c r="AR90" s="185"/>
      <c r="AS90" s="185"/>
      <c r="AT90" s="185"/>
      <c r="AU90" s="185"/>
      <c r="AV90" s="185"/>
      <c r="AW90" s="185"/>
      <c r="AY90" s="186"/>
      <c r="AZ90" s="186"/>
      <c r="BA90" s="186"/>
      <c r="BB90" s="186"/>
      <c r="BC90" s="186"/>
      <c r="BD90" s="186"/>
      <c r="BE90" s="186"/>
      <c r="BF90" s="186"/>
      <c r="BG90" s="186"/>
      <c r="BH90" s="186"/>
      <c r="BI90" s="186"/>
      <c r="BJ90" s="186"/>
      <c r="BK90" s="186"/>
      <c r="BP90" s="28"/>
      <c r="BQ90" s="35"/>
      <c r="BR90" s="35"/>
      <c r="BS90" s="35"/>
      <c r="BT90" s="35"/>
      <c r="BU90" s="35"/>
      <c r="BV90" s="35"/>
      <c r="BW90" s="35"/>
      <c r="BX90" s="35"/>
      <c r="BY90" s="35"/>
      <c r="BZ90" s="36"/>
      <c r="CA90" s="36"/>
      <c r="CB90" s="192"/>
      <c r="CC90" s="192"/>
      <c r="CD90" s="38"/>
      <c r="CE90" s="61"/>
      <c r="CF90" s="61"/>
      <c r="CG90" s="40"/>
      <c r="CH90" s="14"/>
      <c r="CI90" s="14"/>
      <c r="CJ90" s="14"/>
      <c r="CK90" s="14"/>
      <c r="EK90" s="28"/>
      <c r="EL90" s="81" t="s">
        <v>273</v>
      </c>
      <c r="EM90" s="82" t="n">
        <f aca="false">$EU$78</f>
        <v>161.333333333333</v>
      </c>
      <c r="EN90" s="82"/>
      <c r="EO90" s="88"/>
      <c r="EP90" s="88"/>
      <c r="EQ90" s="88"/>
      <c r="ER90" s="88"/>
      <c r="ES90" s="88"/>
      <c r="ET90" s="88"/>
      <c r="EU90" s="36" t="n">
        <f aca="false">EM90/(EM91*EP89)</f>
        <v>0.201666666666667</v>
      </c>
      <c r="EV90" s="36"/>
      <c r="EW90" s="118" t="s">
        <v>122</v>
      </c>
      <c r="EX90" s="118"/>
      <c r="EY90" s="38"/>
      <c r="EZ90" s="61" t="s">
        <v>319</v>
      </c>
      <c r="FA90" s="61"/>
      <c r="FB90" s="40"/>
      <c r="FC90" s="8"/>
      <c r="FD90" s="8"/>
      <c r="FE90" s="8"/>
      <c r="FV90" s="28"/>
      <c r="FW90" s="123" t="s">
        <v>310</v>
      </c>
      <c r="FX90" s="178" t="n">
        <f aca="false">$EU$94</f>
        <v>1</v>
      </c>
      <c r="FY90" s="178"/>
      <c r="FZ90" s="88"/>
      <c r="GA90" s="88"/>
      <c r="GB90" s="88"/>
      <c r="GC90" s="88"/>
      <c r="GD90" s="88"/>
      <c r="GE90" s="88"/>
      <c r="GF90" s="36"/>
      <c r="GG90" s="36"/>
      <c r="GH90" s="100"/>
      <c r="GI90" s="100"/>
      <c r="GJ90" s="38"/>
      <c r="GK90" s="193"/>
      <c r="GL90" s="193"/>
      <c r="GM90" s="40"/>
      <c r="GN90" s="8"/>
      <c r="GO90" s="8"/>
      <c r="GP90" s="8"/>
      <c r="GQ90" s="0"/>
      <c r="GX90" s="143"/>
      <c r="GY90" s="143"/>
      <c r="GZ90" s="143"/>
      <c r="HA90" s="143"/>
      <c r="HB90" s="143"/>
      <c r="HC90" s="143"/>
      <c r="HD90" s="143"/>
      <c r="HE90" s="143"/>
      <c r="HF90" s="143"/>
      <c r="HG90" s="143"/>
      <c r="HK90" s="143"/>
      <c r="HL90" s="143"/>
      <c r="HM90" s="143"/>
      <c r="HN90" s="143"/>
      <c r="HO90" s="143"/>
      <c r="HP90" s="143"/>
      <c r="HQ90" s="143"/>
      <c r="HR90" s="143"/>
      <c r="HS90" s="143"/>
      <c r="HT90" s="143"/>
      <c r="HU90" s="143"/>
      <c r="HV90" s="143"/>
      <c r="HW90" s="143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J90" s="0"/>
      <c r="JK90" s="0"/>
      <c r="JL90" s="0"/>
      <c r="JM90" s="0"/>
      <c r="JN90" s="0"/>
      <c r="JP90" s="0"/>
      <c r="JQ90" s="0"/>
      <c r="JR90" s="28"/>
      <c r="JS90" s="81" t="s">
        <v>265</v>
      </c>
      <c r="JT90" s="82" t="n">
        <f aca="false">$LA$54</f>
        <v>0.9</v>
      </c>
      <c r="JU90" s="82"/>
      <c r="JV90" s="151"/>
      <c r="JW90" s="151"/>
      <c r="JX90" s="151"/>
      <c r="JY90" s="151"/>
      <c r="JZ90" s="151"/>
      <c r="KA90" s="151"/>
      <c r="KB90" s="117"/>
      <c r="KC90" s="117"/>
      <c r="KD90" s="152"/>
      <c r="KE90" s="152"/>
      <c r="KF90" s="38"/>
      <c r="KG90" s="61"/>
      <c r="KH90" s="61"/>
      <c r="KI90" s="40"/>
      <c r="KJ90" s="8"/>
      <c r="KK90" s="8"/>
      <c r="KL90" s="8"/>
      <c r="KM90" s="8"/>
      <c r="KN90" s="8"/>
      <c r="KO90" s="8"/>
      <c r="KP90" s="0"/>
      <c r="KQ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</row>
    <row r="91" customFormat="false" ht="48" hidden="false" customHeight="true" outlineLevel="0" collapsed="false">
      <c r="AJ91" s="185"/>
      <c r="AK91" s="185"/>
      <c r="AL91" s="185"/>
      <c r="AM91" s="185"/>
      <c r="AN91" s="185"/>
      <c r="AO91" s="185"/>
      <c r="AP91" s="185"/>
      <c r="AQ91" s="185"/>
      <c r="AR91" s="185"/>
      <c r="AS91" s="185"/>
      <c r="AT91" s="185"/>
      <c r="AU91" s="185"/>
      <c r="AV91" s="185"/>
      <c r="AW91" s="185"/>
      <c r="AY91" s="186"/>
      <c r="AZ91" s="186"/>
      <c r="BA91" s="186"/>
      <c r="BB91" s="186"/>
      <c r="BC91" s="186"/>
      <c r="BD91" s="186"/>
      <c r="BE91" s="186"/>
      <c r="BF91" s="186"/>
      <c r="BG91" s="186"/>
      <c r="BH91" s="186"/>
      <c r="BI91" s="186"/>
      <c r="BJ91" s="186"/>
      <c r="BK91" s="186"/>
      <c r="EK91" s="28"/>
      <c r="EL91" s="123" t="s">
        <v>269</v>
      </c>
      <c r="EM91" s="124" t="n">
        <f aca="false">$EX$61</f>
        <v>0.08</v>
      </c>
      <c r="EN91" s="124"/>
      <c r="EO91" s="88"/>
      <c r="EP91" s="88"/>
      <c r="EQ91" s="88"/>
      <c r="ER91" s="88"/>
      <c r="ES91" s="88"/>
      <c r="ET91" s="88"/>
      <c r="EU91" s="36"/>
      <c r="EV91" s="36"/>
      <c r="EW91" s="118"/>
      <c r="EX91" s="118"/>
      <c r="EY91" s="38"/>
      <c r="EZ91" s="61"/>
      <c r="FA91" s="61"/>
      <c r="FB91" s="40"/>
      <c r="FC91" s="8"/>
      <c r="FD91" s="8"/>
      <c r="FE91" s="8"/>
      <c r="GQ91" s="97"/>
      <c r="GX91" s="143"/>
      <c r="GY91" s="143"/>
      <c r="GZ91" s="143"/>
      <c r="HA91" s="143"/>
      <c r="HB91" s="143"/>
      <c r="HC91" s="143"/>
      <c r="HD91" s="143"/>
      <c r="HE91" s="143"/>
      <c r="HF91" s="143"/>
      <c r="HG91" s="143"/>
      <c r="HK91" s="143"/>
      <c r="HL91" s="143"/>
      <c r="HM91" s="143"/>
      <c r="HN91" s="143"/>
      <c r="HO91" s="143"/>
      <c r="HP91" s="143"/>
      <c r="HQ91" s="143"/>
      <c r="HR91" s="143"/>
      <c r="HS91" s="143"/>
      <c r="HT91" s="143"/>
      <c r="HU91" s="143"/>
      <c r="HV91" s="143"/>
      <c r="HW91" s="143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J91" s="0"/>
      <c r="JK91" s="0"/>
      <c r="JL91" s="0"/>
      <c r="JM91" s="0"/>
      <c r="JN91" s="0"/>
      <c r="JP91" s="0"/>
      <c r="JQ91" s="0"/>
      <c r="JR91" s="28"/>
      <c r="JS91" s="123" t="s">
        <v>277</v>
      </c>
      <c r="JT91" s="178" t="n">
        <f aca="false">$KB$81</f>
        <v>209</v>
      </c>
      <c r="JU91" s="178"/>
      <c r="JV91" s="151"/>
      <c r="JW91" s="151"/>
      <c r="JX91" s="151"/>
      <c r="JY91" s="151"/>
      <c r="JZ91" s="151"/>
      <c r="KA91" s="151"/>
      <c r="KB91" s="132"/>
      <c r="KC91" s="133"/>
      <c r="KD91" s="133"/>
      <c r="KE91" s="133"/>
      <c r="KF91" s="133"/>
      <c r="KG91" s="133"/>
      <c r="KH91" s="133"/>
      <c r="KI91" s="134"/>
      <c r="KJ91" s="8"/>
      <c r="KK91" s="8"/>
      <c r="KL91" s="8"/>
      <c r="KM91" s="8"/>
      <c r="KN91" s="8"/>
      <c r="KO91" s="8"/>
      <c r="KP91" s="0"/>
      <c r="KQ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</row>
    <row r="92" customFormat="false" ht="48" hidden="false" customHeight="true" outlineLevel="0" collapsed="false">
      <c r="J92" s="184" t="s">
        <v>37</v>
      </c>
      <c r="K92" s="184"/>
      <c r="L92" s="184"/>
      <c r="M92" s="28"/>
      <c r="N92" s="56" t="n">
        <v>9</v>
      </c>
      <c r="O92" s="56"/>
      <c r="P92" s="17"/>
      <c r="Q92" s="30"/>
      <c r="R92" s="30"/>
      <c r="S92" s="30"/>
      <c r="T92" s="30"/>
      <c r="U92" s="30"/>
      <c r="V92" s="30"/>
      <c r="W92" s="31" t="s">
        <v>58</v>
      </c>
      <c r="X92" s="31"/>
      <c r="Y92" s="32" t="s">
        <v>59</v>
      </c>
      <c r="Z92" s="32"/>
      <c r="AA92" s="33" t="s">
        <v>60</v>
      </c>
      <c r="AB92" s="33"/>
      <c r="AC92" s="33"/>
      <c r="AD92" s="33"/>
      <c r="AJ92" s="185"/>
      <c r="AK92" s="185"/>
      <c r="AL92" s="185"/>
      <c r="AM92" s="185"/>
      <c r="AN92" s="185"/>
      <c r="AO92" s="185"/>
      <c r="AP92" s="185"/>
      <c r="AQ92" s="185"/>
      <c r="AR92" s="185"/>
      <c r="AS92" s="185"/>
      <c r="AT92" s="185"/>
      <c r="AU92" s="185"/>
      <c r="AV92" s="185"/>
      <c r="AW92" s="185"/>
      <c r="AY92" s="186"/>
      <c r="AZ92" s="186"/>
      <c r="BA92" s="186"/>
      <c r="BB92" s="186"/>
      <c r="BC92" s="186"/>
      <c r="BD92" s="186"/>
      <c r="BE92" s="186"/>
      <c r="BF92" s="186"/>
      <c r="BG92" s="186"/>
      <c r="BH92" s="186"/>
      <c r="BI92" s="186"/>
      <c r="BJ92" s="186"/>
      <c r="BK92" s="186"/>
      <c r="BP92" s="13" t="s">
        <v>40</v>
      </c>
      <c r="BQ92" s="79"/>
      <c r="BR92" s="80" t="s">
        <v>57</v>
      </c>
      <c r="BS92" s="80"/>
      <c r="BT92" s="17"/>
      <c r="BU92" s="30"/>
      <c r="BV92" s="30"/>
      <c r="BW92" s="30"/>
      <c r="BX92" s="30"/>
      <c r="BY92" s="30"/>
      <c r="BZ92" s="30"/>
      <c r="CA92" s="31" t="s">
        <v>58</v>
      </c>
      <c r="CB92" s="31"/>
      <c r="CC92" s="32" t="s">
        <v>59</v>
      </c>
      <c r="CD92" s="32"/>
      <c r="CE92" s="33" t="s">
        <v>60</v>
      </c>
      <c r="CF92" s="33"/>
      <c r="CG92" s="33"/>
      <c r="CH92" s="33"/>
      <c r="CT92" s="6" t="s">
        <v>129</v>
      </c>
      <c r="CU92" s="6"/>
      <c r="CV92" s="6"/>
      <c r="CW92" s="6"/>
      <c r="CX92" s="6"/>
      <c r="CY92" s="6"/>
      <c r="CZ92" s="86" t="s">
        <v>79</v>
      </c>
      <c r="FV92" s="34" t="s">
        <v>81</v>
      </c>
      <c r="FW92" s="29" t="s">
        <v>57</v>
      </c>
      <c r="FX92" s="29"/>
      <c r="FY92" s="17"/>
      <c r="FZ92" s="30"/>
      <c r="GA92" s="30"/>
      <c r="GB92" s="30"/>
      <c r="GC92" s="30"/>
      <c r="GD92" s="30"/>
      <c r="GE92" s="30"/>
      <c r="GF92" s="31" t="s">
        <v>58</v>
      </c>
      <c r="GG92" s="31"/>
      <c r="GH92" s="32" t="s">
        <v>59</v>
      </c>
      <c r="GI92" s="32"/>
      <c r="GJ92" s="4" t="s">
        <v>60</v>
      </c>
      <c r="GK92" s="4"/>
      <c r="GL92" s="4"/>
      <c r="GM92" s="4"/>
      <c r="GN92" s="4" t="s">
        <v>1</v>
      </c>
      <c r="GO92" s="4"/>
      <c r="GP92" s="4"/>
      <c r="GX92" s="143"/>
      <c r="GY92" s="143"/>
      <c r="GZ92" s="143"/>
      <c r="HA92" s="143"/>
      <c r="HB92" s="143"/>
      <c r="HC92" s="143"/>
      <c r="HD92" s="143"/>
      <c r="HE92" s="143"/>
      <c r="HF92" s="143"/>
      <c r="HG92" s="143"/>
      <c r="HK92" s="143"/>
      <c r="HL92" s="143"/>
      <c r="HM92" s="143"/>
      <c r="HN92" s="143"/>
      <c r="HO92" s="143"/>
      <c r="HP92" s="143"/>
      <c r="HQ92" s="143"/>
      <c r="HR92" s="143"/>
      <c r="HS92" s="143"/>
      <c r="HT92" s="143"/>
      <c r="HU92" s="143"/>
      <c r="HV92" s="143"/>
      <c r="HW92" s="143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J92" s="0"/>
      <c r="JK92" s="0"/>
      <c r="JL92" s="0"/>
      <c r="JM92" s="0"/>
      <c r="JN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</row>
    <row r="93" customFormat="false" ht="48" hidden="false" customHeight="true" outlineLevel="0" collapsed="false">
      <c r="H93" s="27"/>
      <c r="I93" s="92" t="s">
        <v>152</v>
      </c>
      <c r="J93" s="184"/>
      <c r="K93" s="184"/>
      <c r="L93" s="184"/>
      <c r="M93" s="28"/>
      <c r="N93" s="88" t="s">
        <v>230</v>
      </c>
      <c r="O93" s="88"/>
      <c r="P93" s="88"/>
      <c r="Q93" s="88"/>
      <c r="R93" s="88"/>
      <c r="S93" s="88"/>
      <c r="T93" s="88"/>
      <c r="U93" s="88"/>
      <c r="V93" s="88"/>
      <c r="W93" s="36" t="n">
        <v>0.08</v>
      </c>
      <c r="X93" s="36"/>
      <c r="Y93" s="100" t="s">
        <v>231</v>
      </c>
      <c r="Z93" s="100"/>
      <c r="AA93" s="38"/>
      <c r="AB93" s="61" t="s">
        <v>232</v>
      </c>
      <c r="AC93" s="61"/>
      <c r="AD93" s="40"/>
      <c r="AJ93" s="185"/>
      <c r="AK93" s="185"/>
      <c r="AL93" s="185"/>
      <c r="AM93" s="185"/>
      <c r="AN93" s="185"/>
      <c r="AO93" s="185"/>
      <c r="AP93" s="185"/>
      <c r="AQ93" s="185"/>
      <c r="AR93" s="185"/>
      <c r="AS93" s="185"/>
      <c r="AT93" s="185"/>
      <c r="AU93" s="185"/>
      <c r="AV93" s="185"/>
      <c r="AW93" s="185"/>
      <c r="AY93" s="186"/>
      <c r="AZ93" s="186"/>
      <c r="BA93" s="186"/>
      <c r="BB93" s="186"/>
      <c r="BC93" s="186"/>
      <c r="BD93" s="186"/>
      <c r="BE93" s="186"/>
      <c r="BF93" s="186"/>
      <c r="BG93" s="186"/>
      <c r="BH93" s="186"/>
      <c r="BI93" s="186"/>
      <c r="BJ93" s="186"/>
      <c r="BK93" s="186"/>
      <c r="BP93" s="13"/>
      <c r="BQ93" s="87"/>
      <c r="BR93" s="88" t="s">
        <v>173</v>
      </c>
      <c r="BS93" s="88"/>
      <c r="BT93" s="88"/>
      <c r="BU93" s="88"/>
      <c r="BV93" s="88"/>
      <c r="BW93" s="88"/>
      <c r="BX93" s="88"/>
      <c r="BY93" s="88"/>
      <c r="BZ93" s="88"/>
      <c r="CA93" s="99" t="n">
        <v>8900</v>
      </c>
      <c r="CB93" s="99"/>
      <c r="CC93" s="100" t="s">
        <v>174</v>
      </c>
      <c r="CD93" s="100"/>
      <c r="CE93" s="38"/>
      <c r="CF93" s="91" t="s">
        <v>175</v>
      </c>
      <c r="CG93" s="91"/>
      <c r="CH93" s="40"/>
      <c r="CT93" s="6" t="s">
        <v>133</v>
      </c>
      <c r="CU93" s="6"/>
      <c r="CV93" s="6"/>
      <c r="CW93" s="6"/>
      <c r="CX93" s="6"/>
      <c r="CY93" s="6"/>
      <c r="CZ93" s="86" t="s">
        <v>70</v>
      </c>
      <c r="EK93" s="28"/>
      <c r="EL93" s="29" t="s">
        <v>57</v>
      </c>
      <c r="EM93" s="29"/>
      <c r="EN93" s="17"/>
      <c r="EO93" s="30"/>
      <c r="EP93" s="30"/>
      <c r="EQ93" s="30"/>
      <c r="ER93" s="30"/>
      <c r="ES93" s="30"/>
      <c r="ET93" s="30"/>
      <c r="EU93" s="31" t="s">
        <v>58</v>
      </c>
      <c r="EV93" s="31"/>
      <c r="EW93" s="32" t="s">
        <v>59</v>
      </c>
      <c r="EX93" s="32"/>
      <c r="EY93" s="4" t="s">
        <v>60</v>
      </c>
      <c r="EZ93" s="4"/>
      <c r="FA93" s="4"/>
      <c r="FB93" s="4"/>
      <c r="FC93" s="4" t="s">
        <v>1</v>
      </c>
      <c r="FD93" s="4"/>
      <c r="FE93" s="4"/>
      <c r="FF93" s="4"/>
      <c r="FV93" s="28"/>
      <c r="FW93" s="81" t="s">
        <v>206</v>
      </c>
      <c r="FX93" s="119" t="n">
        <f aca="false">$GG$81</f>
        <v>0.072</v>
      </c>
      <c r="FY93" s="119"/>
      <c r="FZ93" s="88"/>
      <c r="GA93" s="88"/>
      <c r="GB93" s="88"/>
      <c r="GC93" s="88"/>
      <c r="GD93" s="88"/>
      <c r="GE93" s="88"/>
      <c r="GF93" s="36" t="n">
        <f aca="false">2*FX93 + 2*FX94</f>
        <v>0.1728</v>
      </c>
      <c r="GG93" s="36"/>
      <c r="GH93" s="100" t="s">
        <v>211</v>
      </c>
      <c r="GI93" s="100"/>
      <c r="GJ93" s="38"/>
      <c r="GK93" s="91" t="s">
        <v>318</v>
      </c>
      <c r="GL93" s="91"/>
      <c r="GM93" s="40"/>
      <c r="GN93" s="8"/>
      <c r="GO93" s="8"/>
      <c r="GP93" s="8"/>
      <c r="GX93" s="143"/>
      <c r="GY93" s="143"/>
      <c r="GZ93" s="143"/>
      <c r="HA93" s="143"/>
      <c r="HB93" s="143"/>
      <c r="HC93" s="143"/>
      <c r="HD93" s="143"/>
      <c r="HE93" s="143"/>
      <c r="HF93" s="143"/>
      <c r="HG93" s="143"/>
      <c r="HK93" s="143"/>
      <c r="HL93" s="143"/>
      <c r="HM93" s="143"/>
      <c r="HN93" s="143"/>
      <c r="HO93" s="143"/>
      <c r="HP93" s="143"/>
      <c r="HQ93" s="143"/>
      <c r="HR93" s="143"/>
      <c r="HS93" s="143"/>
      <c r="HT93" s="143"/>
      <c r="HU93" s="143"/>
      <c r="HV93" s="143"/>
      <c r="HW93" s="143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J93" s="0"/>
      <c r="JK93" s="0"/>
      <c r="JL93" s="0"/>
      <c r="JM93" s="0"/>
      <c r="JN93" s="0"/>
      <c r="JP93" s="0"/>
      <c r="JR93" s="28"/>
      <c r="JS93" s="29" t="s">
        <v>57</v>
      </c>
      <c r="JT93" s="29"/>
      <c r="JU93" s="17"/>
      <c r="JV93" s="81" t="s">
        <v>227</v>
      </c>
      <c r="JW93" s="119" t="n">
        <f aca="false">$KB$89</f>
        <v>13</v>
      </c>
      <c r="JX93" s="119"/>
      <c r="JY93" s="30"/>
      <c r="JZ93" s="30"/>
      <c r="KA93" s="30"/>
      <c r="KB93" s="31" t="s">
        <v>58</v>
      </c>
      <c r="KC93" s="31"/>
      <c r="KD93" s="32" t="s">
        <v>59</v>
      </c>
      <c r="KE93" s="32"/>
      <c r="KF93" s="125" t="s">
        <v>60</v>
      </c>
      <c r="KG93" s="125"/>
      <c r="KH93" s="125"/>
      <c r="KI93" s="125"/>
      <c r="KJ93" s="125" t="s">
        <v>1</v>
      </c>
      <c r="KK93" s="125"/>
      <c r="KL93" s="125"/>
      <c r="KN93" s="0"/>
      <c r="KP93" s="0"/>
      <c r="KQ93" s="0"/>
      <c r="KU93" s="6"/>
      <c r="KV93" s="6"/>
      <c r="KW93" s="6"/>
      <c r="KX93" s="6"/>
      <c r="KY93" s="6"/>
      <c r="KZ93" s="6"/>
      <c r="LA93" s="6"/>
      <c r="LB93" s="6"/>
      <c r="LC93" s="17"/>
      <c r="LD93" s="17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</row>
    <row r="94" customFormat="false" ht="48" hidden="false" customHeight="true" outlineLevel="0" collapsed="false">
      <c r="H94" s="27"/>
      <c r="J94" s="184"/>
      <c r="K94" s="184"/>
      <c r="L94" s="184"/>
      <c r="M94" s="28"/>
      <c r="N94" s="88"/>
      <c r="O94" s="88"/>
      <c r="P94" s="88"/>
      <c r="Q94" s="88"/>
      <c r="R94" s="88"/>
      <c r="S94" s="88"/>
      <c r="T94" s="88"/>
      <c r="U94" s="88"/>
      <c r="V94" s="88"/>
      <c r="W94" s="36"/>
      <c r="X94" s="36"/>
      <c r="Y94" s="100"/>
      <c r="Z94" s="100"/>
      <c r="AA94" s="38"/>
      <c r="AB94" s="61"/>
      <c r="AC94" s="61"/>
      <c r="AD94" s="40"/>
      <c r="AJ94" s="185"/>
      <c r="AK94" s="185"/>
      <c r="AL94" s="185"/>
      <c r="AM94" s="185"/>
      <c r="AN94" s="185"/>
      <c r="AO94" s="185"/>
      <c r="AP94" s="185"/>
      <c r="AQ94" s="185"/>
      <c r="AR94" s="185"/>
      <c r="AS94" s="185"/>
      <c r="AT94" s="185"/>
      <c r="AU94" s="185"/>
      <c r="AV94" s="185"/>
      <c r="AW94" s="185"/>
      <c r="AY94" s="186"/>
      <c r="AZ94" s="186"/>
      <c r="BA94" s="186"/>
      <c r="BB94" s="186"/>
      <c r="BC94" s="186"/>
      <c r="BD94" s="186"/>
      <c r="BE94" s="186"/>
      <c r="BF94" s="186"/>
      <c r="BG94" s="186"/>
      <c r="BH94" s="186"/>
      <c r="BI94" s="186"/>
      <c r="BJ94" s="186"/>
      <c r="BK94" s="186"/>
      <c r="BP94" s="13"/>
      <c r="BQ94" s="96"/>
      <c r="BR94" s="88"/>
      <c r="BS94" s="88"/>
      <c r="BT94" s="88"/>
      <c r="BU94" s="88"/>
      <c r="BV94" s="88"/>
      <c r="BW94" s="88"/>
      <c r="BX94" s="88"/>
      <c r="BY94" s="88"/>
      <c r="BZ94" s="88"/>
      <c r="CA94" s="99"/>
      <c r="CB94" s="99"/>
      <c r="CC94" s="100"/>
      <c r="CD94" s="100"/>
      <c r="CE94" s="38"/>
      <c r="CF94" s="91"/>
      <c r="CG94" s="91"/>
      <c r="CH94" s="40"/>
      <c r="CT94" s="6" t="s">
        <v>143</v>
      </c>
      <c r="CU94" s="6"/>
      <c r="CV94" s="6"/>
      <c r="CW94" s="6"/>
      <c r="CX94" s="6"/>
      <c r="CY94" s="6"/>
      <c r="CZ94" s="86" t="s">
        <v>70</v>
      </c>
      <c r="EK94" s="28"/>
      <c r="EL94" s="81" t="s">
        <v>249</v>
      </c>
      <c r="EM94" s="119" t="n">
        <f aca="false">$EV$65</f>
        <v>13</v>
      </c>
      <c r="EN94" s="119"/>
      <c r="EO94" s="88"/>
      <c r="EP94" s="88"/>
      <c r="EQ94" s="88"/>
      <c r="ER94" s="88"/>
      <c r="ES94" s="88"/>
      <c r="ET94" s="88"/>
      <c r="EU94" s="99" t="n">
        <f aca="false">ROUND(EM95/(2*EM94),0)</f>
        <v>1</v>
      </c>
      <c r="EV94" s="99"/>
      <c r="EW94" s="191" t="s">
        <v>170</v>
      </c>
      <c r="EX94" s="191"/>
      <c r="EY94" s="38"/>
      <c r="EZ94" s="61" t="s">
        <v>320</v>
      </c>
      <c r="FA94" s="61"/>
      <c r="FB94" s="40"/>
      <c r="FC94" s="14"/>
      <c r="FD94" s="14"/>
      <c r="FE94" s="14"/>
      <c r="FF94" s="14"/>
      <c r="FV94" s="28"/>
      <c r="FW94" s="123" t="s">
        <v>238</v>
      </c>
      <c r="FX94" s="124" t="n">
        <f aca="false">$GF$85</f>
        <v>0.0144</v>
      </c>
      <c r="FY94" s="124"/>
      <c r="FZ94" s="88"/>
      <c r="GA94" s="88"/>
      <c r="GB94" s="88"/>
      <c r="GC94" s="88"/>
      <c r="GD94" s="88"/>
      <c r="GE94" s="88"/>
      <c r="GF94" s="36"/>
      <c r="GG94" s="36"/>
      <c r="GH94" s="100"/>
      <c r="GI94" s="100"/>
      <c r="GJ94" s="38"/>
      <c r="GK94" s="91"/>
      <c r="GL94" s="91"/>
      <c r="GM94" s="40"/>
      <c r="GN94" s="8"/>
      <c r="GO94" s="8"/>
      <c r="GP94" s="8"/>
      <c r="GX94" s="143"/>
      <c r="GY94" s="143"/>
      <c r="GZ94" s="143"/>
      <c r="HA94" s="143"/>
      <c r="HB94" s="143"/>
      <c r="HC94" s="143"/>
      <c r="HD94" s="143"/>
      <c r="HE94" s="143"/>
      <c r="HF94" s="143"/>
      <c r="HG94" s="143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J94" s="0"/>
      <c r="JK94" s="0"/>
      <c r="JL94" s="0"/>
      <c r="JM94" s="0"/>
      <c r="JN94" s="0"/>
      <c r="JP94" s="0"/>
      <c r="JR94" s="28"/>
      <c r="JS94" s="35" t="s">
        <v>321</v>
      </c>
      <c r="JT94" s="35"/>
      <c r="JU94" s="35"/>
      <c r="JV94" s="35"/>
      <c r="JW94" s="35"/>
      <c r="JX94" s="35"/>
      <c r="JY94" s="35"/>
      <c r="JZ94" s="35"/>
      <c r="KA94" s="35"/>
      <c r="KB94" s="36" t="n">
        <f aca="false">2*JW93</f>
        <v>26</v>
      </c>
      <c r="KC94" s="36"/>
      <c r="KD94" s="130" t="s">
        <v>170</v>
      </c>
      <c r="KE94" s="130"/>
      <c r="KF94" s="38"/>
      <c r="KG94" s="61" t="s">
        <v>322</v>
      </c>
      <c r="KH94" s="61"/>
      <c r="KI94" s="40"/>
      <c r="KJ94" s="8"/>
      <c r="KK94" s="8"/>
      <c r="KL94" s="8"/>
      <c r="KN94" s="0"/>
      <c r="KP94" s="0"/>
      <c r="KQ94" s="0"/>
      <c r="KU94" s="143"/>
      <c r="KV94" s="143"/>
      <c r="KW94" s="143"/>
      <c r="KX94" s="143"/>
      <c r="KY94" s="143"/>
      <c r="KZ94" s="143"/>
      <c r="LA94" s="143"/>
      <c r="LB94" s="143"/>
      <c r="LC94" s="143"/>
      <c r="LD94" s="143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</row>
    <row r="95" customFormat="false" ht="48" hidden="false" customHeight="true" outlineLevel="0" collapsed="false">
      <c r="H95" s="27"/>
      <c r="AJ95" s="185"/>
      <c r="AK95" s="185"/>
      <c r="AL95" s="185"/>
      <c r="AM95" s="185"/>
      <c r="AN95" s="185"/>
      <c r="AO95" s="185"/>
      <c r="AP95" s="185"/>
      <c r="AQ95" s="185"/>
      <c r="AR95" s="185"/>
      <c r="AS95" s="185"/>
      <c r="AT95" s="185"/>
      <c r="AU95" s="185"/>
      <c r="AV95" s="185"/>
      <c r="AW95" s="185"/>
      <c r="AY95" s="186"/>
      <c r="AZ95" s="186"/>
      <c r="BA95" s="186"/>
      <c r="BB95" s="186"/>
      <c r="BC95" s="186"/>
      <c r="BD95" s="186"/>
      <c r="BE95" s="186"/>
      <c r="BF95" s="186"/>
      <c r="BG95" s="186"/>
      <c r="BH95" s="186"/>
      <c r="BI95" s="186"/>
      <c r="BJ95" s="186"/>
      <c r="BK95" s="186"/>
      <c r="EK95" s="28"/>
      <c r="EL95" s="123" t="s">
        <v>271</v>
      </c>
      <c r="EM95" s="124" t="n">
        <f aca="false">$EU$73</f>
        <v>24.2</v>
      </c>
      <c r="EN95" s="124"/>
      <c r="EO95" s="88"/>
      <c r="EP95" s="88"/>
      <c r="EQ95" s="88"/>
      <c r="ER95" s="88"/>
      <c r="ES95" s="88"/>
      <c r="ET95" s="88"/>
      <c r="EU95" s="99"/>
      <c r="EV95" s="99"/>
      <c r="EW95" s="191"/>
      <c r="EX95" s="191"/>
      <c r="EY95" s="38"/>
      <c r="EZ95" s="61"/>
      <c r="FA95" s="61"/>
      <c r="FB95" s="40"/>
      <c r="FC95" s="14"/>
      <c r="FD95" s="14"/>
      <c r="FE95" s="14"/>
      <c r="FF95" s="14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J95" s="0"/>
      <c r="JK95" s="0"/>
      <c r="JL95" s="0"/>
      <c r="JM95" s="0"/>
      <c r="JN95" s="0"/>
      <c r="JP95" s="0"/>
      <c r="JR95" s="28"/>
      <c r="JS95" s="35"/>
      <c r="JT95" s="35"/>
      <c r="JU95" s="35"/>
      <c r="JV95" s="35"/>
      <c r="JW95" s="35"/>
      <c r="JX95" s="35"/>
      <c r="JY95" s="35"/>
      <c r="JZ95" s="35"/>
      <c r="KA95" s="35"/>
      <c r="KB95" s="36"/>
      <c r="KC95" s="36"/>
      <c r="KD95" s="130"/>
      <c r="KE95" s="130"/>
      <c r="KF95" s="38"/>
      <c r="KG95" s="61"/>
      <c r="KH95" s="61"/>
      <c r="KI95" s="40"/>
      <c r="KJ95" s="8"/>
      <c r="KK95" s="8"/>
      <c r="KL95" s="8"/>
      <c r="KN95" s="0"/>
      <c r="KP95" s="0"/>
      <c r="KQ95" s="0"/>
      <c r="KU95" s="143"/>
      <c r="KV95" s="143"/>
      <c r="KW95" s="143"/>
      <c r="KX95" s="143"/>
      <c r="KY95" s="143"/>
      <c r="KZ95" s="143"/>
      <c r="LA95" s="143"/>
      <c r="LB95" s="143"/>
      <c r="LC95" s="143"/>
      <c r="LD95" s="143"/>
      <c r="LE95" s="0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17"/>
      <c r="LR95" s="17"/>
    </row>
    <row r="96" customFormat="false" ht="48" hidden="false" customHeight="true" outlineLevel="0" collapsed="false">
      <c r="H96" s="27"/>
      <c r="J96" s="79"/>
      <c r="K96" s="56" t="n">
        <v>9.1</v>
      </c>
      <c r="L96" s="56"/>
      <c r="M96" s="17"/>
      <c r="N96" s="81" t="s">
        <v>227</v>
      </c>
      <c r="O96" s="82" t="n">
        <f aca="false">$T$69</f>
        <v>209</v>
      </c>
      <c r="P96" s="82"/>
      <c r="Q96" s="30"/>
      <c r="R96" s="30"/>
      <c r="S96" s="30"/>
      <c r="T96" s="31" t="s">
        <v>58</v>
      </c>
      <c r="U96" s="31"/>
      <c r="V96" s="32" t="s">
        <v>59</v>
      </c>
      <c r="W96" s="32"/>
      <c r="X96" s="33" t="s">
        <v>60</v>
      </c>
      <c r="Y96" s="33"/>
      <c r="Z96" s="33"/>
      <c r="AA96" s="33"/>
      <c r="AB96" s="4" t="s">
        <v>1</v>
      </c>
      <c r="AC96" s="4"/>
      <c r="AD96" s="4"/>
      <c r="AJ96" s="185"/>
      <c r="AK96" s="185"/>
      <c r="AL96" s="185"/>
      <c r="AM96" s="185"/>
      <c r="AN96" s="185"/>
      <c r="AO96" s="185"/>
      <c r="AP96" s="185"/>
      <c r="AQ96" s="185"/>
      <c r="AR96" s="185"/>
      <c r="AS96" s="185"/>
      <c r="AT96" s="185"/>
      <c r="AU96" s="185"/>
      <c r="AV96" s="185"/>
      <c r="AW96" s="185"/>
      <c r="AY96" s="186"/>
      <c r="AZ96" s="186"/>
      <c r="BA96" s="186"/>
      <c r="BB96" s="186"/>
      <c r="BC96" s="186"/>
      <c r="BD96" s="186"/>
      <c r="BE96" s="186"/>
      <c r="BF96" s="186"/>
      <c r="BG96" s="186"/>
      <c r="BH96" s="186"/>
      <c r="BI96" s="186"/>
      <c r="BJ96" s="186"/>
      <c r="BK96" s="186"/>
      <c r="BP96" s="13" t="s">
        <v>40</v>
      </c>
      <c r="BQ96" s="79"/>
      <c r="BR96" s="80" t="s">
        <v>57</v>
      </c>
      <c r="BS96" s="80"/>
      <c r="BT96" s="17"/>
      <c r="BU96" s="81" t="s">
        <v>144</v>
      </c>
      <c r="BV96" s="82" t="n">
        <f aca="false">$CA$93</f>
        <v>8900</v>
      </c>
      <c r="BW96" s="82"/>
      <c r="BX96" s="30"/>
      <c r="BY96" s="30"/>
      <c r="BZ96" s="30"/>
      <c r="CA96" s="83" t="s">
        <v>58</v>
      </c>
      <c r="CB96" s="83"/>
      <c r="CC96" s="84" t="s">
        <v>59</v>
      </c>
      <c r="CD96" s="84"/>
      <c r="CE96" s="84"/>
      <c r="CF96" s="33" t="s">
        <v>60</v>
      </c>
      <c r="CG96" s="33"/>
      <c r="CH96" s="33"/>
      <c r="CI96" s="33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J96" s="0"/>
      <c r="JK96" s="0"/>
      <c r="JL96" s="0"/>
      <c r="JM96" s="0"/>
      <c r="JN96" s="0"/>
      <c r="JP96" s="0"/>
      <c r="KP96" s="0"/>
      <c r="KQ96" s="0"/>
      <c r="KU96" s="143"/>
      <c r="KV96" s="143"/>
      <c r="KW96" s="143"/>
      <c r="KX96" s="143"/>
      <c r="KY96" s="143"/>
      <c r="KZ96" s="143"/>
      <c r="LA96" s="143"/>
      <c r="LB96" s="143"/>
      <c r="LC96" s="143"/>
      <c r="LD96" s="143"/>
      <c r="LE96" s="0"/>
      <c r="LF96" s="143"/>
      <c r="LG96" s="143"/>
      <c r="LH96" s="143"/>
      <c r="LI96" s="143"/>
      <c r="LJ96" s="143"/>
      <c r="LK96" s="143"/>
      <c r="LL96" s="143"/>
      <c r="LM96" s="143"/>
      <c r="LN96" s="143"/>
      <c r="LO96" s="143"/>
      <c r="LP96" s="143"/>
      <c r="LQ96" s="143"/>
      <c r="LR96" s="143"/>
    </row>
    <row r="97" customFormat="false" ht="48" hidden="false" customHeight="true" outlineLevel="0" collapsed="false">
      <c r="H97" s="27"/>
      <c r="I97" s="92" t="s">
        <v>152</v>
      </c>
      <c r="J97" s="87"/>
      <c r="K97" s="81" t="s">
        <v>240</v>
      </c>
      <c r="L97" s="82" t="n">
        <f aca="false">$T$113</f>
        <v>0.956266734667857</v>
      </c>
      <c r="M97" s="82"/>
      <c r="N97" s="88"/>
      <c r="O97" s="88"/>
      <c r="P97" s="88"/>
      <c r="Q97" s="88"/>
      <c r="R97" s="88"/>
      <c r="S97" s="88"/>
      <c r="T97" s="36" t="n">
        <f aca="false">L97*O96/L98</f>
        <v>0.00666199158485274</v>
      </c>
      <c r="U97" s="36"/>
      <c r="V97" s="37"/>
      <c r="W97" s="37"/>
      <c r="X97" s="38"/>
      <c r="Y97" s="128" t="s">
        <v>269</v>
      </c>
      <c r="Z97" s="128"/>
      <c r="AA97" s="40"/>
      <c r="AB97" s="8"/>
      <c r="AC97" s="8"/>
      <c r="AD97" s="8"/>
      <c r="BP97" s="13"/>
      <c r="BQ97" s="87"/>
      <c r="BR97" s="88" t="s">
        <v>149</v>
      </c>
      <c r="BS97" s="88"/>
      <c r="BT97" s="88"/>
      <c r="BU97" s="88"/>
      <c r="BV97" s="88"/>
      <c r="BW97" s="88"/>
      <c r="BX97" s="88"/>
      <c r="BY97" s="88"/>
      <c r="BZ97" s="88"/>
      <c r="CA97" s="89" t="n">
        <v>1.75</v>
      </c>
      <c r="CB97" s="89"/>
      <c r="CC97" s="90" t="s">
        <v>150</v>
      </c>
      <c r="CD97" s="90"/>
      <c r="CE97" s="90"/>
      <c r="CF97" s="38"/>
      <c r="CG97" s="91" t="s">
        <v>151</v>
      </c>
      <c r="CH97" s="91"/>
      <c r="CI97" s="40"/>
      <c r="DQ97" s="5"/>
      <c r="DR97" s="11"/>
      <c r="DS97" s="11"/>
      <c r="DT97" s="11"/>
      <c r="DU97" s="11"/>
      <c r="DV97" s="11"/>
      <c r="EK97" s="28"/>
      <c r="EL97" s="29" t="s">
        <v>57</v>
      </c>
      <c r="EM97" s="29"/>
      <c r="EN97" s="17"/>
      <c r="EO97" s="30"/>
      <c r="EP97" s="30"/>
      <c r="EQ97" s="30"/>
      <c r="ER97" s="30"/>
      <c r="ES97" s="30"/>
      <c r="ET97" s="30"/>
      <c r="EU97" s="31" t="s">
        <v>58</v>
      </c>
      <c r="EV97" s="31"/>
      <c r="EW97" s="32" t="s">
        <v>59</v>
      </c>
      <c r="EX97" s="32"/>
      <c r="EY97" s="4" t="s">
        <v>60</v>
      </c>
      <c r="EZ97" s="4"/>
      <c r="FA97" s="4"/>
      <c r="FB97" s="4"/>
      <c r="FC97" s="4" t="s">
        <v>1</v>
      </c>
      <c r="FD97" s="4"/>
      <c r="FE97" s="4"/>
      <c r="FW97" s="0"/>
      <c r="FX97" s="0"/>
      <c r="FY97" s="0"/>
      <c r="GE97" s="0"/>
      <c r="GF97" s="0"/>
      <c r="G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P97" s="0"/>
      <c r="JR97" s="28"/>
      <c r="JS97" s="29" t="s">
        <v>57</v>
      </c>
      <c r="JT97" s="29"/>
      <c r="JU97" s="17"/>
      <c r="JV97" s="81" t="s">
        <v>311</v>
      </c>
      <c r="JW97" s="119" t="n">
        <f aca="false">$KB$94</f>
        <v>26</v>
      </c>
      <c r="JX97" s="119"/>
      <c r="JY97" s="30"/>
      <c r="JZ97" s="30"/>
      <c r="KA97" s="30"/>
      <c r="KB97" s="31" t="s">
        <v>58</v>
      </c>
      <c r="KC97" s="31"/>
      <c r="KD97" s="32" t="s">
        <v>59</v>
      </c>
      <c r="KE97" s="32"/>
      <c r="KF97" s="125" t="s">
        <v>60</v>
      </c>
      <c r="KG97" s="125"/>
      <c r="KH97" s="125"/>
      <c r="KI97" s="125"/>
      <c r="KJ97" s="125" t="s">
        <v>1</v>
      </c>
      <c r="KK97" s="125"/>
      <c r="KL97" s="125"/>
      <c r="KM97" s="125"/>
      <c r="KN97" s="0"/>
      <c r="KO97" s="0"/>
      <c r="KP97" s="0"/>
      <c r="KQ97" s="0"/>
      <c r="KU97" s="143"/>
      <c r="KV97" s="143"/>
      <c r="KW97" s="143"/>
      <c r="KX97" s="143"/>
      <c r="KY97" s="143"/>
      <c r="KZ97" s="143"/>
      <c r="LA97" s="143"/>
      <c r="LB97" s="143"/>
      <c r="LC97" s="143"/>
      <c r="LD97" s="143"/>
      <c r="LE97" s="0"/>
      <c r="LF97" s="143"/>
      <c r="LG97" s="143"/>
      <c r="LH97" s="143"/>
      <c r="LI97" s="143"/>
      <c r="LJ97" s="143"/>
      <c r="LK97" s="143"/>
      <c r="LL97" s="143"/>
      <c r="LM97" s="143"/>
      <c r="LN97" s="143"/>
      <c r="LO97" s="143"/>
      <c r="LP97" s="143"/>
      <c r="LQ97" s="143"/>
      <c r="LR97" s="143"/>
    </row>
    <row r="98" customFormat="false" ht="48" hidden="false" customHeight="true" outlineLevel="0" collapsed="false">
      <c r="J98" s="96"/>
      <c r="K98" s="123" t="s">
        <v>323</v>
      </c>
      <c r="L98" s="138" t="n">
        <v>30000</v>
      </c>
      <c r="M98" s="138"/>
      <c r="N98" s="88"/>
      <c r="O98" s="88"/>
      <c r="P98" s="88"/>
      <c r="Q98" s="88"/>
      <c r="R98" s="88"/>
      <c r="S98" s="88"/>
      <c r="T98" s="36"/>
      <c r="U98" s="36"/>
      <c r="V98" s="37"/>
      <c r="W98" s="37"/>
      <c r="X98" s="38"/>
      <c r="Y98" s="128"/>
      <c r="Z98" s="128"/>
      <c r="AA98" s="40"/>
      <c r="AB98" s="8"/>
      <c r="AC98" s="8"/>
      <c r="AD98" s="8"/>
      <c r="BP98" s="13"/>
      <c r="BQ98" s="96"/>
      <c r="BR98" s="88"/>
      <c r="BS98" s="88"/>
      <c r="BT98" s="88"/>
      <c r="BU98" s="88"/>
      <c r="BV98" s="88"/>
      <c r="BW98" s="88"/>
      <c r="BX98" s="88"/>
      <c r="BY98" s="88"/>
      <c r="BZ98" s="88"/>
      <c r="CA98" s="89"/>
      <c r="CB98" s="89"/>
      <c r="CC98" s="90"/>
      <c r="CD98" s="90"/>
      <c r="CE98" s="90"/>
      <c r="CF98" s="38"/>
      <c r="CG98" s="91"/>
      <c r="CH98" s="91"/>
      <c r="CI98" s="40"/>
      <c r="DQ98" s="5"/>
      <c r="DR98" s="11"/>
      <c r="DS98" s="11"/>
      <c r="DT98" s="11"/>
      <c r="DU98" s="11"/>
      <c r="EK98" s="28"/>
      <c r="EL98" s="81" t="s">
        <v>54</v>
      </c>
      <c r="EM98" s="119" t="n">
        <f aca="false">$EV$42/100</f>
        <v>0.6</v>
      </c>
      <c r="EN98" s="119"/>
      <c r="EO98" s="187" t="s">
        <v>324</v>
      </c>
      <c r="EP98" s="187"/>
      <c r="EQ98" s="187"/>
      <c r="ER98" s="187"/>
      <c r="ES98" s="187"/>
      <c r="ET98" s="187"/>
      <c r="EU98" s="99" t="n">
        <f aca="false">EM99*EM98</f>
        <v>360</v>
      </c>
      <c r="EV98" s="99"/>
      <c r="EW98" s="100" t="s">
        <v>131</v>
      </c>
      <c r="EX98" s="100"/>
      <c r="EY98" s="38"/>
      <c r="EZ98" s="61" t="s">
        <v>325</v>
      </c>
      <c r="FA98" s="61"/>
      <c r="FB98" s="40"/>
      <c r="FC98" s="8"/>
      <c r="FD98" s="8"/>
      <c r="FE98" s="8"/>
      <c r="FW98" s="0"/>
      <c r="FX98" s="0"/>
      <c r="FY98" s="0"/>
      <c r="GE98" s="0"/>
      <c r="GF98" s="0"/>
      <c r="G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R98" s="28"/>
      <c r="JS98" s="102" t="s">
        <v>326</v>
      </c>
      <c r="JT98" s="103" t="n">
        <f aca="false">$KB$50</f>
        <v>8</v>
      </c>
      <c r="JU98" s="103"/>
      <c r="JV98" s="131"/>
      <c r="JW98" s="131"/>
      <c r="JX98" s="131"/>
      <c r="JY98" s="131"/>
      <c r="JZ98" s="131"/>
      <c r="KA98" s="131"/>
      <c r="KB98" s="36" t="n">
        <f aca="false">ROUND(JW97/(JT98*JT99),0)</f>
        <v>1</v>
      </c>
      <c r="KC98" s="36"/>
      <c r="KD98" s="130" t="s">
        <v>170</v>
      </c>
      <c r="KE98" s="130"/>
      <c r="KF98" s="38"/>
      <c r="KG98" s="61" t="s">
        <v>315</v>
      </c>
      <c r="KH98" s="61"/>
      <c r="KI98" s="40"/>
      <c r="KJ98" s="8"/>
      <c r="KK98" s="8"/>
      <c r="KL98" s="8"/>
      <c r="KM98" s="8"/>
      <c r="KN98" s="0"/>
      <c r="KO98" s="0"/>
      <c r="KP98" s="0"/>
      <c r="KQ98" s="0"/>
      <c r="KU98" s="143"/>
      <c r="KV98" s="143"/>
      <c r="KW98" s="143"/>
      <c r="KX98" s="143"/>
      <c r="KY98" s="143"/>
      <c r="KZ98" s="143"/>
      <c r="LA98" s="143"/>
      <c r="LB98" s="143"/>
      <c r="LC98" s="143"/>
      <c r="LD98" s="143"/>
      <c r="LE98" s="0"/>
      <c r="LF98" s="143"/>
      <c r="LG98" s="143"/>
      <c r="LH98" s="143"/>
      <c r="LI98" s="143"/>
      <c r="LJ98" s="143"/>
      <c r="LK98" s="143"/>
      <c r="LL98" s="143"/>
      <c r="LM98" s="143"/>
      <c r="LN98" s="143"/>
      <c r="LO98" s="143"/>
      <c r="LP98" s="143"/>
      <c r="LQ98" s="143"/>
      <c r="LR98" s="143"/>
    </row>
    <row r="99" customFormat="false" ht="48" hidden="false" customHeight="true" outlineLevel="0" collapsed="false">
      <c r="DQ99" s="5"/>
      <c r="EK99" s="28"/>
      <c r="EL99" s="123" t="s">
        <v>327</v>
      </c>
      <c r="EM99" s="178" t="n">
        <f aca="false">$EV$39</f>
        <v>600</v>
      </c>
      <c r="EN99" s="178"/>
      <c r="EO99" s="187"/>
      <c r="EP99" s="187"/>
      <c r="EQ99" s="187"/>
      <c r="ER99" s="187"/>
      <c r="ES99" s="187"/>
      <c r="ET99" s="187"/>
      <c r="EU99" s="99"/>
      <c r="EV99" s="99"/>
      <c r="EW99" s="100"/>
      <c r="EX99" s="100"/>
      <c r="EY99" s="38"/>
      <c r="EZ99" s="61"/>
      <c r="FA99" s="61"/>
      <c r="FB99" s="40"/>
      <c r="FC99" s="8"/>
      <c r="FD99" s="8"/>
      <c r="FE99" s="8"/>
      <c r="FW99" s="0"/>
      <c r="FX99" s="0"/>
      <c r="FY99" s="0"/>
      <c r="GE99" s="0"/>
      <c r="GF99" s="0"/>
      <c r="G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R99" s="28"/>
      <c r="JS99" s="102" t="s">
        <v>141</v>
      </c>
      <c r="JT99" s="103" t="n">
        <f aca="false">$KB$44</f>
        <v>4</v>
      </c>
      <c r="JU99" s="103"/>
      <c r="JV99" s="131"/>
      <c r="JW99" s="131"/>
      <c r="JX99" s="131"/>
      <c r="JY99" s="131"/>
      <c r="JZ99" s="131"/>
      <c r="KA99" s="131"/>
      <c r="KB99" s="36"/>
      <c r="KC99" s="36"/>
      <c r="KD99" s="130"/>
      <c r="KE99" s="130"/>
      <c r="KF99" s="38"/>
      <c r="KG99" s="61"/>
      <c r="KH99" s="61"/>
      <c r="KI99" s="40"/>
      <c r="KJ99" s="8"/>
      <c r="KK99" s="8"/>
      <c r="KL99" s="8"/>
      <c r="KM99" s="8"/>
      <c r="KN99" s="0"/>
      <c r="KO99" s="0"/>
      <c r="KP99" s="0"/>
      <c r="KQ99" s="0"/>
      <c r="KU99" s="143"/>
      <c r="KV99" s="143"/>
      <c r="KW99" s="143"/>
      <c r="KX99" s="143"/>
      <c r="KY99" s="143"/>
      <c r="KZ99" s="143"/>
      <c r="LA99" s="143"/>
      <c r="LB99" s="143"/>
      <c r="LC99" s="143"/>
      <c r="LD99" s="143"/>
      <c r="LE99" s="0"/>
      <c r="LF99" s="143"/>
      <c r="LG99" s="143"/>
      <c r="LH99" s="143"/>
      <c r="LI99" s="143"/>
      <c r="LJ99" s="143"/>
      <c r="LK99" s="143"/>
      <c r="LL99" s="143"/>
      <c r="LM99" s="143"/>
      <c r="LN99" s="143"/>
      <c r="LO99" s="143"/>
      <c r="LP99" s="143"/>
      <c r="LQ99" s="143"/>
      <c r="LR99" s="143"/>
    </row>
    <row r="100" customFormat="false" ht="48" hidden="false" customHeight="true" outlineLevel="0" collapsed="false">
      <c r="J100" s="28"/>
      <c r="K100" s="56" t="n">
        <v>10</v>
      </c>
      <c r="L100" s="56"/>
      <c r="M100" s="17"/>
      <c r="N100" s="81" t="s">
        <v>227</v>
      </c>
      <c r="O100" s="82" t="n">
        <f aca="false">$T$69</f>
        <v>209</v>
      </c>
      <c r="P100" s="82"/>
      <c r="Q100" s="30"/>
      <c r="R100" s="30"/>
      <c r="S100" s="30"/>
      <c r="T100" s="31" t="s">
        <v>58</v>
      </c>
      <c r="U100" s="31"/>
      <c r="V100" s="32" t="s">
        <v>59</v>
      </c>
      <c r="W100" s="32"/>
      <c r="X100" s="33" t="s">
        <v>60</v>
      </c>
      <c r="Y100" s="33"/>
      <c r="Z100" s="33"/>
      <c r="AA100" s="33"/>
      <c r="AB100" s="4" t="s">
        <v>1</v>
      </c>
      <c r="AC100" s="4"/>
      <c r="AD100" s="4"/>
      <c r="AE100" s="4"/>
      <c r="BP100" s="28"/>
      <c r="BQ100" s="56" t="n">
        <v>27</v>
      </c>
      <c r="BR100" s="56"/>
      <c r="BS100" s="17"/>
      <c r="BT100" s="81" t="s">
        <v>207</v>
      </c>
      <c r="BU100" s="82" t="n">
        <f aca="false">$T$49</f>
        <v>220</v>
      </c>
      <c r="BV100" s="82"/>
      <c r="BW100" s="81" t="s">
        <v>240</v>
      </c>
      <c r="BX100" s="82" t="n">
        <f aca="false">$T$113</f>
        <v>0.956266734667857</v>
      </c>
      <c r="BY100" s="82"/>
      <c r="BZ100" s="31" t="s">
        <v>58</v>
      </c>
      <c r="CA100" s="31"/>
      <c r="CB100" s="32" t="s">
        <v>59</v>
      </c>
      <c r="CC100" s="32"/>
      <c r="CD100" s="33" t="s">
        <v>60</v>
      </c>
      <c r="CE100" s="33"/>
      <c r="CF100" s="33"/>
      <c r="CG100" s="33"/>
      <c r="CH100" s="4" t="s">
        <v>1</v>
      </c>
      <c r="CI100" s="4"/>
      <c r="CJ100" s="4"/>
      <c r="DQ100" s="5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KP100" s="0"/>
      <c r="KQ100" s="0"/>
      <c r="KU100" s="143"/>
      <c r="KV100" s="143"/>
      <c r="KW100" s="143"/>
      <c r="KX100" s="143"/>
      <c r="KY100" s="143"/>
      <c r="KZ100" s="143"/>
      <c r="LA100" s="143"/>
      <c r="LB100" s="143"/>
      <c r="LC100" s="143"/>
      <c r="LD100" s="143"/>
      <c r="LE100" s="0"/>
      <c r="LF100" s="143"/>
      <c r="LG100" s="143"/>
      <c r="LH100" s="143"/>
      <c r="LI100" s="143"/>
      <c r="LJ100" s="143"/>
      <c r="LK100" s="143"/>
      <c r="LL100" s="143"/>
      <c r="LM100" s="143"/>
      <c r="LN100" s="143"/>
      <c r="LO100" s="143"/>
      <c r="LP100" s="143"/>
      <c r="LQ100" s="143"/>
      <c r="LR100" s="143"/>
    </row>
    <row r="101" customFormat="false" ht="48" hidden="false" customHeight="true" outlineLevel="0" collapsed="false">
      <c r="J101" s="28"/>
      <c r="K101" s="88" t="s">
        <v>328</v>
      </c>
      <c r="L101" s="88"/>
      <c r="M101" s="88"/>
      <c r="N101" s="88"/>
      <c r="O101" s="88"/>
      <c r="P101" s="88"/>
      <c r="Q101" s="88"/>
      <c r="R101" s="88"/>
      <c r="S101" s="88"/>
      <c r="T101" s="99" t="n">
        <f aca="false">2*O100</f>
        <v>418</v>
      </c>
      <c r="U101" s="99"/>
      <c r="V101" s="194" t="s">
        <v>170</v>
      </c>
      <c r="W101" s="194"/>
      <c r="X101" s="38"/>
      <c r="Y101" s="61" t="s">
        <v>322</v>
      </c>
      <c r="Z101" s="61"/>
      <c r="AA101" s="40"/>
      <c r="AB101" s="14"/>
      <c r="AC101" s="14"/>
      <c r="AD101" s="14"/>
      <c r="AE101" s="14"/>
      <c r="BP101" s="28"/>
      <c r="BQ101" s="35"/>
      <c r="BR101" s="35"/>
      <c r="BS101" s="35"/>
      <c r="BT101" s="35"/>
      <c r="BU101" s="35"/>
      <c r="BV101" s="35"/>
      <c r="BW101" s="35"/>
      <c r="BX101" s="35"/>
      <c r="BY101" s="35"/>
      <c r="BZ101" s="36" t="n">
        <f aca="false">BU100/BX100</f>
        <v>230.061333333333</v>
      </c>
      <c r="CA101" s="36"/>
      <c r="CB101" s="100" t="s">
        <v>191</v>
      </c>
      <c r="CC101" s="100"/>
      <c r="CD101" s="38"/>
      <c r="CE101" s="61" t="s">
        <v>242</v>
      </c>
      <c r="CF101" s="61"/>
      <c r="CG101" s="40"/>
      <c r="CH101" s="8"/>
      <c r="CI101" s="8"/>
      <c r="CJ101" s="8"/>
      <c r="CR101" s="0"/>
      <c r="CS101" s="0"/>
      <c r="CT101" s="0"/>
      <c r="CU101" s="0"/>
      <c r="DQ101" s="5"/>
      <c r="EK101" s="28"/>
      <c r="EL101" s="29" t="s">
        <v>57</v>
      </c>
      <c r="EM101" s="29"/>
      <c r="EN101" s="17"/>
      <c r="EO101" s="30"/>
      <c r="EP101" s="30"/>
      <c r="EQ101" s="30"/>
      <c r="ER101" s="30"/>
      <c r="ES101" s="30"/>
      <c r="ET101" s="30"/>
      <c r="EU101" s="31" t="s">
        <v>58</v>
      </c>
      <c r="EV101" s="31"/>
      <c r="EW101" s="32" t="s">
        <v>59</v>
      </c>
      <c r="EX101" s="32"/>
      <c r="EY101" s="4" t="s">
        <v>60</v>
      </c>
      <c r="EZ101" s="4"/>
      <c r="FA101" s="4"/>
      <c r="FB101" s="4"/>
      <c r="FC101" s="4" t="s">
        <v>1</v>
      </c>
      <c r="FD101" s="4"/>
      <c r="FE101" s="4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R101" s="28"/>
      <c r="JS101" s="29" t="s">
        <v>57</v>
      </c>
      <c r="JT101" s="29"/>
      <c r="JU101" s="17"/>
      <c r="JV101" s="81" t="s">
        <v>329</v>
      </c>
      <c r="JW101" s="119" t="n">
        <f aca="false">$KB$40</f>
        <v>600</v>
      </c>
      <c r="JX101" s="119"/>
      <c r="JY101" s="30"/>
      <c r="JZ101" s="30"/>
      <c r="KA101" s="30"/>
      <c r="KB101" s="31" t="s">
        <v>58</v>
      </c>
      <c r="KC101" s="31"/>
      <c r="KD101" s="32" t="s">
        <v>59</v>
      </c>
      <c r="KE101" s="32"/>
      <c r="KF101" s="125" t="s">
        <v>60</v>
      </c>
      <c r="KG101" s="125"/>
      <c r="KH101" s="125"/>
      <c r="KI101" s="125"/>
      <c r="KJ101" s="125" t="s">
        <v>1</v>
      </c>
      <c r="KK101" s="125"/>
      <c r="KL101" s="125"/>
      <c r="KM101" s="125"/>
      <c r="KP101" s="0"/>
      <c r="KQ101" s="0"/>
      <c r="KU101" s="143"/>
      <c r="KV101" s="143"/>
      <c r="KW101" s="143"/>
      <c r="KX101" s="143"/>
      <c r="KY101" s="143"/>
      <c r="KZ101" s="143"/>
      <c r="LA101" s="143"/>
      <c r="LB101" s="143"/>
      <c r="LC101" s="143"/>
      <c r="LD101" s="143"/>
      <c r="LE101" s="0"/>
      <c r="LF101" s="143"/>
      <c r="LG101" s="143"/>
      <c r="LH101" s="143"/>
      <c r="LI101" s="143"/>
      <c r="LJ101" s="143"/>
      <c r="LK101" s="143"/>
      <c r="LL101" s="143"/>
      <c r="LM101" s="143"/>
      <c r="LN101" s="143"/>
      <c r="LO101" s="143"/>
      <c r="LP101" s="143"/>
      <c r="LQ101" s="143"/>
      <c r="LR101" s="143"/>
    </row>
    <row r="102" customFormat="false" ht="48" hidden="false" customHeight="true" outlineLevel="0" collapsed="false">
      <c r="J102" s="28"/>
      <c r="K102" s="88"/>
      <c r="L102" s="88"/>
      <c r="M102" s="88"/>
      <c r="N102" s="88"/>
      <c r="O102" s="88"/>
      <c r="P102" s="88"/>
      <c r="Q102" s="88"/>
      <c r="R102" s="88"/>
      <c r="S102" s="88"/>
      <c r="T102" s="99"/>
      <c r="U102" s="99"/>
      <c r="V102" s="194"/>
      <c r="W102" s="194"/>
      <c r="X102" s="38"/>
      <c r="Y102" s="61"/>
      <c r="Z102" s="61"/>
      <c r="AA102" s="40"/>
      <c r="AB102" s="14"/>
      <c r="AC102" s="14"/>
      <c r="AD102" s="14"/>
      <c r="AE102" s="14"/>
      <c r="BP102" s="28"/>
      <c r="BQ102" s="35"/>
      <c r="BR102" s="35"/>
      <c r="BS102" s="35"/>
      <c r="BT102" s="35"/>
      <c r="BU102" s="35"/>
      <c r="BV102" s="35"/>
      <c r="BW102" s="35"/>
      <c r="BX102" s="35"/>
      <c r="BY102" s="35"/>
      <c r="BZ102" s="36"/>
      <c r="CA102" s="36"/>
      <c r="CB102" s="100"/>
      <c r="CC102" s="100"/>
      <c r="CD102" s="38"/>
      <c r="CE102" s="61"/>
      <c r="CF102" s="61"/>
      <c r="CG102" s="40"/>
      <c r="CH102" s="8"/>
      <c r="CI102" s="8"/>
      <c r="CJ102" s="8"/>
      <c r="CR102" s="0"/>
      <c r="CS102" s="0"/>
      <c r="CT102" s="0"/>
      <c r="CU102" s="0"/>
      <c r="DQ102" s="5"/>
      <c r="DR102" s="11"/>
      <c r="DS102" s="11"/>
      <c r="DT102" s="11"/>
      <c r="DU102" s="11"/>
      <c r="DV102" s="11"/>
      <c r="EK102" s="28"/>
      <c r="EL102" s="81" t="s">
        <v>330</v>
      </c>
      <c r="EM102" s="139" t="n">
        <f aca="false">$EU$98</f>
        <v>360</v>
      </c>
      <c r="EN102" s="139"/>
      <c r="EO102" s="187" t="s">
        <v>331</v>
      </c>
      <c r="EP102" s="187"/>
      <c r="EQ102" s="187"/>
      <c r="ER102" s="187"/>
      <c r="ES102" s="187"/>
      <c r="ET102" s="187"/>
      <c r="EU102" s="36" t="n">
        <f aca="false">EM102/EM103</f>
        <v>1.63636363636364</v>
      </c>
      <c r="EV102" s="36"/>
      <c r="EW102" s="100" t="s">
        <v>332</v>
      </c>
      <c r="EX102" s="100"/>
      <c r="EY102" s="38"/>
      <c r="EZ102" s="61" t="s">
        <v>333</v>
      </c>
      <c r="FA102" s="61"/>
      <c r="FB102" s="40"/>
      <c r="FC102" s="8"/>
      <c r="FD102" s="8"/>
      <c r="FE102" s="8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27"/>
      <c r="JQ102" s="92" t="s">
        <v>152</v>
      </c>
      <c r="JR102" s="28"/>
      <c r="JS102" s="123" t="s">
        <v>207</v>
      </c>
      <c r="JT102" s="123"/>
      <c r="JU102" s="124" t="n">
        <f aca="false">$KB$39</f>
        <v>220</v>
      </c>
      <c r="JV102" s="124"/>
      <c r="JW102" s="131"/>
      <c r="JX102" s="131"/>
      <c r="JY102" s="131"/>
      <c r="JZ102" s="131"/>
      <c r="KA102" s="131"/>
      <c r="KB102" s="36" t="n">
        <f aca="false">JW101/(JU102*JU103)</f>
        <v>3.78787878787879</v>
      </c>
      <c r="KC102" s="36"/>
      <c r="KD102" s="100" t="s">
        <v>334</v>
      </c>
      <c r="KE102" s="100"/>
      <c r="KF102" s="38"/>
      <c r="KG102" s="61" t="s">
        <v>335</v>
      </c>
      <c r="KH102" s="61"/>
      <c r="KI102" s="40"/>
      <c r="KJ102" s="14"/>
      <c r="KK102" s="14"/>
      <c r="KL102" s="14"/>
      <c r="KM102" s="14"/>
      <c r="KP102" s="0"/>
      <c r="KQ102" s="0"/>
      <c r="KR102" s="0"/>
      <c r="KS102" s="0"/>
      <c r="KU102" s="143"/>
      <c r="KV102" s="143"/>
      <c r="KW102" s="143"/>
      <c r="KX102" s="143"/>
      <c r="KY102" s="143"/>
      <c r="KZ102" s="143"/>
      <c r="LA102" s="143"/>
      <c r="LB102" s="143"/>
      <c r="LC102" s="143"/>
      <c r="LD102" s="143"/>
      <c r="LE102" s="0"/>
      <c r="LF102" s="143"/>
      <c r="LG102" s="143"/>
      <c r="LH102" s="143"/>
      <c r="LI102" s="143"/>
      <c r="LJ102" s="143"/>
      <c r="LK102" s="143"/>
      <c r="LL102" s="143"/>
      <c r="LM102" s="143"/>
      <c r="LN102" s="143"/>
      <c r="LO102" s="143"/>
      <c r="LP102" s="143"/>
      <c r="LQ102" s="143"/>
      <c r="LR102" s="143"/>
    </row>
    <row r="103" customFormat="false" ht="48" hidden="false" customHeight="true" outlineLevel="0" collapsed="false">
      <c r="CR103" s="0"/>
      <c r="CS103" s="0"/>
      <c r="CT103" s="0"/>
      <c r="CU103" s="0"/>
      <c r="DR103" s="11"/>
      <c r="DS103" s="11"/>
      <c r="EK103" s="28"/>
      <c r="EL103" s="123" t="s">
        <v>290</v>
      </c>
      <c r="EM103" s="178" t="n">
        <f aca="false">$EV$40</f>
        <v>220</v>
      </c>
      <c r="EN103" s="178"/>
      <c r="EO103" s="187"/>
      <c r="EP103" s="187"/>
      <c r="EQ103" s="187"/>
      <c r="ER103" s="187"/>
      <c r="ES103" s="187"/>
      <c r="ET103" s="187"/>
      <c r="EU103" s="36"/>
      <c r="EV103" s="36"/>
      <c r="EW103" s="100"/>
      <c r="EX103" s="100"/>
      <c r="EY103" s="38"/>
      <c r="EZ103" s="61"/>
      <c r="FA103" s="61"/>
      <c r="FB103" s="40"/>
      <c r="FC103" s="8"/>
      <c r="FD103" s="8"/>
      <c r="FE103" s="8"/>
      <c r="FN103" s="2" t="s">
        <v>336</v>
      </c>
      <c r="FO103" s="2"/>
      <c r="FP103" s="2"/>
      <c r="FQ103" s="2"/>
      <c r="FR103" s="2"/>
      <c r="FS103" s="2"/>
      <c r="FT103" s="2"/>
      <c r="FU103" s="2"/>
      <c r="FV103" s="17"/>
      <c r="FW103" s="17"/>
      <c r="FY103" s="2" t="s">
        <v>337</v>
      </c>
      <c r="FZ103" s="2"/>
      <c r="GA103" s="2"/>
      <c r="GB103" s="2"/>
      <c r="GC103" s="2"/>
      <c r="GD103" s="2"/>
      <c r="GE103" s="2"/>
      <c r="GF103" s="2"/>
      <c r="GG103" s="2"/>
      <c r="GH103" s="17"/>
      <c r="GI103" s="17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27"/>
      <c r="JR103" s="28"/>
      <c r="JS103" s="102" t="s">
        <v>155</v>
      </c>
      <c r="JT103" s="102"/>
      <c r="JU103" s="103" t="n">
        <f aca="false">$KB$45</f>
        <v>0.72</v>
      </c>
      <c r="JV103" s="103"/>
      <c r="JW103" s="131"/>
      <c r="JX103" s="131"/>
      <c r="JY103" s="131"/>
      <c r="JZ103" s="131"/>
      <c r="KA103" s="131"/>
      <c r="KB103" s="36"/>
      <c r="KC103" s="36"/>
      <c r="KD103" s="100"/>
      <c r="KE103" s="100"/>
      <c r="KF103" s="38"/>
      <c r="KG103" s="61"/>
      <c r="KH103" s="61"/>
      <c r="KI103" s="40"/>
      <c r="KJ103" s="14"/>
      <c r="KK103" s="14"/>
      <c r="KL103" s="14"/>
      <c r="KM103" s="14"/>
      <c r="KP103" s="0"/>
      <c r="KQ103" s="0"/>
      <c r="KR103" s="0"/>
      <c r="KS103" s="0"/>
      <c r="KU103" s="143"/>
      <c r="KV103" s="143"/>
      <c r="KW103" s="143"/>
      <c r="KX103" s="143"/>
      <c r="KY103" s="143"/>
      <c r="KZ103" s="143"/>
      <c r="LA103" s="143"/>
      <c r="LB103" s="143"/>
      <c r="LC103" s="143"/>
      <c r="LD103" s="143"/>
      <c r="LE103" s="0"/>
      <c r="LF103" s="143"/>
      <c r="LG103" s="143"/>
      <c r="LH103" s="143"/>
      <c r="LI103" s="143"/>
      <c r="LJ103" s="143"/>
      <c r="LK103" s="143"/>
      <c r="LL103" s="143"/>
      <c r="LM103" s="143"/>
      <c r="LN103" s="143"/>
      <c r="LO103" s="143"/>
      <c r="LP103" s="143"/>
      <c r="LQ103" s="143"/>
      <c r="LR103" s="143"/>
    </row>
    <row r="104" customFormat="false" ht="48" hidden="false" customHeight="true" outlineLevel="0" collapsed="false">
      <c r="J104" s="28"/>
      <c r="K104" s="56" t="n">
        <v>11</v>
      </c>
      <c r="L104" s="56"/>
      <c r="M104" s="17"/>
      <c r="N104" s="81" t="s">
        <v>240</v>
      </c>
      <c r="O104" s="82" t="n">
        <f aca="false">$T$113</f>
        <v>0.956266734667857</v>
      </c>
      <c r="P104" s="82"/>
      <c r="Q104" s="30"/>
      <c r="R104" s="30"/>
      <c r="S104" s="30"/>
      <c r="T104" s="31" t="s">
        <v>58</v>
      </c>
      <c r="U104" s="31"/>
      <c r="V104" s="32" t="s">
        <v>59</v>
      </c>
      <c r="W104" s="32"/>
      <c r="X104" s="33" t="s">
        <v>60</v>
      </c>
      <c r="Y104" s="33"/>
      <c r="Z104" s="33"/>
      <c r="AA104" s="33"/>
      <c r="AB104" s="4" t="s">
        <v>1</v>
      </c>
      <c r="AC104" s="4"/>
      <c r="AD104" s="4"/>
      <c r="BP104" s="28"/>
      <c r="BQ104" s="56" t="n">
        <v>28</v>
      </c>
      <c r="BR104" s="56"/>
      <c r="BS104" s="17"/>
      <c r="BT104" s="81" t="s">
        <v>338</v>
      </c>
      <c r="BU104" s="82" t="n">
        <f aca="false">$DB$65</f>
        <v>0.159377789111309</v>
      </c>
      <c r="BV104" s="82"/>
      <c r="BW104" s="30"/>
      <c r="BX104" s="30"/>
      <c r="BY104" s="30"/>
      <c r="BZ104" s="31" t="s">
        <v>58</v>
      </c>
      <c r="CA104" s="31"/>
      <c r="CB104" s="32" t="s">
        <v>59</v>
      </c>
      <c r="CC104" s="32"/>
      <c r="CD104" s="33" t="s">
        <v>60</v>
      </c>
      <c r="CE104" s="33"/>
      <c r="CF104" s="33"/>
      <c r="CG104" s="33"/>
      <c r="CH104" s="4" t="s">
        <v>1</v>
      </c>
      <c r="CI104" s="4"/>
      <c r="CJ104" s="4"/>
      <c r="CK104" s="4"/>
      <c r="CR104" s="0"/>
      <c r="CS104" s="0"/>
      <c r="CT104" s="0"/>
      <c r="CU104" s="0"/>
      <c r="DR104" s="11"/>
      <c r="DS104" s="11"/>
      <c r="FN104" s="143"/>
      <c r="FO104" s="143"/>
      <c r="FP104" s="143"/>
      <c r="FQ104" s="143"/>
      <c r="FR104" s="143"/>
      <c r="FS104" s="143"/>
      <c r="FT104" s="143"/>
      <c r="FU104" s="143"/>
      <c r="FV104" s="143"/>
      <c r="FW104" s="143"/>
      <c r="FY104" s="143"/>
      <c r="FZ104" s="143"/>
      <c r="GA104" s="143"/>
      <c r="GB104" s="143"/>
      <c r="GC104" s="143"/>
      <c r="GD104" s="143"/>
      <c r="GE104" s="143"/>
      <c r="GF104" s="143"/>
      <c r="GG104" s="143"/>
      <c r="GH104" s="143"/>
      <c r="GI104" s="143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27"/>
      <c r="KP104" s="0"/>
      <c r="KQ104" s="0"/>
      <c r="KU104" s="143"/>
      <c r="KV104" s="143"/>
      <c r="KW104" s="143"/>
      <c r="KX104" s="143"/>
      <c r="KY104" s="143"/>
      <c r="KZ104" s="143"/>
      <c r="LA104" s="143"/>
      <c r="LB104" s="143"/>
      <c r="LC104" s="143"/>
      <c r="LD104" s="143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</row>
    <row r="105" customFormat="false" ht="48" hidden="false" customHeight="true" outlineLevel="0" collapsed="false">
      <c r="J105" s="28"/>
      <c r="K105" s="35" t="s">
        <v>339</v>
      </c>
      <c r="L105" s="35"/>
      <c r="M105" s="35"/>
      <c r="N105" s="35"/>
      <c r="O105" s="35"/>
      <c r="P105" s="35"/>
      <c r="Q105" s="35"/>
      <c r="R105" s="35"/>
      <c r="S105" s="35"/>
      <c r="T105" s="36" t="n">
        <f aca="false">O104/1.8</f>
        <v>0.531259297037698</v>
      </c>
      <c r="U105" s="36"/>
      <c r="V105" s="37"/>
      <c r="W105" s="37"/>
      <c r="X105" s="38"/>
      <c r="Y105" s="195" t="s">
        <v>340</v>
      </c>
      <c r="Z105" s="195"/>
      <c r="AA105" s="40"/>
      <c r="AB105" s="8"/>
      <c r="AC105" s="8"/>
      <c r="AD105" s="8"/>
      <c r="BP105" s="28"/>
      <c r="BQ105" s="81" t="s">
        <v>341</v>
      </c>
      <c r="BR105" s="82" t="n">
        <f aca="false">CA97</f>
        <v>1.75</v>
      </c>
      <c r="BS105" s="82"/>
      <c r="BT105" s="142"/>
      <c r="BU105" s="142"/>
      <c r="BV105" s="142"/>
      <c r="BW105" s="142"/>
      <c r="BX105" s="142"/>
      <c r="BY105" s="142"/>
      <c r="BZ105" s="36" t="n">
        <f aca="false">(BR105*BR106)/BU104</f>
        <v>33.0790890090092</v>
      </c>
      <c r="CA105" s="36"/>
      <c r="CB105" s="100" t="s">
        <v>191</v>
      </c>
      <c r="CC105" s="100"/>
      <c r="CD105" s="38"/>
      <c r="CE105" s="91" t="s">
        <v>342</v>
      </c>
      <c r="CF105" s="91"/>
      <c r="CG105" s="40"/>
      <c r="CH105" s="14"/>
      <c r="CI105" s="14"/>
      <c r="CJ105" s="14"/>
      <c r="CK105" s="14"/>
      <c r="CR105" s="0"/>
      <c r="CS105" s="0"/>
      <c r="CT105" s="0"/>
      <c r="CU105" s="0"/>
      <c r="EK105" s="13" t="s">
        <v>40</v>
      </c>
      <c r="EL105" s="79"/>
      <c r="EM105" s="80" t="s">
        <v>57</v>
      </c>
      <c r="EN105" s="80"/>
      <c r="EO105" s="17"/>
      <c r="EP105" s="30"/>
      <c r="EQ105" s="30"/>
      <c r="ER105" s="30"/>
      <c r="ES105" s="30"/>
      <c r="ET105" s="30"/>
      <c r="EU105" s="30"/>
      <c r="EV105" s="83" t="s">
        <v>58</v>
      </c>
      <c r="EW105" s="83"/>
      <c r="EX105" s="84" t="s">
        <v>59</v>
      </c>
      <c r="EY105" s="84"/>
      <c r="EZ105" s="84"/>
      <c r="FA105" s="33" t="s">
        <v>60</v>
      </c>
      <c r="FB105" s="33"/>
      <c r="FC105" s="33"/>
      <c r="FD105" s="33"/>
      <c r="FN105" s="143"/>
      <c r="FO105" s="143"/>
      <c r="FP105" s="143"/>
      <c r="FQ105" s="143"/>
      <c r="FR105" s="143"/>
      <c r="FS105" s="143"/>
      <c r="FT105" s="143"/>
      <c r="FU105" s="143"/>
      <c r="FV105" s="143"/>
      <c r="FW105" s="143"/>
      <c r="FY105" s="143"/>
      <c r="FZ105" s="143"/>
      <c r="GA105" s="143"/>
      <c r="GB105" s="143"/>
      <c r="GC105" s="143"/>
      <c r="GD105" s="143"/>
      <c r="GE105" s="143"/>
      <c r="GF105" s="143"/>
      <c r="GG105" s="143"/>
      <c r="GH105" s="143"/>
      <c r="GI105" s="143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27"/>
      <c r="JR105" s="28"/>
      <c r="JS105" s="29" t="s">
        <v>57</v>
      </c>
      <c r="JT105" s="29"/>
      <c r="JU105" s="17"/>
      <c r="JV105" s="81" t="s">
        <v>343</v>
      </c>
      <c r="JW105" s="196" t="n">
        <f aca="false">$KB$114</f>
        <v>2.1043771043771</v>
      </c>
      <c r="JX105" s="196"/>
      <c r="JY105" s="30"/>
      <c r="JZ105" s="30"/>
      <c r="KA105" s="30"/>
      <c r="KB105" s="31" t="s">
        <v>58</v>
      </c>
      <c r="KC105" s="31"/>
      <c r="KD105" s="32" t="s">
        <v>59</v>
      </c>
      <c r="KE105" s="32"/>
      <c r="KF105" s="125" t="s">
        <v>60</v>
      </c>
      <c r="KG105" s="125"/>
      <c r="KH105" s="125"/>
      <c r="KI105" s="125"/>
      <c r="KJ105" s="122" t="s">
        <v>344</v>
      </c>
      <c r="KK105" s="122"/>
      <c r="KL105" s="122"/>
      <c r="KM105" s="122" t="s">
        <v>345</v>
      </c>
      <c r="KN105" s="122"/>
      <c r="KO105" s="122"/>
      <c r="KP105" s="0"/>
      <c r="KQ105" s="0"/>
      <c r="KU105" s="143"/>
      <c r="KV105" s="143"/>
      <c r="KW105" s="143"/>
      <c r="KX105" s="143"/>
      <c r="KY105" s="143"/>
      <c r="KZ105" s="143"/>
      <c r="LA105" s="143"/>
      <c r="LB105" s="143"/>
      <c r="LC105" s="143"/>
      <c r="LD105" s="143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R105" s="0"/>
    </row>
    <row r="106" customFormat="false" ht="48" hidden="false" customHeight="true" outlineLevel="0" collapsed="false">
      <c r="J106" s="28"/>
      <c r="K106" s="35"/>
      <c r="L106" s="35"/>
      <c r="M106" s="35"/>
      <c r="N106" s="35"/>
      <c r="O106" s="35"/>
      <c r="P106" s="35"/>
      <c r="Q106" s="35"/>
      <c r="R106" s="35"/>
      <c r="S106" s="35"/>
      <c r="T106" s="36"/>
      <c r="U106" s="36"/>
      <c r="V106" s="37"/>
      <c r="W106" s="37"/>
      <c r="X106" s="38"/>
      <c r="Y106" s="195"/>
      <c r="Z106" s="195"/>
      <c r="AA106" s="40"/>
      <c r="AB106" s="8"/>
      <c r="AC106" s="8"/>
      <c r="AD106" s="8"/>
      <c r="BP106" s="28"/>
      <c r="BQ106" s="123" t="s">
        <v>303</v>
      </c>
      <c r="BR106" s="138" t="n">
        <f aca="false">$AZ$61</f>
        <v>3.01261261261262</v>
      </c>
      <c r="BS106" s="138"/>
      <c r="BT106" s="142"/>
      <c r="BU106" s="142"/>
      <c r="BV106" s="142"/>
      <c r="BW106" s="142"/>
      <c r="BX106" s="142"/>
      <c r="BY106" s="142"/>
      <c r="BZ106" s="36"/>
      <c r="CA106" s="36"/>
      <c r="CB106" s="100"/>
      <c r="CC106" s="100"/>
      <c r="CD106" s="38"/>
      <c r="CE106" s="91"/>
      <c r="CF106" s="91"/>
      <c r="CG106" s="40"/>
      <c r="CH106" s="14"/>
      <c r="CI106" s="14"/>
      <c r="CJ106" s="14"/>
      <c r="CK106" s="14"/>
      <c r="CR106" s="0"/>
      <c r="CS106" s="0"/>
      <c r="CT106" s="0"/>
      <c r="CU106" s="0"/>
      <c r="EK106" s="13"/>
      <c r="EL106" s="87"/>
      <c r="EM106" s="88" t="s">
        <v>149</v>
      </c>
      <c r="EN106" s="88"/>
      <c r="EO106" s="88"/>
      <c r="EP106" s="88"/>
      <c r="EQ106" s="88"/>
      <c r="ER106" s="88"/>
      <c r="ES106" s="88"/>
      <c r="ET106" s="88"/>
      <c r="EU106" s="88"/>
      <c r="EV106" s="89" t="n">
        <v>1.75</v>
      </c>
      <c r="EW106" s="89"/>
      <c r="EX106" s="90" t="s">
        <v>150</v>
      </c>
      <c r="EY106" s="90"/>
      <c r="EZ106" s="90"/>
      <c r="FA106" s="38"/>
      <c r="FB106" s="91" t="s">
        <v>151</v>
      </c>
      <c r="FC106" s="91"/>
      <c r="FD106" s="40"/>
      <c r="FN106" s="143"/>
      <c r="FO106" s="143"/>
      <c r="FP106" s="143"/>
      <c r="FQ106" s="143"/>
      <c r="FR106" s="143"/>
      <c r="FS106" s="143"/>
      <c r="FT106" s="143"/>
      <c r="FU106" s="143"/>
      <c r="FV106" s="143"/>
      <c r="FW106" s="143"/>
      <c r="FY106" s="143"/>
      <c r="FZ106" s="143"/>
      <c r="GA106" s="143"/>
      <c r="GB106" s="143"/>
      <c r="GC106" s="143"/>
      <c r="GD106" s="143"/>
      <c r="GE106" s="143"/>
      <c r="GF106" s="143"/>
      <c r="GG106" s="143"/>
      <c r="GH106" s="143"/>
      <c r="GI106" s="143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27"/>
      <c r="JQ106" s="92" t="s">
        <v>152</v>
      </c>
      <c r="JR106" s="28"/>
      <c r="JS106" s="35"/>
      <c r="JT106" s="35"/>
      <c r="JU106" s="35"/>
      <c r="JV106" s="35"/>
      <c r="JW106" s="35"/>
      <c r="JX106" s="35"/>
      <c r="JY106" s="35"/>
      <c r="JZ106" s="35"/>
      <c r="KA106" s="35"/>
      <c r="KB106" s="36" t="n">
        <f aca="false">1.8*JW105</f>
        <v>3.78787878787879</v>
      </c>
      <c r="KC106" s="36"/>
      <c r="KD106" s="100" t="s">
        <v>334</v>
      </c>
      <c r="KE106" s="100"/>
      <c r="KF106" s="38"/>
      <c r="KG106" s="61" t="s">
        <v>335</v>
      </c>
      <c r="KH106" s="61"/>
      <c r="KI106" s="40"/>
      <c r="KJ106" s="8"/>
      <c r="KK106" s="8"/>
      <c r="KL106" s="8"/>
      <c r="KM106" s="3"/>
      <c r="KN106" s="3"/>
      <c r="KO106" s="3"/>
      <c r="KP106" s="0"/>
      <c r="KQ106" s="0"/>
      <c r="KU106" s="143"/>
      <c r="KV106" s="143"/>
      <c r="KW106" s="143"/>
      <c r="KX106" s="143"/>
      <c r="KY106" s="143"/>
      <c r="KZ106" s="143"/>
      <c r="LA106" s="143"/>
      <c r="LB106" s="143"/>
      <c r="LC106" s="143"/>
      <c r="LD106" s="143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MA106" s="1"/>
      <c r="MB106" s="1"/>
      <c r="MC106" s="28"/>
      <c r="MD106" s="56"/>
      <c r="ME106" s="56"/>
      <c r="MF106" s="17"/>
      <c r="MG106" s="81" t="s">
        <v>239</v>
      </c>
      <c r="MH106" s="141" t="n">
        <f aca="false">$MP$111</f>
        <v>6</v>
      </c>
      <c r="MI106" s="141"/>
      <c r="MJ106" s="81" t="s">
        <v>240</v>
      </c>
      <c r="MK106" s="82" t="n">
        <f aca="false">$T$113</f>
        <v>0.956266734667857</v>
      </c>
      <c r="ML106" s="82"/>
      <c r="MM106" s="31" t="s">
        <v>58</v>
      </c>
      <c r="MN106" s="31"/>
      <c r="MO106" s="32" t="s">
        <v>59</v>
      </c>
      <c r="MP106" s="32"/>
      <c r="MQ106" s="28"/>
      <c r="MR106" s="31" t="s">
        <v>58</v>
      </c>
      <c r="MS106" s="31"/>
      <c r="MT106" s="32" t="s">
        <v>59</v>
      </c>
      <c r="MU106" s="32"/>
      <c r="MV106" s="28"/>
      <c r="MW106" s="33" t="s">
        <v>60</v>
      </c>
      <c r="MX106" s="33"/>
      <c r="MY106" s="33"/>
      <c r="MZ106" s="33"/>
      <c r="NA106" s="4" t="s">
        <v>1</v>
      </c>
      <c r="NB106" s="4"/>
      <c r="NC106" s="4"/>
    </row>
    <row r="107" customFormat="false" ht="48" hidden="false" customHeight="true" outlineLevel="0" collapsed="false">
      <c r="EK107" s="13"/>
      <c r="EL107" s="96"/>
      <c r="EM107" s="88"/>
      <c r="EN107" s="88"/>
      <c r="EO107" s="88"/>
      <c r="EP107" s="88"/>
      <c r="EQ107" s="88"/>
      <c r="ER107" s="88"/>
      <c r="ES107" s="88"/>
      <c r="ET107" s="88"/>
      <c r="EU107" s="88"/>
      <c r="EV107" s="89"/>
      <c r="EW107" s="89"/>
      <c r="EX107" s="90"/>
      <c r="EY107" s="90"/>
      <c r="EZ107" s="90"/>
      <c r="FA107" s="38"/>
      <c r="FB107" s="91"/>
      <c r="FC107" s="91"/>
      <c r="FD107" s="40"/>
      <c r="FN107" s="143"/>
      <c r="FO107" s="143"/>
      <c r="FP107" s="143"/>
      <c r="FQ107" s="143"/>
      <c r="FR107" s="143"/>
      <c r="FS107" s="143"/>
      <c r="FT107" s="143"/>
      <c r="FU107" s="143"/>
      <c r="FV107" s="143"/>
      <c r="FW107" s="143"/>
      <c r="FY107" s="143"/>
      <c r="FZ107" s="143"/>
      <c r="GA107" s="143"/>
      <c r="GB107" s="143"/>
      <c r="GC107" s="143"/>
      <c r="GD107" s="143"/>
      <c r="GE107" s="143"/>
      <c r="GF107" s="143"/>
      <c r="GG107" s="143"/>
      <c r="GH107" s="143"/>
      <c r="GI107" s="143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28"/>
      <c r="JS107" s="35"/>
      <c r="JT107" s="35"/>
      <c r="JU107" s="35"/>
      <c r="JV107" s="35"/>
      <c r="JW107" s="35"/>
      <c r="JX107" s="35"/>
      <c r="JY107" s="35"/>
      <c r="JZ107" s="35"/>
      <c r="KA107" s="35"/>
      <c r="KB107" s="36"/>
      <c r="KC107" s="36"/>
      <c r="KD107" s="100"/>
      <c r="KE107" s="100"/>
      <c r="KF107" s="38"/>
      <c r="KG107" s="61"/>
      <c r="KH107" s="61"/>
      <c r="KI107" s="40"/>
      <c r="KJ107" s="8"/>
      <c r="KK107" s="8"/>
      <c r="KL107" s="8"/>
      <c r="KM107" s="3"/>
      <c r="KN107" s="3"/>
      <c r="KO107" s="3"/>
      <c r="KP107" s="0"/>
      <c r="KQ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K107" s="0"/>
      <c r="LL107" s="0"/>
      <c r="LM107" s="0"/>
      <c r="LN107" s="0"/>
      <c r="LO107" s="0"/>
      <c r="LP107" s="0"/>
      <c r="LQ107" s="0"/>
      <c r="LR107" s="0"/>
      <c r="MA107" s="27"/>
      <c r="MB107" s="92" t="s">
        <v>152</v>
      </c>
      <c r="MC107" s="28"/>
      <c r="MD107" s="35" t="s">
        <v>245</v>
      </c>
      <c r="ME107" s="35"/>
      <c r="MF107" s="35"/>
      <c r="MG107" s="35"/>
      <c r="MH107" s="35"/>
      <c r="MI107" s="35"/>
      <c r="MJ107" s="35"/>
      <c r="MK107" s="35"/>
      <c r="ML107" s="35"/>
      <c r="MM107" s="197" t="n">
        <f aca="false">(MK106/MH106)/1000</f>
        <v>0.00015937778911131</v>
      </c>
      <c r="MN107" s="197"/>
      <c r="MO107" s="100" t="s">
        <v>346</v>
      </c>
      <c r="MP107" s="100"/>
      <c r="MQ107" s="28"/>
      <c r="MR107" s="36" t="n">
        <f aca="false">MK106/MH106</f>
        <v>0.15937778911131</v>
      </c>
      <c r="MS107" s="36"/>
      <c r="MT107" s="100" t="s">
        <v>246</v>
      </c>
      <c r="MU107" s="100"/>
      <c r="MV107" s="28"/>
      <c r="MW107" s="38"/>
      <c r="MX107" s="61" t="s">
        <v>247</v>
      </c>
      <c r="MY107" s="61"/>
      <c r="MZ107" s="40"/>
      <c r="NA107" s="8"/>
      <c r="NB107" s="8"/>
      <c r="NC107" s="8"/>
    </row>
    <row r="108" customFormat="false" ht="48" hidden="false" customHeight="true" outlineLevel="0" collapsed="false">
      <c r="J108" s="79"/>
      <c r="K108" s="56" t="n">
        <v>12</v>
      </c>
      <c r="L108" s="56"/>
      <c r="M108" s="17"/>
      <c r="N108" s="30"/>
      <c r="O108" s="30"/>
      <c r="P108" s="30"/>
      <c r="Q108" s="30"/>
      <c r="R108" s="30"/>
      <c r="S108" s="30"/>
      <c r="T108" s="31" t="s">
        <v>58</v>
      </c>
      <c r="U108" s="31"/>
      <c r="V108" s="32" t="s">
        <v>59</v>
      </c>
      <c r="W108" s="32"/>
      <c r="X108" s="33" t="s">
        <v>60</v>
      </c>
      <c r="Y108" s="33"/>
      <c r="Z108" s="33"/>
      <c r="AA108" s="33"/>
      <c r="AB108" s="33"/>
      <c r="AC108" s="4" t="s">
        <v>1</v>
      </c>
      <c r="AD108" s="4"/>
      <c r="AE108" s="4"/>
      <c r="AF108" s="4"/>
      <c r="AJ108" s="0"/>
      <c r="AK108" s="0"/>
      <c r="AL108" s="0"/>
      <c r="AM108" s="0"/>
      <c r="BP108" s="28"/>
      <c r="BQ108" s="56" t="n">
        <v>29</v>
      </c>
      <c r="BR108" s="56"/>
      <c r="BS108" s="17"/>
      <c r="BT108" s="81" t="s">
        <v>312</v>
      </c>
      <c r="BU108" s="82" t="n">
        <f aca="false">$BZ$101</f>
        <v>230.061333333333</v>
      </c>
      <c r="BV108" s="82"/>
      <c r="BW108" s="81" t="s">
        <v>347</v>
      </c>
      <c r="BX108" s="82" t="n">
        <f aca="false">$BZ$105</f>
        <v>33.0790890090092</v>
      </c>
      <c r="BY108" s="82"/>
      <c r="BZ108" s="31" t="s">
        <v>58</v>
      </c>
      <c r="CA108" s="31"/>
      <c r="CB108" s="32" t="s">
        <v>59</v>
      </c>
      <c r="CC108" s="32"/>
      <c r="CD108" s="33" t="s">
        <v>60</v>
      </c>
      <c r="CE108" s="33"/>
      <c r="CF108" s="33"/>
      <c r="CG108" s="33"/>
      <c r="CH108" s="4" t="s">
        <v>1</v>
      </c>
      <c r="CI108" s="4"/>
      <c r="CJ108" s="4"/>
      <c r="CK108" s="4"/>
      <c r="CL108" s="4"/>
      <c r="FN108" s="143"/>
      <c r="FO108" s="143"/>
      <c r="FP108" s="143"/>
      <c r="FQ108" s="143"/>
      <c r="FR108" s="143"/>
      <c r="FS108" s="143"/>
      <c r="FT108" s="143"/>
      <c r="FU108" s="143"/>
      <c r="FV108" s="143"/>
      <c r="FW108" s="143"/>
      <c r="FY108" s="143"/>
      <c r="FZ108" s="143"/>
      <c r="GA108" s="143"/>
      <c r="GB108" s="143"/>
      <c r="GC108" s="143"/>
      <c r="GD108" s="143"/>
      <c r="GE108" s="143"/>
      <c r="GF108" s="143"/>
      <c r="GG108" s="143"/>
      <c r="GH108" s="143"/>
      <c r="GI108" s="143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K108" s="0"/>
      <c r="LL108" s="0"/>
      <c r="LM108" s="0"/>
      <c r="LN108" s="0"/>
      <c r="LO108" s="0"/>
      <c r="LP108" s="0"/>
      <c r="LQ108" s="0"/>
      <c r="LR108" s="0"/>
      <c r="MA108" s="27"/>
      <c r="MB108" s="1"/>
      <c r="MC108" s="28"/>
      <c r="MD108" s="35"/>
      <c r="ME108" s="35"/>
      <c r="MF108" s="35"/>
      <c r="MG108" s="35"/>
      <c r="MH108" s="35"/>
      <c r="MI108" s="35"/>
      <c r="MJ108" s="35"/>
      <c r="MK108" s="35"/>
      <c r="ML108" s="35"/>
      <c r="MM108" s="197"/>
      <c r="MN108" s="197"/>
      <c r="MO108" s="100"/>
      <c r="MP108" s="100"/>
      <c r="MQ108" s="28"/>
      <c r="MR108" s="36"/>
      <c r="MS108" s="36"/>
      <c r="MT108" s="100"/>
      <c r="MU108" s="100"/>
      <c r="MV108" s="28"/>
      <c r="MW108" s="38"/>
      <c r="MX108" s="61"/>
      <c r="MY108" s="61"/>
      <c r="MZ108" s="40"/>
      <c r="NA108" s="8"/>
      <c r="NB108" s="8"/>
      <c r="NC108" s="8"/>
    </row>
    <row r="109" customFormat="false" ht="48" hidden="false" customHeight="true" outlineLevel="0" collapsed="false">
      <c r="J109" s="87"/>
      <c r="K109" s="198" t="s">
        <v>327</v>
      </c>
      <c r="L109" s="198"/>
      <c r="M109" s="82" t="n">
        <f aca="false">$T$39</f>
        <v>90</v>
      </c>
      <c r="N109" s="82"/>
      <c r="O109" s="187" t="s">
        <v>324</v>
      </c>
      <c r="P109" s="187"/>
      <c r="Q109" s="187"/>
      <c r="R109" s="187"/>
      <c r="S109" s="187"/>
      <c r="T109" s="176" t="n">
        <f aca="false">M109/M110</f>
        <v>145.161290322581</v>
      </c>
      <c r="U109" s="176"/>
      <c r="V109" s="100" t="s">
        <v>131</v>
      </c>
      <c r="W109" s="100"/>
      <c r="X109" s="38"/>
      <c r="Y109" s="128" t="s">
        <v>348</v>
      </c>
      <c r="Z109" s="128"/>
      <c r="AA109" s="128"/>
      <c r="AB109" s="40"/>
      <c r="AC109" s="14"/>
      <c r="AD109" s="14"/>
      <c r="AE109" s="14"/>
      <c r="AF109" s="14"/>
      <c r="AJ109" s="0"/>
      <c r="AK109" s="0"/>
      <c r="AL109" s="0"/>
      <c r="AM109" s="0"/>
      <c r="BP109" s="28"/>
      <c r="BQ109" s="35"/>
      <c r="BR109" s="35"/>
      <c r="BS109" s="35"/>
      <c r="BT109" s="35"/>
      <c r="BU109" s="35"/>
      <c r="BV109" s="35"/>
      <c r="BW109" s="35"/>
      <c r="BX109" s="35"/>
      <c r="BY109" s="35"/>
      <c r="BZ109" s="36" t="n">
        <f aca="false">(BU108^2-BX108^2)^0.5</f>
        <v>227.670795152661</v>
      </c>
      <c r="CA109" s="36"/>
      <c r="CB109" s="100" t="s">
        <v>191</v>
      </c>
      <c r="CC109" s="100"/>
      <c r="CD109" s="38"/>
      <c r="CE109" s="91" t="s">
        <v>349</v>
      </c>
      <c r="CF109" s="91"/>
      <c r="CG109" s="40"/>
      <c r="CH109" s="8"/>
      <c r="CI109" s="8"/>
      <c r="CJ109" s="8"/>
      <c r="CK109" s="8"/>
      <c r="CL109" s="8"/>
      <c r="EK109" s="13" t="s">
        <v>40</v>
      </c>
      <c r="EL109" s="79"/>
      <c r="EM109" s="56" t="s">
        <v>57</v>
      </c>
      <c r="EN109" s="56"/>
      <c r="EO109" s="17"/>
      <c r="EP109" s="30"/>
      <c r="EQ109" s="30"/>
      <c r="ER109" s="30"/>
      <c r="ES109" s="30"/>
      <c r="ET109" s="30"/>
      <c r="EU109" s="30"/>
      <c r="EV109" s="31" t="s">
        <v>58</v>
      </c>
      <c r="EW109" s="31"/>
      <c r="EX109" s="32" t="s">
        <v>59</v>
      </c>
      <c r="EY109" s="32"/>
      <c r="EZ109" s="33" t="s">
        <v>60</v>
      </c>
      <c r="FA109" s="33"/>
      <c r="FB109" s="33"/>
      <c r="FC109" s="33"/>
      <c r="FN109" s="143"/>
      <c r="FO109" s="143"/>
      <c r="FP109" s="143"/>
      <c r="FQ109" s="143"/>
      <c r="FR109" s="143"/>
      <c r="FS109" s="143"/>
      <c r="FT109" s="143"/>
      <c r="FU109" s="143"/>
      <c r="FV109" s="143"/>
      <c r="FW109" s="143"/>
      <c r="FY109" s="143"/>
      <c r="FZ109" s="143"/>
      <c r="GA109" s="143"/>
      <c r="GB109" s="143"/>
      <c r="GC109" s="143"/>
      <c r="GD109" s="143"/>
      <c r="GE109" s="143"/>
      <c r="GF109" s="143"/>
      <c r="GG109" s="143"/>
      <c r="GH109" s="143"/>
      <c r="GI109" s="143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P109" s="0"/>
      <c r="JQ109" s="0"/>
      <c r="JR109" s="28"/>
      <c r="JS109" s="29" t="s">
        <v>57</v>
      </c>
      <c r="JT109" s="29"/>
      <c r="JU109" s="17"/>
      <c r="JV109" s="81" t="s">
        <v>343</v>
      </c>
      <c r="JW109" s="196" t="n">
        <f aca="false">$KB$114</f>
        <v>2.1043771043771</v>
      </c>
      <c r="JX109" s="196"/>
      <c r="JY109" s="30"/>
      <c r="JZ109" s="30"/>
      <c r="KA109" s="30"/>
      <c r="KB109" s="31" t="s">
        <v>58</v>
      </c>
      <c r="KC109" s="31"/>
      <c r="KD109" s="32" t="s">
        <v>59</v>
      </c>
      <c r="KE109" s="32"/>
      <c r="KF109" s="125" t="s">
        <v>60</v>
      </c>
      <c r="KG109" s="125"/>
      <c r="KH109" s="125"/>
      <c r="KI109" s="125"/>
      <c r="KJ109" s="125" t="s">
        <v>1</v>
      </c>
      <c r="KK109" s="125"/>
      <c r="KL109" s="125"/>
      <c r="KM109" s="125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K109" s="0"/>
      <c r="LL109" s="0"/>
      <c r="LM109" s="0"/>
      <c r="LN109" s="0"/>
      <c r="LO109" s="0"/>
      <c r="LP109" s="0"/>
      <c r="LQ109" s="0"/>
      <c r="LR109" s="0"/>
      <c r="MA109" s="27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</row>
    <row r="110" customFormat="false" ht="48" hidden="false" customHeight="true" outlineLevel="0" collapsed="false">
      <c r="J110" s="96"/>
      <c r="K110" s="123" t="s">
        <v>54</v>
      </c>
      <c r="L110" s="123"/>
      <c r="M110" s="138" t="n">
        <f aca="false">$T$43</f>
        <v>0.62</v>
      </c>
      <c r="N110" s="138"/>
      <c r="O110" s="187"/>
      <c r="P110" s="187"/>
      <c r="Q110" s="187"/>
      <c r="R110" s="187"/>
      <c r="S110" s="187"/>
      <c r="T110" s="176"/>
      <c r="U110" s="176"/>
      <c r="V110" s="100"/>
      <c r="W110" s="100"/>
      <c r="X110" s="38"/>
      <c r="Y110" s="128"/>
      <c r="Z110" s="128"/>
      <c r="AA110" s="128"/>
      <c r="AB110" s="40"/>
      <c r="AC110" s="14"/>
      <c r="AD110" s="14"/>
      <c r="AE110" s="14"/>
      <c r="AF110" s="14"/>
      <c r="BP110" s="28"/>
      <c r="BQ110" s="35"/>
      <c r="BR110" s="35"/>
      <c r="BS110" s="35"/>
      <c r="BT110" s="35"/>
      <c r="BU110" s="35"/>
      <c r="BV110" s="35"/>
      <c r="BW110" s="35"/>
      <c r="BX110" s="35"/>
      <c r="BY110" s="35"/>
      <c r="BZ110" s="36"/>
      <c r="CA110" s="36"/>
      <c r="CB110" s="100"/>
      <c r="CC110" s="100"/>
      <c r="CD110" s="38"/>
      <c r="CE110" s="91"/>
      <c r="CF110" s="91"/>
      <c r="CG110" s="40"/>
      <c r="CH110" s="8"/>
      <c r="CI110" s="8"/>
      <c r="CJ110" s="8"/>
      <c r="CK110" s="8"/>
      <c r="CL110" s="8"/>
      <c r="EK110" s="13"/>
      <c r="EL110" s="87"/>
      <c r="EM110" s="88" t="s">
        <v>173</v>
      </c>
      <c r="EN110" s="88"/>
      <c r="EO110" s="88"/>
      <c r="EP110" s="88"/>
      <c r="EQ110" s="88"/>
      <c r="ER110" s="88"/>
      <c r="ES110" s="88"/>
      <c r="ET110" s="88"/>
      <c r="EU110" s="88"/>
      <c r="EV110" s="99" t="n">
        <v>8900</v>
      </c>
      <c r="EW110" s="99"/>
      <c r="EX110" s="100" t="s">
        <v>174</v>
      </c>
      <c r="EY110" s="100"/>
      <c r="EZ110" s="38"/>
      <c r="FA110" s="91" t="s">
        <v>175</v>
      </c>
      <c r="FB110" s="91"/>
      <c r="FC110" s="40"/>
      <c r="FN110" s="143"/>
      <c r="FO110" s="143"/>
      <c r="FP110" s="143"/>
      <c r="FQ110" s="143"/>
      <c r="FR110" s="143"/>
      <c r="FS110" s="143"/>
      <c r="FT110" s="143"/>
      <c r="FU110" s="143"/>
      <c r="FV110" s="143"/>
      <c r="FW110" s="143"/>
      <c r="FY110" s="143"/>
      <c r="FZ110" s="143"/>
      <c r="GA110" s="143"/>
      <c r="GB110" s="143"/>
      <c r="GC110" s="143"/>
      <c r="GD110" s="143"/>
      <c r="GE110" s="143"/>
      <c r="GF110" s="143"/>
      <c r="GG110" s="143"/>
      <c r="GH110" s="143"/>
      <c r="GI110" s="143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P110" s="0"/>
      <c r="JQ110" s="0"/>
      <c r="JR110" s="28"/>
      <c r="JS110" s="35"/>
      <c r="JT110" s="35"/>
      <c r="JU110" s="35"/>
      <c r="JV110" s="35"/>
      <c r="JW110" s="35"/>
      <c r="JX110" s="35"/>
      <c r="JY110" s="35"/>
      <c r="JZ110" s="35"/>
      <c r="KA110" s="35"/>
      <c r="KB110" s="36" t="n">
        <f aca="false">1.5*JW109</f>
        <v>3.15656565656566</v>
      </c>
      <c r="KC110" s="36"/>
      <c r="KD110" s="100" t="s">
        <v>334</v>
      </c>
      <c r="KE110" s="100"/>
      <c r="KF110" s="38"/>
      <c r="KG110" s="61" t="s">
        <v>350</v>
      </c>
      <c r="KH110" s="61"/>
      <c r="KI110" s="40"/>
      <c r="KJ110" s="14"/>
      <c r="KK110" s="14"/>
      <c r="KL110" s="14"/>
      <c r="KM110" s="14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MA110" s="27"/>
      <c r="MB110" s="1"/>
      <c r="MC110" s="12" t="s">
        <v>37</v>
      </c>
      <c r="MD110" s="12"/>
      <c r="ME110" s="12"/>
      <c r="MF110" s="28"/>
      <c r="MG110" s="29" t="s">
        <v>57</v>
      </c>
      <c r="MH110" s="29"/>
      <c r="MI110" s="17"/>
      <c r="MJ110" s="30"/>
      <c r="MK110" s="30"/>
      <c r="ML110" s="30"/>
      <c r="MM110" s="30"/>
      <c r="MN110" s="30"/>
      <c r="MO110" s="30"/>
      <c r="MP110" s="31" t="s">
        <v>58</v>
      </c>
      <c r="MQ110" s="31"/>
      <c r="MR110" s="32" t="s">
        <v>59</v>
      </c>
      <c r="MS110" s="32"/>
      <c r="MT110" s="33" t="s">
        <v>60</v>
      </c>
      <c r="MU110" s="33"/>
      <c r="MV110" s="33"/>
      <c r="MW110" s="33"/>
      <c r="MX110" s="1"/>
      <c r="MY110" s="1"/>
      <c r="MZ110" s="1"/>
      <c r="NA110" s="1"/>
    </row>
    <row r="111" customFormat="false" ht="48" hidden="false" customHeight="true" outlineLevel="0" collapsed="false">
      <c r="EK111" s="13"/>
      <c r="EL111" s="96"/>
      <c r="EM111" s="88"/>
      <c r="EN111" s="88"/>
      <c r="EO111" s="88"/>
      <c r="EP111" s="88"/>
      <c r="EQ111" s="88"/>
      <c r="ER111" s="88"/>
      <c r="ES111" s="88"/>
      <c r="ET111" s="88"/>
      <c r="EU111" s="88"/>
      <c r="EV111" s="99"/>
      <c r="EW111" s="99"/>
      <c r="EX111" s="100"/>
      <c r="EY111" s="100"/>
      <c r="EZ111" s="38"/>
      <c r="FA111" s="91"/>
      <c r="FB111" s="91"/>
      <c r="FC111" s="40"/>
      <c r="FN111" s="143"/>
      <c r="FO111" s="143"/>
      <c r="FP111" s="143"/>
      <c r="FQ111" s="143"/>
      <c r="FR111" s="143"/>
      <c r="FS111" s="143"/>
      <c r="FT111" s="143"/>
      <c r="FU111" s="143"/>
      <c r="FV111" s="143"/>
      <c r="FW111" s="143"/>
      <c r="FY111" s="143"/>
      <c r="FZ111" s="143"/>
      <c r="GA111" s="143"/>
      <c r="GB111" s="143"/>
      <c r="GC111" s="143"/>
      <c r="GD111" s="143"/>
      <c r="GE111" s="143"/>
      <c r="GF111" s="143"/>
      <c r="GG111" s="143"/>
      <c r="GH111" s="143"/>
      <c r="GI111" s="143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M111" s="0"/>
      <c r="JN111" s="0"/>
      <c r="JR111" s="28"/>
      <c r="JS111" s="35"/>
      <c r="JT111" s="35"/>
      <c r="JU111" s="35"/>
      <c r="JV111" s="35"/>
      <c r="JW111" s="35"/>
      <c r="JX111" s="35"/>
      <c r="JY111" s="35"/>
      <c r="JZ111" s="35"/>
      <c r="KA111" s="35"/>
      <c r="KB111" s="36"/>
      <c r="KC111" s="36"/>
      <c r="KD111" s="100"/>
      <c r="KE111" s="100"/>
      <c r="KF111" s="38"/>
      <c r="KG111" s="61"/>
      <c r="KH111" s="61"/>
      <c r="KI111" s="40"/>
      <c r="KJ111" s="14"/>
      <c r="KK111" s="14"/>
      <c r="KL111" s="14"/>
      <c r="KM111" s="14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MA111" s="27"/>
      <c r="MB111" s="1"/>
      <c r="MC111" s="12"/>
      <c r="MD111" s="12"/>
      <c r="ME111" s="12"/>
      <c r="MF111" s="28"/>
      <c r="MG111" s="94" t="s">
        <v>261</v>
      </c>
      <c r="MH111" s="94"/>
      <c r="MI111" s="94"/>
      <c r="MJ111" s="94"/>
      <c r="MK111" s="94"/>
      <c r="ML111" s="94"/>
      <c r="MM111" s="94"/>
      <c r="MN111" s="94"/>
      <c r="MO111" s="94"/>
      <c r="MP111" s="117" t="n">
        <v>6</v>
      </c>
      <c r="MQ111" s="117"/>
      <c r="MR111" s="100" t="s">
        <v>262</v>
      </c>
      <c r="MS111" s="100"/>
      <c r="MT111" s="38"/>
      <c r="MU111" s="61" t="s">
        <v>239</v>
      </c>
      <c r="MV111" s="61"/>
      <c r="MW111" s="40"/>
      <c r="MX111" s="1"/>
      <c r="MY111" s="1"/>
      <c r="MZ111" s="1"/>
      <c r="NA111" s="1"/>
    </row>
    <row r="112" customFormat="false" ht="48" hidden="false" customHeight="true" outlineLevel="0" collapsed="false">
      <c r="J112" s="28"/>
      <c r="K112" s="56" t="n">
        <v>13</v>
      </c>
      <c r="L112" s="56"/>
      <c r="M112" s="17"/>
      <c r="N112" s="30"/>
      <c r="O112" s="30"/>
      <c r="P112" s="30"/>
      <c r="Q112" s="30"/>
      <c r="R112" s="30"/>
      <c r="S112" s="30"/>
      <c r="T112" s="31" t="s">
        <v>58</v>
      </c>
      <c r="U112" s="31"/>
      <c r="V112" s="32" t="s">
        <v>59</v>
      </c>
      <c r="W112" s="32"/>
      <c r="X112" s="33" t="s">
        <v>60</v>
      </c>
      <c r="Y112" s="33"/>
      <c r="Z112" s="33"/>
      <c r="AA112" s="33"/>
      <c r="AB112" s="4" t="s">
        <v>1</v>
      </c>
      <c r="AC112" s="4"/>
      <c r="AD112" s="4"/>
      <c r="AE112" s="4"/>
      <c r="AF112" s="4"/>
      <c r="FN112" s="143"/>
      <c r="FO112" s="143"/>
      <c r="FP112" s="143"/>
      <c r="FQ112" s="143"/>
      <c r="FR112" s="143"/>
      <c r="FS112" s="143"/>
      <c r="FT112" s="143"/>
      <c r="FU112" s="143"/>
      <c r="FV112" s="143"/>
      <c r="FW112" s="143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M112" s="0"/>
      <c r="JN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MA112" s="27"/>
      <c r="MB112" s="1"/>
      <c r="MC112" s="12"/>
      <c r="MD112" s="12"/>
      <c r="ME112" s="12"/>
      <c r="MF112" s="28"/>
      <c r="MG112" s="94"/>
      <c r="MH112" s="94"/>
      <c r="MI112" s="94"/>
      <c r="MJ112" s="94"/>
      <c r="MK112" s="94"/>
      <c r="ML112" s="94"/>
      <c r="MM112" s="94"/>
      <c r="MN112" s="94"/>
      <c r="MO112" s="94"/>
      <c r="MP112" s="117"/>
      <c r="MQ112" s="117"/>
      <c r="MR112" s="100"/>
      <c r="MS112" s="100"/>
      <c r="MT112" s="38"/>
      <c r="MU112" s="61"/>
      <c r="MV112" s="61"/>
      <c r="MW112" s="40"/>
      <c r="MX112" s="1"/>
      <c r="MY112" s="1"/>
      <c r="MZ112" s="1"/>
      <c r="NA112" s="1"/>
    </row>
    <row r="113" customFormat="false" ht="48" hidden="false" customHeight="true" outlineLevel="0" collapsed="false">
      <c r="H113" s="27"/>
      <c r="I113" s="92" t="s">
        <v>152</v>
      </c>
      <c r="J113" s="28"/>
      <c r="K113" s="198" t="s">
        <v>351</v>
      </c>
      <c r="L113" s="198"/>
      <c r="M113" s="82" t="n">
        <f aca="false">$T$109</f>
        <v>145.161290322581</v>
      </c>
      <c r="N113" s="82"/>
      <c r="O113" s="187" t="s">
        <v>352</v>
      </c>
      <c r="P113" s="187"/>
      <c r="Q113" s="187"/>
      <c r="R113" s="187"/>
      <c r="S113" s="187"/>
      <c r="T113" s="199" t="n">
        <f aca="false">(M113)/(M114*M115)</f>
        <v>0.956266734667857</v>
      </c>
      <c r="U113" s="199"/>
      <c r="V113" s="100" t="s">
        <v>332</v>
      </c>
      <c r="W113" s="100"/>
      <c r="X113" s="200"/>
      <c r="Y113" s="201" t="s">
        <v>240</v>
      </c>
      <c r="Z113" s="201"/>
      <c r="AA113" s="202"/>
      <c r="AB113" s="8"/>
      <c r="AC113" s="8"/>
      <c r="AD113" s="8"/>
      <c r="AE113" s="8"/>
      <c r="AF113" s="8"/>
      <c r="AX113" s="81" t="s">
        <v>353</v>
      </c>
      <c r="AY113" s="81"/>
      <c r="AZ113" s="82" t="n">
        <f aca="false">$BZ$65</f>
        <v>414.1104</v>
      </c>
      <c r="BA113" s="82"/>
      <c r="EK113" s="28"/>
      <c r="EL113" s="29" t="s">
        <v>57</v>
      </c>
      <c r="EM113" s="29"/>
      <c r="EN113" s="17"/>
      <c r="EO113" s="30"/>
      <c r="EP113" s="30"/>
      <c r="EQ113" s="30"/>
      <c r="ER113" s="30"/>
      <c r="ES113" s="30"/>
      <c r="ET113" s="30"/>
      <c r="EU113" s="31" t="s">
        <v>58</v>
      </c>
      <c r="EV113" s="31"/>
      <c r="EW113" s="32" t="s">
        <v>59</v>
      </c>
      <c r="EX113" s="32"/>
      <c r="EY113" s="4" t="s">
        <v>60</v>
      </c>
      <c r="EZ113" s="4"/>
      <c r="FA113" s="4"/>
      <c r="FB113" s="4"/>
      <c r="FC113" s="4" t="s">
        <v>1</v>
      </c>
      <c r="FD113" s="4"/>
      <c r="FE113" s="4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R113" s="28"/>
      <c r="JS113" s="29" t="s">
        <v>57</v>
      </c>
      <c r="JT113" s="29"/>
      <c r="JU113" s="17"/>
      <c r="JV113" s="81" t="s">
        <v>264</v>
      </c>
      <c r="JW113" s="119" t="n">
        <f aca="false">$KB$102</f>
        <v>3.78787878787879</v>
      </c>
      <c r="JX113" s="119"/>
      <c r="JY113" s="30"/>
      <c r="JZ113" s="30"/>
      <c r="KA113" s="30"/>
      <c r="KB113" s="31" t="s">
        <v>58</v>
      </c>
      <c r="KC113" s="31"/>
      <c r="KD113" s="32" t="s">
        <v>59</v>
      </c>
      <c r="KE113" s="32"/>
      <c r="KF113" s="125" t="s">
        <v>60</v>
      </c>
      <c r="KG113" s="125"/>
      <c r="KH113" s="125"/>
      <c r="KI113" s="125"/>
      <c r="KJ113" s="122" t="s">
        <v>1</v>
      </c>
      <c r="KK113" s="122"/>
      <c r="KL113" s="122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MA113" s="27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</row>
    <row r="114" customFormat="false" ht="48" hidden="false" customHeight="true" outlineLevel="0" collapsed="false">
      <c r="H114" s="27"/>
      <c r="J114" s="28"/>
      <c r="K114" s="81" t="s">
        <v>207</v>
      </c>
      <c r="L114" s="81"/>
      <c r="M114" s="82" t="n">
        <f aca="false">$T$49</f>
        <v>220</v>
      </c>
      <c r="N114" s="82"/>
      <c r="O114" s="187"/>
      <c r="P114" s="187"/>
      <c r="Q114" s="187"/>
      <c r="R114" s="187"/>
      <c r="S114" s="187"/>
      <c r="T114" s="199"/>
      <c r="U114" s="199"/>
      <c r="V114" s="100"/>
      <c r="W114" s="100"/>
      <c r="X114" s="200"/>
      <c r="Y114" s="201"/>
      <c r="Z114" s="201"/>
      <c r="AA114" s="202"/>
      <c r="AB114" s="8"/>
      <c r="AC114" s="8"/>
      <c r="AD114" s="8"/>
      <c r="AE114" s="8"/>
      <c r="AF114" s="8"/>
      <c r="BF114" s="81" t="s">
        <v>207</v>
      </c>
      <c r="BG114" s="82" t="n">
        <f aca="false">$T$49</f>
        <v>220</v>
      </c>
      <c r="BH114" s="82"/>
      <c r="BQ114" s="2" t="s">
        <v>354</v>
      </c>
      <c r="BR114" s="2"/>
      <c r="BS114" s="2"/>
      <c r="BT114" s="2"/>
      <c r="BU114" s="2"/>
      <c r="BV114" s="2"/>
      <c r="BW114" s="2"/>
      <c r="BX114" s="2"/>
      <c r="BY114" s="2"/>
      <c r="BZ114" s="183"/>
      <c r="CA114" s="183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EK114" s="28"/>
      <c r="EL114" s="81" t="s">
        <v>355</v>
      </c>
      <c r="EM114" s="119" t="n">
        <f aca="false">$EU$102</f>
        <v>1.63636363636364</v>
      </c>
      <c r="EN114" s="119"/>
      <c r="EO114" s="88"/>
      <c r="EP114" s="88"/>
      <c r="EQ114" s="88"/>
      <c r="ER114" s="88"/>
      <c r="ES114" s="88"/>
      <c r="ET114" s="88"/>
      <c r="EU114" s="36" t="n">
        <f aca="false">EM114/(2*EM115)</f>
        <v>0.409090909090909</v>
      </c>
      <c r="EV114" s="36"/>
      <c r="EW114" s="100" t="s">
        <v>332</v>
      </c>
      <c r="EX114" s="100"/>
      <c r="EY114" s="38"/>
      <c r="EZ114" s="61" t="s">
        <v>356</v>
      </c>
      <c r="FA114" s="61"/>
      <c r="FB114" s="40"/>
      <c r="FC114" s="8"/>
      <c r="FD114" s="8"/>
      <c r="FE114" s="8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R114" s="28"/>
      <c r="JS114" s="35"/>
      <c r="JT114" s="35"/>
      <c r="JU114" s="35"/>
      <c r="JV114" s="35"/>
      <c r="JW114" s="35"/>
      <c r="JX114" s="35"/>
      <c r="JY114" s="35"/>
      <c r="JZ114" s="35"/>
      <c r="KA114" s="35"/>
      <c r="KB114" s="36" t="n">
        <f aca="false">JW113/1.8</f>
        <v>2.1043771043771</v>
      </c>
      <c r="KC114" s="36"/>
      <c r="KD114" s="100" t="s">
        <v>334</v>
      </c>
      <c r="KE114" s="100"/>
      <c r="KF114" s="38"/>
      <c r="KG114" s="61" t="s">
        <v>357</v>
      </c>
      <c r="KH114" s="61"/>
      <c r="KI114" s="40"/>
      <c r="KJ114" s="8"/>
      <c r="KK114" s="8"/>
      <c r="KL114" s="8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MA114" s="27"/>
      <c r="MB114" s="1"/>
      <c r="MC114" s="42"/>
      <c r="MD114" s="44"/>
      <c r="ME114" s="2" t="n">
        <v>0.503</v>
      </c>
      <c r="MF114" s="2"/>
      <c r="MG114" s="2" t="n">
        <v>0.567</v>
      </c>
      <c r="MH114" s="2"/>
      <c r="MI114" s="2" t="n">
        <v>0.636</v>
      </c>
      <c r="MJ114" s="2"/>
      <c r="MK114" s="2" t="n">
        <v>0.709</v>
      </c>
      <c r="ML114" s="2"/>
      <c r="MM114" s="2" t="n">
        <v>0.785</v>
      </c>
      <c r="MN114" s="2"/>
      <c r="MO114" s="2" t="n">
        <v>0.883</v>
      </c>
      <c r="MP114" s="2"/>
      <c r="MQ114" s="2" t="n">
        <v>0.985</v>
      </c>
      <c r="MR114" s="2"/>
      <c r="MS114" s="2" t="n">
        <v>1.094</v>
      </c>
      <c r="MT114" s="2"/>
      <c r="MU114" s="2" t="n">
        <v>1.227</v>
      </c>
      <c r="MV114" s="2"/>
      <c r="MW114" s="2" t="n">
        <v>1.368</v>
      </c>
      <c r="MX114" s="2"/>
      <c r="MY114" s="2" t="n">
        <v>1.539</v>
      </c>
      <c r="MZ114" s="2"/>
      <c r="NA114" s="149"/>
    </row>
    <row r="115" customFormat="false" ht="48" hidden="false" customHeight="true" outlineLevel="0" collapsed="false">
      <c r="H115" s="27"/>
      <c r="J115" s="28"/>
      <c r="K115" s="123" t="s">
        <v>155</v>
      </c>
      <c r="L115" s="123"/>
      <c r="M115" s="138" t="n">
        <f aca="false">$T$42</f>
        <v>0.69</v>
      </c>
      <c r="N115" s="138"/>
      <c r="O115" s="187"/>
      <c r="P115" s="187"/>
      <c r="Q115" s="187"/>
      <c r="R115" s="187"/>
      <c r="S115" s="187"/>
      <c r="T115" s="132"/>
      <c r="U115" s="133"/>
      <c r="V115" s="133"/>
      <c r="W115" s="133"/>
      <c r="X115" s="133"/>
      <c r="Y115" s="133"/>
      <c r="Z115" s="133"/>
      <c r="AA115" s="134"/>
      <c r="AB115" s="8"/>
      <c r="AC115" s="8"/>
      <c r="AD115" s="8"/>
      <c r="AE115" s="8"/>
      <c r="AF115" s="8"/>
      <c r="BF115" s="81" t="s">
        <v>240</v>
      </c>
      <c r="BG115" s="82" t="n">
        <f aca="false">$T$113</f>
        <v>0.956266734667857</v>
      </c>
      <c r="BH115" s="82"/>
      <c r="BQ115" s="143"/>
      <c r="BR115" s="143"/>
      <c r="BS115" s="143"/>
      <c r="BT115" s="143"/>
      <c r="BU115" s="143"/>
      <c r="BV115" s="143"/>
      <c r="BW115" s="143"/>
      <c r="BX115" s="143"/>
      <c r="BY115" s="143"/>
      <c r="BZ115" s="143"/>
      <c r="CA115" s="143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EK115" s="28"/>
      <c r="EL115" s="123" t="s">
        <v>218</v>
      </c>
      <c r="EM115" s="124" t="n">
        <f aca="false">$EV$57</f>
        <v>2</v>
      </c>
      <c r="EN115" s="124"/>
      <c r="EO115" s="88"/>
      <c r="EP115" s="88"/>
      <c r="EQ115" s="88"/>
      <c r="ER115" s="88"/>
      <c r="ES115" s="88"/>
      <c r="ET115" s="88"/>
      <c r="EU115" s="36"/>
      <c r="EV115" s="36"/>
      <c r="EW115" s="100"/>
      <c r="EX115" s="100"/>
      <c r="EY115" s="38"/>
      <c r="EZ115" s="61"/>
      <c r="FA115" s="61"/>
      <c r="FB115" s="40"/>
      <c r="FC115" s="8"/>
      <c r="FD115" s="8"/>
      <c r="FE115" s="8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R115" s="28"/>
      <c r="JS115" s="35"/>
      <c r="JT115" s="35"/>
      <c r="JU115" s="35"/>
      <c r="JV115" s="35"/>
      <c r="JW115" s="35"/>
      <c r="JX115" s="35"/>
      <c r="JY115" s="35"/>
      <c r="JZ115" s="35"/>
      <c r="KA115" s="35"/>
      <c r="KB115" s="36"/>
      <c r="KC115" s="36"/>
      <c r="KD115" s="100"/>
      <c r="KE115" s="100"/>
      <c r="KF115" s="38"/>
      <c r="KG115" s="61"/>
      <c r="KH115" s="61"/>
      <c r="KI115" s="40"/>
      <c r="KJ115" s="8"/>
      <c r="KK115" s="8"/>
      <c r="KL115" s="8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MA115" s="27"/>
      <c r="MB115" s="1"/>
      <c r="MC115" s="50"/>
      <c r="MD115" s="52"/>
      <c r="ME115" s="2" t="n">
        <v>1.767</v>
      </c>
      <c r="MF115" s="2"/>
      <c r="MG115" s="2" t="n">
        <v>2.011</v>
      </c>
      <c r="MH115" s="2"/>
      <c r="MI115" s="2" t="n">
        <v>2.27</v>
      </c>
      <c r="MJ115" s="2"/>
      <c r="MK115" s="2" t="n">
        <v>2.54</v>
      </c>
      <c r="ML115" s="2"/>
      <c r="MM115" s="2" t="n">
        <v>2.83</v>
      </c>
      <c r="MN115" s="2"/>
      <c r="MO115" s="2" t="n">
        <v>3.14</v>
      </c>
      <c r="MP115" s="2"/>
      <c r="MQ115" s="2" t="n">
        <v>3.53</v>
      </c>
      <c r="MR115" s="2"/>
      <c r="MS115" s="2" t="n">
        <v>3.94</v>
      </c>
      <c r="MT115" s="2"/>
      <c r="MU115" s="2" t="n">
        <v>4.36</v>
      </c>
      <c r="MV115" s="2"/>
      <c r="MW115" s="2" t="n">
        <v>4.91</v>
      </c>
      <c r="MX115" s="2"/>
      <c r="MY115" s="75"/>
      <c r="MZ115" s="76"/>
      <c r="NA115" s="52"/>
    </row>
    <row r="116" customFormat="false" ht="48" hidden="false" customHeight="true" outlineLevel="0" collapsed="false">
      <c r="H116" s="27"/>
      <c r="BQ116" s="143"/>
      <c r="BR116" s="143"/>
      <c r="BS116" s="143"/>
      <c r="BT116" s="143"/>
      <c r="BU116" s="143"/>
      <c r="BV116" s="143"/>
      <c r="BW116" s="143"/>
      <c r="BX116" s="143"/>
      <c r="BY116" s="143"/>
      <c r="BZ116" s="143"/>
      <c r="CA116" s="143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KP116" s="0"/>
      <c r="KQ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MA116" s="27"/>
      <c r="MB116" s="1"/>
      <c r="MC116" s="12" t="s">
        <v>38</v>
      </c>
      <c r="MD116" s="12"/>
      <c r="ME116" s="12"/>
      <c r="MF116" s="8"/>
      <c r="MG116" s="29" t="s">
        <v>57</v>
      </c>
      <c r="MH116" s="29"/>
      <c r="MI116" s="3"/>
      <c r="MJ116" s="153"/>
      <c r="MK116" s="153"/>
      <c r="ML116" s="153"/>
      <c r="MM116" s="153"/>
      <c r="MN116" s="3"/>
      <c r="MO116" s="34" t="s">
        <v>70</v>
      </c>
      <c r="MP116" s="3"/>
      <c r="MQ116" s="31" t="s">
        <v>58</v>
      </c>
      <c r="MR116" s="31"/>
      <c r="MS116" s="32" t="s">
        <v>59</v>
      </c>
      <c r="MT116" s="32"/>
      <c r="MU116" s="4" t="s">
        <v>60</v>
      </c>
      <c r="MV116" s="4"/>
      <c r="MW116" s="4"/>
      <c r="MX116" s="4"/>
      <c r="MY116" s="4" t="s">
        <v>42</v>
      </c>
      <c r="MZ116" s="4"/>
      <c r="NA116" s="4"/>
    </row>
    <row r="117" customFormat="false" ht="48" hidden="false" customHeight="true" outlineLevel="0" collapsed="false">
      <c r="H117" s="27"/>
      <c r="J117" s="28"/>
      <c r="K117" s="56" t="n">
        <v>13.1</v>
      </c>
      <c r="L117" s="56"/>
      <c r="M117" s="17"/>
      <c r="N117" s="81" t="s">
        <v>222</v>
      </c>
      <c r="O117" s="82" t="n">
        <f aca="false">$T$105</f>
        <v>0.531259297037698</v>
      </c>
      <c r="P117" s="82"/>
      <c r="Q117" s="81" t="s">
        <v>208</v>
      </c>
      <c r="R117" s="82" t="n">
        <f aca="false">$T$122</f>
        <v>0.796888945556547</v>
      </c>
      <c r="S117" s="82"/>
      <c r="T117" s="31" t="s">
        <v>58</v>
      </c>
      <c r="U117" s="31"/>
      <c r="V117" s="32" t="s">
        <v>59</v>
      </c>
      <c r="W117" s="32"/>
      <c r="X117" s="33" t="s">
        <v>60</v>
      </c>
      <c r="Y117" s="33"/>
      <c r="Z117" s="33"/>
      <c r="AA117" s="33"/>
      <c r="AB117" s="4" t="s">
        <v>1</v>
      </c>
      <c r="AC117" s="4"/>
      <c r="AD117" s="4"/>
      <c r="AE117" s="4"/>
      <c r="AX117" s="81" t="s">
        <v>220</v>
      </c>
      <c r="AY117" s="81"/>
      <c r="AZ117" s="82" t="n">
        <f aca="false">$BZ$69</f>
        <v>299.736986561647</v>
      </c>
      <c r="BA117" s="82"/>
      <c r="BF117" s="81" t="s">
        <v>65</v>
      </c>
      <c r="BG117" s="139" t="n">
        <f aca="false">$AP$50</f>
        <v>59</v>
      </c>
      <c r="BH117" s="139"/>
      <c r="BQ117" s="143"/>
      <c r="BR117" s="143"/>
      <c r="BS117" s="143"/>
      <c r="BT117" s="143"/>
      <c r="BU117" s="143"/>
      <c r="BV117" s="143"/>
      <c r="BW117" s="143"/>
      <c r="BX117" s="143"/>
      <c r="BY117" s="143"/>
      <c r="BZ117" s="143"/>
      <c r="CA117" s="143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EK117" s="12" t="s">
        <v>37</v>
      </c>
      <c r="EL117" s="12"/>
      <c r="EM117" s="12"/>
      <c r="EN117" s="13" t="s">
        <v>40</v>
      </c>
      <c r="EO117" s="28"/>
      <c r="EP117" s="56" t="n">
        <v>2</v>
      </c>
      <c r="EQ117" s="56"/>
      <c r="ER117" s="17"/>
      <c r="ES117" s="30"/>
      <c r="ET117" s="30"/>
      <c r="EU117" s="30"/>
      <c r="EV117" s="30"/>
      <c r="EW117" s="30"/>
      <c r="EX117" s="30"/>
      <c r="EY117" s="31" t="s">
        <v>58</v>
      </c>
      <c r="EZ117" s="31"/>
      <c r="FA117" s="32" t="s">
        <v>59</v>
      </c>
      <c r="FB117" s="32"/>
      <c r="FC117" s="4" t="s">
        <v>60</v>
      </c>
      <c r="FD117" s="4"/>
      <c r="FE117" s="4"/>
      <c r="FF117" s="4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R117" s="28"/>
      <c r="JS117" s="29" t="s">
        <v>57</v>
      </c>
      <c r="JT117" s="29"/>
      <c r="JU117" s="17"/>
      <c r="JV117" s="30"/>
      <c r="JW117" s="30"/>
      <c r="JX117" s="30"/>
      <c r="JY117" s="30"/>
      <c r="JZ117" s="30"/>
      <c r="KA117" s="30"/>
      <c r="KB117" s="31" t="s">
        <v>58</v>
      </c>
      <c r="KC117" s="31"/>
      <c r="KD117" s="32" t="s">
        <v>59</v>
      </c>
      <c r="KE117" s="32"/>
      <c r="KF117" s="125" t="s">
        <v>60</v>
      </c>
      <c r="KG117" s="125"/>
      <c r="KH117" s="125"/>
      <c r="KI117" s="125"/>
      <c r="KJ117" s="122" t="s">
        <v>1</v>
      </c>
      <c r="KK117" s="122"/>
      <c r="KL117" s="122"/>
      <c r="KP117" s="0"/>
      <c r="KQ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MA117" s="27"/>
      <c r="MB117" s="92" t="s">
        <v>152</v>
      </c>
      <c r="MC117" s="12"/>
      <c r="MD117" s="12"/>
      <c r="ME117" s="12"/>
      <c r="MF117" s="8"/>
      <c r="MG117" s="155" t="s">
        <v>274</v>
      </c>
      <c r="MH117" s="155"/>
      <c r="MI117" s="155"/>
      <c r="MJ117" s="155"/>
      <c r="MK117" s="155"/>
      <c r="ML117" s="155"/>
      <c r="MM117" s="155"/>
      <c r="MN117" s="155"/>
      <c r="MO117" s="155"/>
      <c r="MP117" s="155"/>
      <c r="MQ117" s="156" t="n">
        <f aca="false">MQ114</f>
        <v>0.985</v>
      </c>
      <c r="MR117" s="156"/>
      <c r="MS117" s="157" t="s">
        <v>275</v>
      </c>
      <c r="MT117" s="157"/>
      <c r="MU117" s="158"/>
      <c r="MV117" s="159" t="s">
        <v>276</v>
      </c>
      <c r="MW117" s="159"/>
      <c r="MX117" s="160"/>
      <c r="MY117" s="16" t="s">
        <v>43</v>
      </c>
      <c r="MZ117" s="16"/>
      <c r="NA117" s="16"/>
    </row>
    <row r="118" customFormat="false" ht="48" hidden="false" customHeight="true" outlineLevel="0" collapsed="false">
      <c r="H118" s="27"/>
      <c r="I118" s="92" t="s">
        <v>152</v>
      </c>
      <c r="J118" s="28"/>
      <c r="K118" s="35" t="s">
        <v>358</v>
      </c>
      <c r="L118" s="35"/>
      <c r="M118" s="35"/>
      <c r="N118" s="35"/>
      <c r="O118" s="35"/>
      <c r="P118" s="35"/>
      <c r="Q118" s="35"/>
      <c r="R118" s="35"/>
      <c r="S118" s="35"/>
      <c r="T118" s="36" t="n">
        <f aca="false">(O117^2+R117^2)^0.5</f>
        <v>0.957741318018187</v>
      </c>
      <c r="U118" s="36"/>
      <c r="V118" s="100" t="s">
        <v>211</v>
      </c>
      <c r="W118" s="100"/>
      <c r="X118" s="38"/>
      <c r="Y118" s="61" t="s">
        <v>240</v>
      </c>
      <c r="Z118" s="61"/>
      <c r="AA118" s="40"/>
      <c r="AB118" s="8"/>
      <c r="AC118" s="8"/>
      <c r="AD118" s="8"/>
      <c r="AE118" s="8"/>
      <c r="BF118" s="81" t="s">
        <v>77</v>
      </c>
      <c r="BG118" s="139" t="n">
        <f aca="false">$BZ$53</f>
        <v>314</v>
      </c>
      <c r="BH118" s="139"/>
      <c r="BQ118" s="143"/>
      <c r="BR118" s="143"/>
      <c r="BS118" s="143"/>
      <c r="BT118" s="143"/>
      <c r="BU118" s="143"/>
      <c r="BV118" s="143"/>
      <c r="BW118" s="143"/>
      <c r="BX118" s="143"/>
      <c r="BY118" s="143"/>
      <c r="BZ118" s="143"/>
      <c r="CA118" s="143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EK118" s="12"/>
      <c r="EL118" s="12"/>
      <c r="EM118" s="12"/>
      <c r="EN118" s="13"/>
      <c r="EO118" s="28"/>
      <c r="EP118" s="127" t="s">
        <v>261</v>
      </c>
      <c r="EQ118" s="127"/>
      <c r="ER118" s="127"/>
      <c r="ES118" s="127"/>
      <c r="ET118" s="127"/>
      <c r="EU118" s="127"/>
      <c r="EV118" s="127"/>
      <c r="EW118" s="127"/>
      <c r="EX118" s="127"/>
      <c r="EY118" s="117" t="n">
        <v>4.5</v>
      </c>
      <c r="EZ118" s="117"/>
      <c r="FA118" s="152" t="s">
        <v>359</v>
      </c>
      <c r="FB118" s="152"/>
      <c r="FC118" s="38"/>
      <c r="FD118" s="61" t="s">
        <v>239</v>
      </c>
      <c r="FE118" s="61"/>
      <c r="FF118" s="4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R118" s="28"/>
      <c r="JS118" s="81" t="s">
        <v>343</v>
      </c>
      <c r="JT118" s="119" t="n">
        <f aca="false">$KB$114</f>
        <v>2.1043771043771</v>
      </c>
      <c r="JU118" s="119"/>
      <c r="JV118" s="131"/>
      <c r="JW118" s="131"/>
      <c r="JX118" s="131"/>
      <c r="JY118" s="131"/>
      <c r="JZ118" s="131"/>
      <c r="KA118" s="131"/>
      <c r="KB118" s="36" t="n">
        <f aca="false">JT119/JT118</f>
        <v>104.544</v>
      </c>
      <c r="KC118" s="36"/>
      <c r="KD118" s="100" t="s">
        <v>191</v>
      </c>
      <c r="KE118" s="100"/>
      <c r="KF118" s="38"/>
      <c r="KG118" s="61" t="s">
        <v>244</v>
      </c>
      <c r="KH118" s="61"/>
      <c r="KI118" s="40"/>
      <c r="KJ118" s="3"/>
      <c r="KK118" s="3"/>
      <c r="KL118" s="3"/>
      <c r="KP118" s="0"/>
      <c r="KQ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MA118" s="1"/>
      <c r="MB118" s="1"/>
      <c r="MC118" s="12"/>
      <c r="MD118" s="12"/>
      <c r="ME118" s="12"/>
      <c r="MF118" s="8"/>
      <c r="MG118" s="155"/>
      <c r="MH118" s="155"/>
      <c r="MI118" s="155"/>
      <c r="MJ118" s="155"/>
      <c r="MK118" s="155"/>
      <c r="ML118" s="155"/>
      <c r="MM118" s="155"/>
      <c r="MN118" s="155"/>
      <c r="MO118" s="155"/>
      <c r="MP118" s="155"/>
      <c r="MQ118" s="156"/>
      <c r="MR118" s="156"/>
      <c r="MS118" s="157"/>
      <c r="MT118" s="157"/>
      <c r="MU118" s="158"/>
      <c r="MV118" s="159"/>
      <c r="MW118" s="159"/>
      <c r="MX118" s="160"/>
      <c r="MY118" s="16"/>
      <c r="MZ118" s="16"/>
      <c r="NA118" s="16"/>
    </row>
    <row r="119" customFormat="false" ht="48" hidden="false" customHeight="true" outlineLevel="0" collapsed="false">
      <c r="J119" s="28"/>
      <c r="K119" s="35"/>
      <c r="L119" s="35"/>
      <c r="M119" s="35"/>
      <c r="N119" s="35"/>
      <c r="O119" s="35"/>
      <c r="P119" s="35"/>
      <c r="Q119" s="35"/>
      <c r="R119" s="35"/>
      <c r="S119" s="35"/>
      <c r="T119" s="36"/>
      <c r="U119" s="36"/>
      <c r="V119" s="100"/>
      <c r="W119" s="100"/>
      <c r="X119" s="38"/>
      <c r="Y119" s="61"/>
      <c r="Z119" s="61"/>
      <c r="AA119" s="40"/>
      <c r="AB119" s="8"/>
      <c r="AC119" s="8"/>
      <c r="AD119" s="8"/>
      <c r="AE119" s="8"/>
      <c r="AX119" s="81" t="s">
        <v>214</v>
      </c>
      <c r="AY119" s="81"/>
      <c r="AZ119" s="120" t="n">
        <f aca="false">$BZ$49</f>
        <v>285.736176</v>
      </c>
      <c r="BA119" s="120"/>
      <c r="BQ119" s="143"/>
      <c r="BR119" s="143"/>
      <c r="BS119" s="143"/>
      <c r="BT119" s="143"/>
      <c r="BU119" s="143"/>
      <c r="BV119" s="143"/>
      <c r="BW119" s="143"/>
      <c r="BX119" s="143"/>
      <c r="BY119" s="143"/>
      <c r="BZ119" s="143"/>
      <c r="CA119" s="143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EK119" s="12"/>
      <c r="EL119" s="12"/>
      <c r="EM119" s="12"/>
      <c r="EN119" s="13"/>
      <c r="EO119" s="28"/>
      <c r="EP119" s="127"/>
      <c r="EQ119" s="127"/>
      <c r="ER119" s="127"/>
      <c r="ES119" s="127"/>
      <c r="ET119" s="127"/>
      <c r="EU119" s="127"/>
      <c r="EV119" s="127"/>
      <c r="EW119" s="127"/>
      <c r="EX119" s="127"/>
      <c r="EY119" s="117"/>
      <c r="EZ119" s="117"/>
      <c r="FA119" s="152"/>
      <c r="FB119" s="152"/>
      <c r="FC119" s="38"/>
      <c r="FD119" s="61"/>
      <c r="FE119" s="61"/>
      <c r="FF119" s="4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R119" s="28"/>
      <c r="JS119" s="123" t="s">
        <v>207</v>
      </c>
      <c r="JT119" s="124" t="n">
        <f aca="false">$KB$39</f>
        <v>220</v>
      </c>
      <c r="JU119" s="124"/>
      <c r="JV119" s="131"/>
      <c r="JW119" s="131"/>
      <c r="JX119" s="131"/>
      <c r="JY119" s="131"/>
      <c r="JZ119" s="131"/>
      <c r="KA119" s="131"/>
      <c r="KB119" s="36"/>
      <c r="KC119" s="36"/>
      <c r="KD119" s="100"/>
      <c r="KE119" s="100"/>
      <c r="KF119" s="38"/>
      <c r="KG119" s="61"/>
      <c r="KH119" s="61"/>
      <c r="KI119" s="40"/>
      <c r="KJ119" s="3"/>
      <c r="KK119" s="3"/>
      <c r="KL119" s="3"/>
      <c r="KP119" s="0"/>
      <c r="KQ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MA119" s="1"/>
      <c r="MB119" s="1"/>
      <c r="MC119" s="5"/>
      <c r="MD119" s="5"/>
      <c r="ME119" s="5"/>
      <c r="MF119" s="5"/>
      <c r="MG119" s="5"/>
      <c r="MH119" s="5"/>
      <c r="MI119" s="5"/>
      <c r="MJ119" s="5"/>
      <c r="MK119" s="5"/>
      <c r="ML119" s="5"/>
      <c r="MM119" s="5"/>
      <c r="MN119" s="5"/>
      <c r="MO119" s="5"/>
      <c r="MP119" s="5"/>
      <c r="MQ119" s="5"/>
      <c r="MR119" s="5"/>
      <c r="MS119" s="5"/>
      <c r="MT119" s="5"/>
      <c r="MU119" s="5"/>
      <c r="MV119" s="5"/>
      <c r="MW119" s="5"/>
      <c r="MX119" s="5"/>
      <c r="MY119" s="5"/>
      <c r="MZ119" s="5"/>
      <c r="NA119" s="5"/>
    </row>
    <row r="120" customFormat="false" ht="48" hidden="false" customHeight="true" outlineLevel="0" collapsed="false">
      <c r="BQ120" s="143"/>
      <c r="BR120" s="143"/>
      <c r="BS120" s="143"/>
      <c r="BT120" s="143"/>
      <c r="BU120" s="143"/>
      <c r="BV120" s="143"/>
      <c r="BW120" s="143"/>
      <c r="BX120" s="143"/>
      <c r="BY120" s="143"/>
      <c r="BZ120" s="143"/>
      <c r="CA120" s="143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FS120" s="0"/>
      <c r="FT120" s="0"/>
      <c r="FU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KP120" s="0"/>
      <c r="KQ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MA120" s="1"/>
      <c r="MB120" s="1"/>
      <c r="MC120" s="12" t="s">
        <v>38</v>
      </c>
      <c r="MD120" s="12"/>
      <c r="ME120" s="12"/>
      <c r="MF120" s="34" t="s">
        <v>148</v>
      </c>
      <c r="MG120" s="29" t="s">
        <v>57</v>
      </c>
      <c r="MH120" s="29"/>
      <c r="MI120" s="3"/>
      <c r="MJ120" s="153"/>
      <c r="MK120" s="153"/>
      <c r="ML120" s="153"/>
      <c r="MM120" s="153"/>
      <c r="MN120" s="3"/>
      <c r="MO120" s="34" t="s">
        <v>70</v>
      </c>
      <c r="MP120" s="3"/>
      <c r="MQ120" s="31" t="s">
        <v>58</v>
      </c>
      <c r="MR120" s="31"/>
      <c r="MS120" s="32" t="s">
        <v>59</v>
      </c>
      <c r="MT120" s="32"/>
      <c r="MU120" s="4" t="s">
        <v>60</v>
      </c>
      <c r="MV120" s="4"/>
      <c r="MW120" s="4"/>
      <c r="MX120" s="4"/>
      <c r="MY120" s="1"/>
      <c r="MZ120" s="1"/>
      <c r="NA120" s="1"/>
    </row>
    <row r="121" customFormat="false" ht="48" hidden="false" customHeight="true" outlineLevel="0" collapsed="false">
      <c r="J121" s="28"/>
      <c r="K121" s="56" t="n">
        <v>14</v>
      </c>
      <c r="L121" s="56"/>
      <c r="M121" s="17"/>
      <c r="N121" s="81" t="s">
        <v>222</v>
      </c>
      <c r="O121" s="82" t="n">
        <f aca="false">$T$105</f>
        <v>0.531259297037698</v>
      </c>
      <c r="P121" s="82"/>
      <c r="Q121" s="30"/>
      <c r="R121" s="30"/>
      <c r="S121" s="30"/>
      <c r="T121" s="31" t="s">
        <v>58</v>
      </c>
      <c r="U121" s="31"/>
      <c r="V121" s="32" t="s">
        <v>59</v>
      </c>
      <c r="W121" s="32"/>
      <c r="X121" s="33" t="s">
        <v>60</v>
      </c>
      <c r="Y121" s="33"/>
      <c r="Z121" s="33"/>
      <c r="AA121" s="33"/>
      <c r="AB121" s="4" t="s">
        <v>1</v>
      </c>
      <c r="AC121" s="4"/>
      <c r="AD121" s="4"/>
      <c r="AE121" s="4"/>
      <c r="AY121" s="81" t="s">
        <v>222</v>
      </c>
      <c r="AZ121" s="82" t="n">
        <f aca="false">$T$105</f>
        <v>0.531259297037698</v>
      </c>
      <c r="BA121" s="82"/>
      <c r="BQ121" s="143"/>
      <c r="BR121" s="143"/>
      <c r="BS121" s="143"/>
      <c r="BT121" s="143"/>
      <c r="BU121" s="143"/>
      <c r="BV121" s="143"/>
      <c r="BW121" s="143"/>
      <c r="BX121" s="143"/>
      <c r="BY121" s="143"/>
      <c r="BZ121" s="143"/>
      <c r="CA121" s="143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EK121" s="28"/>
      <c r="EL121" s="29" t="s">
        <v>57</v>
      </c>
      <c r="EM121" s="29"/>
      <c r="EN121" s="17"/>
      <c r="EO121" s="81" t="s">
        <v>338</v>
      </c>
      <c r="EP121" s="119" t="n">
        <f aca="false">$GF$93</f>
        <v>0.1728</v>
      </c>
      <c r="EQ121" s="119"/>
      <c r="ER121" s="30"/>
      <c r="ES121" s="30"/>
      <c r="ET121" s="30"/>
      <c r="EU121" s="31" t="s">
        <v>58</v>
      </c>
      <c r="EV121" s="31"/>
      <c r="EW121" s="32" t="s">
        <v>59</v>
      </c>
      <c r="EX121" s="32"/>
      <c r="EY121" s="4" t="s">
        <v>60</v>
      </c>
      <c r="EZ121" s="4"/>
      <c r="FA121" s="4"/>
      <c r="FB121" s="4"/>
      <c r="FC121" s="4" t="s">
        <v>1</v>
      </c>
      <c r="FD121" s="4"/>
      <c r="FE121" s="4"/>
      <c r="FF121" s="4"/>
      <c r="FH121" s="48" t="s">
        <v>108</v>
      </c>
      <c r="FI121" s="203" t="s">
        <v>360</v>
      </c>
      <c r="FJ121" s="203"/>
      <c r="FK121" s="203"/>
      <c r="FL121" s="203"/>
      <c r="FM121" s="203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R121" s="28"/>
      <c r="JS121" s="29" t="s">
        <v>57</v>
      </c>
      <c r="JT121" s="29"/>
      <c r="JU121" s="17"/>
      <c r="JV121" s="30"/>
      <c r="JW121" s="30"/>
      <c r="JX121" s="30"/>
      <c r="JY121" s="30"/>
      <c r="JZ121" s="30"/>
      <c r="KA121" s="30"/>
      <c r="KB121" s="31" t="s">
        <v>58</v>
      </c>
      <c r="KC121" s="31"/>
      <c r="KD121" s="32" t="s">
        <v>59</v>
      </c>
      <c r="KE121" s="32"/>
      <c r="KF121" s="125" t="s">
        <v>60</v>
      </c>
      <c r="KG121" s="125"/>
      <c r="KH121" s="125"/>
      <c r="KI121" s="125"/>
      <c r="KJ121" s="122" t="s">
        <v>1</v>
      </c>
      <c r="KK121" s="122"/>
      <c r="KL121" s="122"/>
      <c r="KP121" s="0"/>
      <c r="KQ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MA121" s="1"/>
      <c r="MB121" s="1"/>
      <c r="MC121" s="12"/>
      <c r="MD121" s="12"/>
      <c r="ME121" s="12"/>
      <c r="MF121" s="8"/>
      <c r="MG121" s="155" t="s">
        <v>45</v>
      </c>
      <c r="MH121" s="155"/>
      <c r="MI121" s="155"/>
      <c r="MJ121" s="155"/>
      <c r="MK121" s="155"/>
      <c r="ML121" s="155"/>
      <c r="MM121" s="155"/>
      <c r="MN121" s="155"/>
      <c r="MO121" s="155"/>
      <c r="MP121" s="155"/>
      <c r="MQ121" s="177" t="n">
        <f aca="false">         IF($MQ$117=$DG$17,$DA$17,         IF($MQ$117=$DG$18,$DA$18,         IF($MQ$117=$DG$19,$DA$19,         IF($MQ$117=$DG$20,$DA$20,         IF($MQ$117=$DG$21,$DA$21,         IF($MQ$117=$DG$22,$DA$22,         IF($MQ$117=$DG$23,$DA$23,         IF($MQ$117=$DG$24,$DA$24,         IF($MQ$117=$DG$25,$DA$25,         IF($MQ$117=$DG$26,$DA$26,         IF($MQ$117=$DG$27,$DA$27,         IF($MQ$117=$DG$28,$DA$28,         IF($MQ$117=$DG$29,$DA$29,         IF($MQ$117=$DG$30,$DA$30,         IF($MQ$117=$DG$31,$DA$31,         IF($MQ$117=$DG$32,$DA$32,         IF($MQ$117=$DG$33,$DA$33,         IF($MQ$117=$DG$34,$DA$34,         IF($MQ$117=$DR$17,$DL$17,         IF($MQ$117=$DR$18,$DL$18,         IF($MQ$117=$DR$19,$DL$19,0 )))))))))))))))))))))</f>
        <v>1.12</v>
      </c>
      <c r="MR121" s="177"/>
      <c r="MS121" s="157" t="s">
        <v>288</v>
      </c>
      <c r="MT121" s="157"/>
      <c r="MU121" s="158"/>
      <c r="MV121" s="159" t="s">
        <v>289</v>
      </c>
      <c r="MW121" s="159"/>
      <c r="MX121" s="160"/>
      <c r="MY121" s="1"/>
      <c r="MZ121" s="1"/>
      <c r="NA121" s="1"/>
    </row>
    <row r="122" customFormat="false" ht="48" hidden="false" customHeight="true" outlineLevel="0" collapsed="false">
      <c r="J122" s="28"/>
      <c r="K122" s="126"/>
      <c r="L122" s="126"/>
      <c r="M122" s="126"/>
      <c r="N122" s="126"/>
      <c r="O122" s="126"/>
      <c r="P122" s="126"/>
      <c r="Q122" s="126"/>
      <c r="R122" s="126"/>
      <c r="S122" s="126"/>
      <c r="T122" s="36" t="n">
        <f aca="false">1.5*O121</f>
        <v>0.796888945556547</v>
      </c>
      <c r="U122" s="36"/>
      <c r="V122" s="100" t="s">
        <v>332</v>
      </c>
      <c r="W122" s="100"/>
      <c r="X122" s="38"/>
      <c r="Y122" s="61" t="s">
        <v>361</v>
      </c>
      <c r="Z122" s="61"/>
      <c r="AA122" s="40"/>
      <c r="AB122" s="14"/>
      <c r="AC122" s="14"/>
      <c r="AD122" s="14"/>
      <c r="AE122" s="14"/>
      <c r="AY122" s="81" t="s">
        <v>208</v>
      </c>
      <c r="AZ122" s="82" t="n">
        <f aca="false">$T$122</f>
        <v>0.796888945556547</v>
      </c>
      <c r="BA122" s="82"/>
      <c r="BQ122" s="143"/>
      <c r="BR122" s="143"/>
      <c r="BS122" s="143"/>
      <c r="BT122" s="143"/>
      <c r="BU122" s="143"/>
      <c r="BV122" s="143"/>
      <c r="BW122" s="143"/>
      <c r="BX122" s="143"/>
      <c r="BY122" s="143"/>
      <c r="BZ122" s="143"/>
      <c r="CA122" s="143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EI122" s="27"/>
      <c r="EJ122" s="92" t="s">
        <v>152</v>
      </c>
      <c r="EK122" s="28"/>
      <c r="EL122" s="81" t="s">
        <v>362</v>
      </c>
      <c r="EM122" s="119" t="n">
        <f aca="false">$GF$93</f>
        <v>0.1728</v>
      </c>
      <c r="EN122" s="119"/>
      <c r="EO122" s="88"/>
      <c r="EP122" s="88"/>
      <c r="EQ122" s="88"/>
      <c r="ER122" s="88"/>
      <c r="ES122" s="88"/>
      <c r="ET122" s="88"/>
      <c r="EU122" s="36" t="n">
        <f aca="false">EV106*EM122</f>
        <v>0.3024</v>
      </c>
      <c r="EV122" s="36"/>
      <c r="EW122" s="100" t="s">
        <v>191</v>
      </c>
      <c r="EX122" s="100"/>
      <c r="EY122" s="38"/>
      <c r="EZ122" s="61" t="s">
        <v>363</v>
      </c>
      <c r="FA122" s="61"/>
      <c r="FB122" s="40"/>
      <c r="FC122" s="14"/>
      <c r="FD122" s="14"/>
      <c r="FE122" s="14"/>
      <c r="FF122" s="14"/>
      <c r="FH122" s="48"/>
      <c r="FI122" s="203"/>
      <c r="FJ122" s="203"/>
      <c r="FK122" s="203"/>
      <c r="FL122" s="203"/>
      <c r="FM122" s="203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R122" s="28"/>
      <c r="JS122" s="35"/>
      <c r="JT122" s="35"/>
      <c r="JU122" s="35"/>
      <c r="JV122" s="35"/>
      <c r="JW122" s="35"/>
      <c r="JX122" s="35"/>
      <c r="JY122" s="35"/>
      <c r="JZ122" s="35"/>
      <c r="KA122" s="35"/>
      <c r="KB122" s="36" t="n">
        <f aca="false">$KB$118/2</f>
        <v>52.272</v>
      </c>
      <c r="KC122" s="36"/>
      <c r="KD122" s="100" t="s">
        <v>191</v>
      </c>
      <c r="KE122" s="100"/>
      <c r="KF122" s="38"/>
      <c r="KG122" s="61" t="s">
        <v>242</v>
      </c>
      <c r="KH122" s="61"/>
      <c r="KI122" s="40"/>
      <c r="KJ122" s="3"/>
      <c r="KK122" s="3"/>
      <c r="KL122" s="3"/>
      <c r="KP122" s="0"/>
      <c r="KQ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MA122" s="1"/>
      <c r="MB122" s="1"/>
      <c r="MC122" s="12"/>
      <c r="MD122" s="12"/>
      <c r="ME122" s="12"/>
      <c r="MF122" s="8"/>
      <c r="MG122" s="155"/>
      <c r="MH122" s="155"/>
      <c r="MI122" s="155"/>
      <c r="MJ122" s="155"/>
      <c r="MK122" s="155"/>
      <c r="ML122" s="155"/>
      <c r="MM122" s="155"/>
      <c r="MN122" s="155"/>
      <c r="MO122" s="155"/>
      <c r="MP122" s="155"/>
      <c r="MQ122" s="177"/>
      <c r="MR122" s="177"/>
      <c r="MS122" s="157"/>
      <c r="MT122" s="157"/>
      <c r="MU122" s="158"/>
      <c r="MV122" s="159"/>
      <c r="MW122" s="159"/>
      <c r="MX122" s="160"/>
      <c r="MY122" s="1"/>
      <c r="MZ122" s="1"/>
      <c r="NA122" s="1"/>
    </row>
    <row r="123" customFormat="false" ht="48" hidden="false" customHeight="true" outlineLevel="0" collapsed="false">
      <c r="J123" s="28"/>
      <c r="K123" s="126"/>
      <c r="L123" s="126"/>
      <c r="M123" s="126"/>
      <c r="N123" s="126"/>
      <c r="O123" s="126"/>
      <c r="P123" s="126"/>
      <c r="Q123" s="126"/>
      <c r="R123" s="126"/>
      <c r="S123" s="126"/>
      <c r="T123" s="36"/>
      <c r="U123" s="36"/>
      <c r="V123" s="100"/>
      <c r="W123" s="100"/>
      <c r="X123" s="38"/>
      <c r="Y123" s="61"/>
      <c r="Z123" s="61"/>
      <c r="AA123" s="40"/>
      <c r="AB123" s="14"/>
      <c r="AC123" s="14"/>
      <c r="AD123" s="14"/>
      <c r="AE123" s="14"/>
      <c r="BE123" s="48" t="s">
        <v>364</v>
      </c>
      <c r="BF123" s="2" t="s">
        <v>365</v>
      </c>
      <c r="BG123" s="2"/>
      <c r="BI123" s="48" t="s">
        <v>364</v>
      </c>
      <c r="BJ123" s="2" t="s">
        <v>365</v>
      </c>
      <c r="BK123" s="2"/>
      <c r="BQ123" s="143"/>
      <c r="BR123" s="143"/>
      <c r="BS123" s="143"/>
      <c r="BT123" s="143"/>
      <c r="BU123" s="143"/>
      <c r="BV123" s="143"/>
      <c r="BW123" s="143"/>
      <c r="BX123" s="143"/>
      <c r="BY123" s="143"/>
      <c r="BZ123" s="143"/>
      <c r="CA123" s="143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EI123" s="27"/>
      <c r="EK123" s="28"/>
      <c r="EL123" s="123" t="s">
        <v>341</v>
      </c>
      <c r="EM123" s="124" t="n">
        <f aca="false">$EV$106</f>
        <v>1.75</v>
      </c>
      <c r="EN123" s="124"/>
      <c r="EO123" s="88"/>
      <c r="EP123" s="88"/>
      <c r="EQ123" s="88"/>
      <c r="ER123" s="88"/>
      <c r="ES123" s="88"/>
      <c r="ET123" s="88"/>
      <c r="EU123" s="36"/>
      <c r="EV123" s="36"/>
      <c r="EW123" s="100"/>
      <c r="EX123" s="100"/>
      <c r="EY123" s="38"/>
      <c r="EZ123" s="61"/>
      <c r="FA123" s="61"/>
      <c r="FB123" s="40"/>
      <c r="FC123" s="14"/>
      <c r="FD123" s="14"/>
      <c r="FE123" s="14"/>
      <c r="FF123" s="14"/>
      <c r="FH123" s="48"/>
      <c r="FI123" s="203"/>
      <c r="FJ123" s="203"/>
      <c r="FK123" s="203"/>
      <c r="FL123" s="203"/>
      <c r="FM123" s="203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R123" s="28"/>
      <c r="JS123" s="35"/>
      <c r="JT123" s="35"/>
      <c r="JU123" s="35"/>
      <c r="JV123" s="35"/>
      <c r="JW123" s="35"/>
      <c r="JX123" s="35"/>
      <c r="JY123" s="35"/>
      <c r="JZ123" s="35"/>
      <c r="KA123" s="35"/>
      <c r="KB123" s="36"/>
      <c r="KC123" s="36"/>
      <c r="KD123" s="100"/>
      <c r="KE123" s="100"/>
      <c r="KF123" s="38"/>
      <c r="KG123" s="61"/>
      <c r="KH123" s="61"/>
      <c r="KI123" s="40"/>
      <c r="KJ123" s="3"/>
      <c r="KK123" s="3"/>
      <c r="KL123" s="3"/>
      <c r="KP123" s="0"/>
      <c r="KQ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MA123" s="1"/>
      <c r="MB123" s="1"/>
      <c r="MC123" s="5"/>
      <c r="MD123" s="5"/>
      <c r="ME123" s="5"/>
      <c r="MF123" s="5"/>
      <c r="MG123" s="5"/>
      <c r="MH123" s="5"/>
      <c r="MI123" s="5"/>
      <c r="MJ123" s="5"/>
      <c r="MK123" s="5"/>
      <c r="ML123" s="5"/>
      <c r="MM123" s="5"/>
      <c r="MN123" s="5"/>
      <c r="MO123" s="5"/>
      <c r="MP123" s="5"/>
      <c r="MQ123" s="5"/>
      <c r="MR123" s="5"/>
      <c r="MS123" s="5"/>
      <c r="MT123" s="5"/>
      <c r="MU123" s="5"/>
      <c r="MV123" s="5"/>
      <c r="MW123" s="5"/>
      <c r="MX123" s="5"/>
      <c r="MY123" s="5"/>
      <c r="MZ123" s="5"/>
      <c r="NA123" s="5"/>
    </row>
    <row r="124" customFormat="false" ht="48" hidden="false" customHeight="true" outlineLevel="0" collapsed="false">
      <c r="BE124" s="81" t="s">
        <v>291</v>
      </c>
      <c r="BF124" s="82" t="n">
        <f aca="false">$BZ$73</f>
        <v>373.415542859548</v>
      </c>
      <c r="BG124" s="82"/>
      <c r="BI124" s="81" t="s">
        <v>267</v>
      </c>
      <c r="BJ124" s="139" t="n">
        <f aca="false">$CC$57</f>
        <v>297.570718203771</v>
      </c>
      <c r="BK124" s="139"/>
      <c r="BQ124" s="143"/>
      <c r="BR124" s="143"/>
      <c r="BS124" s="143"/>
      <c r="BT124" s="143"/>
      <c r="BU124" s="143"/>
      <c r="BV124" s="143"/>
      <c r="BW124" s="143"/>
      <c r="BX124" s="143"/>
      <c r="BY124" s="143"/>
      <c r="BZ124" s="143"/>
      <c r="CA124" s="143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EI124" s="27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KP124" s="0"/>
      <c r="KQ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MA124" s="1"/>
      <c r="MB124" s="1"/>
      <c r="MC124" s="12" t="s">
        <v>38</v>
      </c>
      <c r="MD124" s="12"/>
      <c r="ME124" s="12"/>
      <c r="MF124" s="34" t="s">
        <v>148</v>
      </c>
      <c r="MG124" s="29" t="s">
        <v>57</v>
      </c>
      <c r="MH124" s="29"/>
      <c r="MI124" s="3"/>
      <c r="MJ124" s="153"/>
      <c r="MK124" s="153"/>
      <c r="ML124" s="153"/>
      <c r="MM124" s="153"/>
      <c r="MN124" s="3"/>
      <c r="MO124" s="34" t="s">
        <v>70</v>
      </c>
      <c r="MP124" s="3"/>
      <c r="MQ124" s="31" t="s">
        <v>58</v>
      </c>
      <c r="MR124" s="31"/>
      <c r="MS124" s="32" t="s">
        <v>59</v>
      </c>
      <c r="MT124" s="32"/>
      <c r="MU124" s="4" t="s">
        <v>60</v>
      </c>
      <c r="MV124" s="4"/>
      <c r="MW124" s="4"/>
      <c r="MX124" s="4"/>
      <c r="MY124" s="1"/>
      <c r="MZ124" s="1"/>
      <c r="NA124" s="1"/>
    </row>
    <row r="125" customFormat="false" ht="48" hidden="false" customHeight="true" outlineLevel="0" collapsed="false">
      <c r="J125" s="0"/>
      <c r="K125" s="0"/>
      <c r="L125" s="0"/>
      <c r="M125" s="0"/>
      <c r="N125" s="0"/>
      <c r="O125" s="0"/>
      <c r="P125" s="0"/>
      <c r="Q125" s="0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BQ125" s="143"/>
      <c r="BR125" s="143"/>
      <c r="BS125" s="143"/>
      <c r="BT125" s="143"/>
      <c r="BU125" s="143"/>
      <c r="BV125" s="143"/>
      <c r="BW125" s="143"/>
      <c r="BX125" s="143"/>
      <c r="BY125" s="143"/>
      <c r="BZ125" s="143"/>
      <c r="CA125" s="143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EI125" s="27"/>
      <c r="EK125" s="28"/>
      <c r="EL125" s="29" t="s">
        <v>57</v>
      </c>
      <c r="EM125" s="29"/>
      <c r="EN125" s="17"/>
      <c r="EO125" s="81" t="s">
        <v>355</v>
      </c>
      <c r="EP125" s="119" t="n">
        <f aca="false">$EU$102</f>
        <v>1.63636363636364</v>
      </c>
      <c r="EQ125" s="119"/>
      <c r="ER125" s="30"/>
      <c r="ES125" s="30"/>
      <c r="ET125" s="30"/>
      <c r="EU125" s="31" t="s">
        <v>58</v>
      </c>
      <c r="EV125" s="31"/>
      <c r="EW125" s="32" t="s">
        <v>59</v>
      </c>
      <c r="EX125" s="32"/>
      <c r="EY125" s="4" t="s">
        <v>60</v>
      </c>
      <c r="EZ125" s="4"/>
      <c r="FA125" s="4"/>
      <c r="FB125" s="4"/>
      <c r="FC125" s="4" t="s">
        <v>1</v>
      </c>
      <c r="FD125" s="4"/>
      <c r="FE125" s="4"/>
      <c r="FF125" s="4"/>
      <c r="FH125" s="48" t="s">
        <v>108</v>
      </c>
      <c r="FI125" s="49" t="s">
        <v>366</v>
      </c>
      <c r="FJ125" s="49"/>
      <c r="FK125" s="49"/>
      <c r="FL125" s="49"/>
      <c r="FM125" s="49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R125" s="165"/>
      <c r="JS125" s="166" t="s">
        <v>57</v>
      </c>
      <c r="JT125" s="166"/>
      <c r="JU125" s="165"/>
      <c r="JV125" s="30"/>
      <c r="JW125" s="30"/>
      <c r="JX125" s="30"/>
      <c r="JY125" s="30"/>
      <c r="JZ125" s="30"/>
      <c r="KA125" s="30"/>
      <c r="KB125" s="167" t="s">
        <v>58</v>
      </c>
      <c r="KC125" s="167"/>
      <c r="KD125" s="168" t="s">
        <v>59</v>
      </c>
      <c r="KE125" s="168"/>
      <c r="KF125" s="125" t="s">
        <v>60</v>
      </c>
      <c r="KG125" s="125"/>
      <c r="KH125" s="125"/>
      <c r="KI125" s="125"/>
      <c r="KJ125" s="125" t="s">
        <v>1</v>
      </c>
      <c r="KK125" s="125"/>
      <c r="KL125" s="125"/>
      <c r="KM125" s="125"/>
      <c r="KP125" s="0"/>
      <c r="KQ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MA125" s="1"/>
      <c r="MB125" s="1"/>
      <c r="MC125" s="12"/>
      <c r="MD125" s="12"/>
      <c r="ME125" s="12"/>
      <c r="MF125" s="8"/>
      <c r="MG125" s="155" t="s">
        <v>46</v>
      </c>
      <c r="MH125" s="155"/>
      <c r="MI125" s="155"/>
      <c r="MJ125" s="155"/>
      <c r="MK125" s="155"/>
      <c r="ML125" s="155"/>
      <c r="MM125" s="155"/>
      <c r="MN125" s="155"/>
      <c r="MO125" s="155"/>
      <c r="MP125" s="155"/>
      <c r="MQ125" s="156" t="n">
        <f aca="false">         IF($MQ$117=$DG$17,$DD$17,          IF($MQ$117=$DG$18,$DD$18,          IF($MQ$117=$DG$19,$DD$19,          IF($MQ$117=$DG$20,$DD$20,          IF($MQ$117=$DG$21,$DD$21,          IF($MQ$117=$DG$22,$DD$22,          IF($MQ$117=$DG$23,$DD$23,          IF($MQ$117=$DG$24,$DD$24,          IF($MQ$117=$DG$25,$DD$25,          IF($MQ$117=$DG$26,$DD$26,          IF($MQ$117=$DG$27,$DD$27,          IF($MQ$117=$DG$28,$DD$28,          IF($MQ$117=$DG$29,$DD$29,          IF($MQ$117=$DG$30,$DD$30,          IF($MQ$117=$DG$31,$DD$31,          IF($MQ$117=$DG$32,$DD$32,          IF($MQ$117=$DG$33,$DD$33,          IF($MQ$117=$DG$34,$DD$34,          IF($MQ$117=$DR$17,$DO$17,          IF($MQ$117=$DR$18,$DO$18,          IF($MQ$117=$DR$19,$DO$19,0 )))))))))))))))))))))</f>
        <v>1.2</v>
      </c>
      <c r="MR125" s="156"/>
      <c r="MS125" s="157" t="s">
        <v>288</v>
      </c>
      <c r="MT125" s="157"/>
      <c r="MU125" s="158"/>
      <c r="MV125" s="159" t="s">
        <v>300</v>
      </c>
      <c r="MW125" s="159"/>
      <c r="MX125" s="160"/>
      <c r="MY125" s="1"/>
      <c r="MZ125" s="1"/>
      <c r="NA125" s="1"/>
    </row>
    <row r="126" customFormat="false" ht="48" hidden="false" customHeight="true" outlineLevel="0" collapsed="false">
      <c r="J126" s="0"/>
      <c r="K126" s="0"/>
      <c r="L126" s="0"/>
      <c r="M126" s="0"/>
      <c r="N126" s="0"/>
      <c r="O126" s="0"/>
      <c r="P126" s="0"/>
      <c r="Q126" s="0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BQ126" s="143"/>
      <c r="BR126" s="143"/>
      <c r="BS126" s="143"/>
      <c r="BT126" s="143"/>
      <c r="BU126" s="143"/>
      <c r="BV126" s="143"/>
      <c r="BW126" s="143"/>
      <c r="BX126" s="143"/>
      <c r="BY126" s="143"/>
      <c r="BZ126" s="143"/>
      <c r="CA126" s="143"/>
      <c r="EI126" s="27"/>
      <c r="EJ126" s="92" t="s">
        <v>152</v>
      </c>
      <c r="EK126" s="28"/>
      <c r="EL126" s="81" t="s">
        <v>273</v>
      </c>
      <c r="EM126" s="82" t="n">
        <f aca="false">$EU$78</f>
        <v>161.333333333333</v>
      </c>
      <c r="EN126" s="82"/>
      <c r="EO126" s="127" t="s">
        <v>367</v>
      </c>
      <c r="EP126" s="127"/>
      <c r="EQ126" s="127"/>
      <c r="ER126" s="127"/>
      <c r="ES126" s="127"/>
      <c r="ET126" s="127"/>
      <c r="EU126" s="36" t="n">
        <f aca="false">(EM127-EM126)/EP125</f>
        <v>35.8518518518518</v>
      </c>
      <c r="EV126" s="36"/>
      <c r="EW126" s="100" t="s">
        <v>191</v>
      </c>
      <c r="EX126" s="100"/>
      <c r="EY126" s="38"/>
      <c r="EZ126" s="195" t="s">
        <v>368</v>
      </c>
      <c r="FA126" s="195"/>
      <c r="FB126" s="40"/>
      <c r="FC126" s="14"/>
      <c r="FD126" s="14"/>
      <c r="FE126" s="14"/>
      <c r="FF126" s="14"/>
      <c r="FH126" s="48"/>
      <c r="FI126" s="49"/>
      <c r="FJ126" s="49"/>
      <c r="FK126" s="49"/>
      <c r="FL126" s="49"/>
      <c r="FM126" s="49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R126" s="165"/>
      <c r="JS126" s="81" t="s">
        <v>190</v>
      </c>
      <c r="JT126" s="81"/>
      <c r="JU126" s="119" t="n">
        <f aca="false">$KB$118</f>
        <v>104.544</v>
      </c>
      <c r="JV126" s="119"/>
      <c r="JW126" s="131"/>
      <c r="JX126" s="131"/>
      <c r="JY126" s="131"/>
      <c r="JZ126" s="131"/>
      <c r="KA126" s="131"/>
      <c r="KB126" s="131" t="n">
        <f aca="false">JU126*JU127</f>
        <v>72.5508244334798</v>
      </c>
      <c r="KC126" s="131"/>
      <c r="KD126" s="100" t="s">
        <v>191</v>
      </c>
      <c r="KE126" s="100"/>
      <c r="KF126" s="172"/>
      <c r="KG126" s="173" t="s">
        <v>260</v>
      </c>
      <c r="KH126" s="173"/>
      <c r="KI126" s="172"/>
      <c r="KJ126" s="14"/>
      <c r="KK126" s="14"/>
      <c r="KL126" s="14"/>
      <c r="KM126" s="14"/>
      <c r="KP126" s="0"/>
      <c r="KQ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MA126" s="1"/>
      <c r="MB126" s="1"/>
      <c r="MC126" s="12"/>
      <c r="MD126" s="12"/>
      <c r="ME126" s="12"/>
      <c r="MF126" s="8"/>
      <c r="MG126" s="155"/>
      <c r="MH126" s="155"/>
      <c r="MI126" s="155"/>
      <c r="MJ126" s="155"/>
      <c r="MK126" s="155"/>
      <c r="ML126" s="155"/>
      <c r="MM126" s="155"/>
      <c r="MN126" s="155"/>
      <c r="MO126" s="155"/>
      <c r="MP126" s="155"/>
      <c r="MQ126" s="156"/>
      <c r="MR126" s="156"/>
      <c r="MS126" s="157"/>
      <c r="MT126" s="157"/>
      <c r="MU126" s="158"/>
      <c r="MV126" s="159"/>
      <c r="MW126" s="159"/>
      <c r="MX126" s="160"/>
      <c r="MY126" s="1"/>
      <c r="MZ126" s="1"/>
      <c r="NA126" s="1"/>
    </row>
    <row r="127" customFormat="false" ht="48" hidden="false" customHeight="true" outlineLevel="0" collapsed="false">
      <c r="J127" s="0"/>
      <c r="K127" s="0"/>
      <c r="L127" s="0"/>
      <c r="M127" s="0"/>
      <c r="N127" s="0"/>
      <c r="O127" s="0"/>
      <c r="P127" s="0"/>
      <c r="Q127" s="0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EK127" s="28"/>
      <c r="EL127" s="105" t="s">
        <v>290</v>
      </c>
      <c r="EM127" s="204" t="n">
        <f aca="false">$EV$40</f>
        <v>220</v>
      </c>
      <c r="EN127" s="204"/>
      <c r="EO127" s="127"/>
      <c r="EP127" s="127"/>
      <c r="EQ127" s="127"/>
      <c r="ER127" s="127"/>
      <c r="ES127" s="127"/>
      <c r="ET127" s="127"/>
      <c r="EU127" s="36"/>
      <c r="EV127" s="36"/>
      <c r="EW127" s="100"/>
      <c r="EX127" s="100"/>
      <c r="EY127" s="38"/>
      <c r="EZ127" s="195"/>
      <c r="FA127" s="195"/>
      <c r="FB127" s="40"/>
      <c r="FC127" s="14"/>
      <c r="FD127" s="14"/>
      <c r="FE127" s="14"/>
      <c r="FF127" s="14"/>
      <c r="FH127" s="48"/>
      <c r="FI127" s="49"/>
      <c r="FJ127" s="49"/>
      <c r="FK127" s="49"/>
      <c r="FL127" s="49"/>
      <c r="FM127" s="49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R127" s="165"/>
      <c r="JS127" s="123" t="s">
        <v>123</v>
      </c>
      <c r="JT127" s="123"/>
      <c r="JU127" s="124" t="n">
        <f aca="false">$KZ$50</f>
        <v>0.693974062915899</v>
      </c>
      <c r="JV127" s="124"/>
      <c r="JW127" s="131"/>
      <c r="JX127" s="131"/>
      <c r="JY127" s="131"/>
      <c r="JZ127" s="131"/>
      <c r="KA127" s="131"/>
      <c r="KB127" s="131"/>
      <c r="KC127" s="131"/>
      <c r="KD127" s="100"/>
      <c r="KE127" s="100"/>
      <c r="KF127" s="172"/>
      <c r="KG127" s="173"/>
      <c r="KH127" s="173"/>
      <c r="KI127" s="172"/>
      <c r="KJ127" s="14"/>
      <c r="KK127" s="14"/>
      <c r="KL127" s="14"/>
      <c r="KM127" s="14"/>
      <c r="KP127" s="0"/>
      <c r="KQ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</row>
    <row r="128" customFormat="false" ht="48" hidden="false" customHeight="true" outlineLevel="0" collapsed="false">
      <c r="BI128" s="81" t="s">
        <v>267</v>
      </c>
      <c r="BJ128" s="82" t="e">
        <f aca="false">AZ122*AZ117+(BG114^2-(AZ122*AZ119)^2)^0.5</f>
        <v>#NUM!</v>
      </c>
      <c r="BK128" s="82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KP128" s="0"/>
      <c r="KQ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</row>
    <row r="129" customFormat="false" ht="48" hidden="false" customHeight="true" outlineLevel="0" collapsed="false">
      <c r="EK129" s="28"/>
      <c r="EL129" s="29" t="s">
        <v>57</v>
      </c>
      <c r="EM129" s="29"/>
      <c r="EN129" s="17"/>
      <c r="EO129" s="30"/>
      <c r="EP129" s="30"/>
      <c r="EQ129" s="30"/>
      <c r="ER129" s="30"/>
      <c r="ES129" s="30"/>
      <c r="ET129" s="30"/>
      <c r="EU129" s="31" t="s">
        <v>58</v>
      </c>
      <c r="EV129" s="31"/>
      <c r="EW129" s="32" t="s">
        <v>59</v>
      </c>
      <c r="EX129" s="32"/>
      <c r="EY129" s="4" t="s">
        <v>60</v>
      </c>
      <c r="EZ129" s="4"/>
      <c r="FA129" s="4"/>
      <c r="FB129" s="4"/>
      <c r="FC129" s="4" t="s">
        <v>1</v>
      </c>
      <c r="FD129" s="4"/>
      <c r="FE129" s="4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R129" s="28"/>
      <c r="JS129" s="56" t="n">
        <v>19</v>
      </c>
      <c r="JT129" s="56"/>
      <c r="JU129" s="17"/>
      <c r="JV129" s="30"/>
      <c r="JW129" s="30"/>
      <c r="JX129" s="30"/>
      <c r="JY129" s="30"/>
      <c r="JZ129" s="30"/>
      <c r="KA129" s="30"/>
      <c r="KB129" s="31" t="s">
        <v>58</v>
      </c>
      <c r="KC129" s="31"/>
      <c r="KD129" s="32" t="s">
        <v>59</v>
      </c>
      <c r="KE129" s="32"/>
      <c r="KF129" s="33" t="s">
        <v>60</v>
      </c>
      <c r="KG129" s="33"/>
      <c r="KH129" s="33"/>
      <c r="KI129" s="33"/>
      <c r="KJ129" s="4" t="s">
        <v>1</v>
      </c>
      <c r="KK129" s="4"/>
      <c r="KL129" s="4"/>
      <c r="KM129" s="4"/>
      <c r="KN129" s="4"/>
      <c r="KO129" s="0"/>
      <c r="KP129" s="0"/>
      <c r="KQ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</row>
    <row r="130" customFormat="false" ht="48" hidden="false" customHeight="true" outlineLevel="0" collapsed="false">
      <c r="EK130" s="28"/>
      <c r="EL130" s="81" t="s">
        <v>369</v>
      </c>
      <c r="EM130" s="119" t="n">
        <f aca="false">$EU$122</f>
        <v>0.3024</v>
      </c>
      <c r="EN130" s="119"/>
      <c r="EO130" s="88"/>
      <c r="EP130" s="88"/>
      <c r="EQ130" s="88"/>
      <c r="ER130" s="88"/>
      <c r="ES130" s="88"/>
      <c r="ET130" s="88"/>
      <c r="EU130" s="176" t="n">
        <f aca="false">EM131/EM130</f>
        <v>727.513227513228</v>
      </c>
      <c r="EV130" s="176"/>
      <c r="EW130" s="100" t="s">
        <v>334</v>
      </c>
      <c r="EX130" s="100"/>
      <c r="EY130" s="38"/>
      <c r="EZ130" s="195" t="s">
        <v>370</v>
      </c>
      <c r="FA130" s="195"/>
      <c r="FB130" s="40"/>
      <c r="FC130" s="8"/>
      <c r="FD130" s="8"/>
      <c r="FE130" s="8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R130" s="28"/>
      <c r="JS130" s="81" t="s">
        <v>190</v>
      </c>
      <c r="JT130" s="81"/>
      <c r="JU130" s="120" t="n">
        <f aca="false">$KB$118</f>
        <v>104.544</v>
      </c>
      <c r="JV130" s="120"/>
      <c r="JW130" s="88"/>
      <c r="JX130" s="88"/>
      <c r="JY130" s="88"/>
      <c r="JZ130" s="88"/>
      <c r="KA130" s="88"/>
      <c r="KB130" s="36" t="n">
        <f aca="false">JU130*JU131</f>
        <v>75.27168</v>
      </c>
      <c r="KC130" s="36"/>
      <c r="KD130" s="100" t="s">
        <v>191</v>
      </c>
      <c r="KE130" s="100"/>
      <c r="KF130" s="38"/>
      <c r="KG130" s="61" t="s">
        <v>192</v>
      </c>
      <c r="KH130" s="61"/>
      <c r="KI130" s="40"/>
      <c r="KJ130" s="8"/>
      <c r="KK130" s="8"/>
      <c r="KL130" s="8"/>
      <c r="KM130" s="8"/>
      <c r="KN130" s="8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</row>
    <row r="131" customFormat="false" ht="48" hidden="false" customHeight="true" outlineLevel="0" collapsed="false">
      <c r="EK131" s="28"/>
      <c r="EL131" s="105" t="s">
        <v>290</v>
      </c>
      <c r="EM131" s="204" t="n">
        <f aca="false">$EV$40</f>
        <v>220</v>
      </c>
      <c r="EN131" s="204"/>
      <c r="EO131" s="88"/>
      <c r="EP131" s="88"/>
      <c r="EQ131" s="88"/>
      <c r="ER131" s="88"/>
      <c r="ES131" s="88"/>
      <c r="ET131" s="88"/>
      <c r="EU131" s="176"/>
      <c r="EV131" s="176"/>
      <c r="EW131" s="100"/>
      <c r="EX131" s="100"/>
      <c r="EY131" s="38"/>
      <c r="EZ131" s="195"/>
      <c r="FA131" s="195"/>
      <c r="FB131" s="40"/>
      <c r="FC131" s="8"/>
      <c r="FD131" s="8"/>
      <c r="FE131" s="8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R131" s="28"/>
      <c r="JS131" s="102" t="s">
        <v>155</v>
      </c>
      <c r="JT131" s="102"/>
      <c r="JU131" s="103" t="n">
        <f aca="false">$KB$45</f>
        <v>0.72</v>
      </c>
      <c r="JV131" s="103"/>
      <c r="JW131" s="88"/>
      <c r="JX131" s="88"/>
      <c r="JY131" s="88"/>
      <c r="JZ131" s="88"/>
      <c r="KA131" s="88"/>
      <c r="KB131" s="36"/>
      <c r="KC131" s="36"/>
      <c r="KD131" s="100"/>
      <c r="KE131" s="100"/>
      <c r="KF131" s="38"/>
      <c r="KG131" s="61"/>
      <c r="KH131" s="61"/>
      <c r="KI131" s="40"/>
      <c r="KJ131" s="8"/>
      <c r="KK131" s="8"/>
      <c r="KL131" s="8"/>
      <c r="KM131" s="8"/>
      <c r="KN131" s="8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</row>
    <row r="132" customFormat="false" ht="48" hidden="false" customHeight="true" outlineLevel="0" collapsed="false"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</row>
    <row r="133" customFormat="false" ht="48" hidden="false" customHeight="true" outlineLevel="0" collapsed="false">
      <c r="EK133" s="28"/>
      <c r="EL133" s="29" t="s">
        <v>57</v>
      </c>
      <c r="EM133" s="29"/>
      <c r="EN133" s="17"/>
      <c r="EO133" s="81" t="s">
        <v>371</v>
      </c>
      <c r="EP133" s="81"/>
      <c r="EQ133" s="139" t="n">
        <f aca="false">$EV$41</f>
        <v>10000</v>
      </c>
      <c r="ER133" s="139"/>
      <c r="ES133" s="30"/>
      <c r="ET133" s="30"/>
      <c r="EU133" s="31" t="s">
        <v>58</v>
      </c>
      <c r="EV133" s="31"/>
      <c r="EW133" s="32" t="s">
        <v>59</v>
      </c>
      <c r="EX133" s="32"/>
      <c r="EY133" s="4" t="s">
        <v>60</v>
      </c>
      <c r="EZ133" s="4"/>
      <c r="FA133" s="4"/>
      <c r="FB133" s="4"/>
      <c r="FC133" s="4" t="s">
        <v>1</v>
      </c>
      <c r="FD133" s="4"/>
      <c r="FE133" s="4"/>
      <c r="FF133" s="4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R133" s="12" t="s">
        <v>37</v>
      </c>
      <c r="JS133" s="12"/>
      <c r="JT133" s="12"/>
      <c r="JU133" s="34" t="s">
        <v>148</v>
      </c>
      <c r="JV133" s="121" t="n">
        <v>21</v>
      </c>
      <c r="JW133" s="121"/>
      <c r="JX133" s="17"/>
      <c r="JY133" s="81" t="s">
        <v>207</v>
      </c>
      <c r="JZ133" s="82" t="n">
        <f aca="false">$KB$39</f>
        <v>220</v>
      </c>
      <c r="KA133" s="82"/>
      <c r="KB133" s="81" t="s">
        <v>208</v>
      </c>
      <c r="KC133" s="82" t="n">
        <f aca="false">$KB$110</f>
        <v>3.15656565656566</v>
      </c>
      <c r="KD133" s="82"/>
      <c r="KE133" s="31" t="s">
        <v>58</v>
      </c>
      <c r="KF133" s="31"/>
      <c r="KG133" s="32" t="s">
        <v>59</v>
      </c>
      <c r="KH133" s="32"/>
      <c r="KI133" s="33" t="s">
        <v>60</v>
      </c>
      <c r="KJ133" s="33"/>
      <c r="KK133" s="33"/>
      <c r="KL133" s="33"/>
      <c r="KM133" s="0"/>
      <c r="KP133" s="0"/>
      <c r="KQ133" s="0"/>
      <c r="KR133" s="6"/>
      <c r="KS133" s="6"/>
      <c r="KT133" s="6"/>
      <c r="KU133" s="6"/>
      <c r="KV133" s="6"/>
      <c r="KW133" s="6"/>
      <c r="KX133" s="6"/>
      <c r="KY133" s="6"/>
      <c r="KZ133" s="6"/>
      <c r="LA133" s="6"/>
      <c r="LB133" s="17"/>
      <c r="LC133" s="17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</row>
    <row r="134" customFormat="false" ht="48" hidden="false" customHeight="true" outlineLevel="0" collapsed="false">
      <c r="EK134" s="28"/>
      <c r="EL134" s="88" t="s">
        <v>372</v>
      </c>
      <c r="EM134" s="88"/>
      <c r="EN134" s="88"/>
      <c r="EO134" s="88"/>
      <c r="EP134" s="88"/>
      <c r="EQ134" s="88"/>
      <c r="ER134" s="88"/>
      <c r="ES134" s="88"/>
      <c r="ET134" s="88"/>
      <c r="EU134" s="117" t="n">
        <f aca="false">(3.14 *EQ133)/30</f>
        <v>1046.66666666667</v>
      </c>
      <c r="EV134" s="117"/>
      <c r="EW134" s="37" t="s">
        <v>200</v>
      </c>
      <c r="EX134" s="37"/>
      <c r="EY134" s="38"/>
      <c r="EZ134" s="61" t="s">
        <v>373</v>
      </c>
      <c r="FA134" s="61"/>
      <c r="FB134" s="40"/>
      <c r="FC134" s="14"/>
      <c r="FD134" s="14"/>
      <c r="FE134" s="14"/>
      <c r="FF134" s="14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R134" s="12"/>
      <c r="JS134" s="12"/>
      <c r="JT134" s="12"/>
      <c r="JU134" s="8"/>
      <c r="JV134" s="81" t="s">
        <v>214</v>
      </c>
      <c r="JW134" s="81"/>
      <c r="JX134" s="120" t="n">
        <f aca="false">$KB$130</f>
        <v>75.27168</v>
      </c>
      <c r="JY134" s="120"/>
      <c r="JZ134" s="127" t="s">
        <v>215</v>
      </c>
      <c r="KA134" s="127"/>
      <c r="KB134" s="127"/>
      <c r="KC134" s="127"/>
      <c r="KD134" s="127"/>
      <c r="KE134" s="99" t="n">
        <f aca="false">JX136*JX135 + (IF(JZ133^2-(KC133*JX134)^2 &lt; 0, CONCATENATE((KC133*JX134)^2 - JZ133^2), CONCATENATE(JZ133^2-(KC133*JX134)^2)))^0.5</f>
        <v>242.417037280731</v>
      </c>
      <c r="KF134" s="99"/>
      <c r="KG134" s="100" t="s">
        <v>138</v>
      </c>
      <c r="KH134" s="100"/>
      <c r="KI134" s="38"/>
      <c r="KJ134" s="128" t="s">
        <v>216</v>
      </c>
      <c r="KK134" s="128"/>
      <c r="KL134" s="40"/>
      <c r="KM134" s="0"/>
      <c r="KP134" s="0"/>
      <c r="KQ134" s="0"/>
      <c r="KR134" s="143"/>
      <c r="KS134" s="143"/>
      <c r="KT134" s="143"/>
      <c r="KU134" s="143"/>
      <c r="KV134" s="143"/>
      <c r="KW134" s="143"/>
      <c r="KX134" s="143"/>
      <c r="KY134" s="143"/>
      <c r="KZ134" s="143"/>
      <c r="LA134" s="143"/>
      <c r="LB134" s="143"/>
      <c r="LC134" s="143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</row>
    <row r="135" customFormat="false" ht="48" hidden="false" customHeight="true" outlineLevel="0" collapsed="false">
      <c r="EK135" s="28"/>
      <c r="EL135" s="88"/>
      <c r="EM135" s="88"/>
      <c r="EN135" s="88"/>
      <c r="EO135" s="88"/>
      <c r="EP135" s="88"/>
      <c r="EQ135" s="88"/>
      <c r="ER135" s="88"/>
      <c r="ES135" s="88"/>
      <c r="ET135" s="88"/>
      <c r="EU135" s="117"/>
      <c r="EV135" s="117"/>
      <c r="EW135" s="37"/>
      <c r="EX135" s="37"/>
      <c r="EY135" s="38"/>
      <c r="EZ135" s="61"/>
      <c r="FA135" s="61"/>
      <c r="FB135" s="40"/>
      <c r="FC135" s="14"/>
      <c r="FD135" s="14"/>
      <c r="FE135" s="14"/>
      <c r="FF135" s="14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P135" s="0"/>
      <c r="JQ135" s="0"/>
      <c r="JR135" s="12"/>
      <c r="JS135" s="12"/>
      <c r="JT135" s="12"/>
      <c r="JU135" s="8"/>
      <c r="JV135" s="81" t="s">
        <v>220</v>
      </c>
      <c r="JW135" s="81"/>
      <c r="JX135" s="82" t="n">
        <f aca="false">$KB$126</f>
        <v>72.5508244334798</v>
      </c>
      <c r="JY135" s="82"/>
      <c r="JZ135" s="127"/>
      <c r="KA135" s="127"/>
      <c r="KB135" s="127"/>
      <c r="KC135" s="127"/>
      <c r="KD135" s="127"/>
      <c r="KE135" s="99"/>
      <c r="KF135" s="99"/>
      <c r="KG135" s="100"/>
      <c r="KH135" s="100"/>
      <c r="KI135" s="38"/>
      <c r="KJ135" s="128"/>
      <c r="KK135" s="128"/>
      <c r="KL135" s="40"/>
      <c r="KP135" s="0"/>
      <c r="KQ135" s="0"/>
      <c r="KR135" s="143"/>
      <c r="KS135" s="143"/>
      <c r="KT135" s="143"/>
      <c r="KU135" s="143"/>
      <c r="KV135" s="143"/>
      <c r="KW135" s="143"/>
      <c r="KX135" s="143"/>
      <c r="KY135" s="143"/>
      <c r="KZ135" s="143"/>
      <c r="LA135" s="143"/>
      <c r="LB135" s="143"/>
      <c r="LC135" s="143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</row>
    <row r="136" customFormat="false" ht="48" hidden="false" customHeight="true" outlineLevel="0" collapsed="false"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P136" s="0"/>
      <c r="JQ136" s="0"/>
      <c r="JR136" s="12"/>
      <c r="JS136" s="12"/>
      <c r="JT136" s="12"/>
      <c r="JU136" s="8"/>
      <c r="JV136" s="81" t="s">
        <v>222</v>
      </c>
      <c r="JW136" s="81"/>
      <c r="JX136" s="82" t="n">
        <f aca="false">$KB$114</f>
        <v>2.1043771043771</v>
      </c>
      <c r="JY136" s="82"/>
      <c r="JZ136" s="127"/>
      <c r="KA136" s="127"/>
      <c r="KB136" s="127"/>
      <c r="KC136" s="127"/>
      <c r="KD136" s="127"/>
      <c r="KE136" s="132"/>
      <c r="KF136" s="133"/>
      <c r="KG136" s="133"/>
      <c r="KH136" s="133"/>
      <c r="KI136" s="133"/>
      <c r="KJ136" s="133"/>
      <c r="KK136" s="133"/>
      <c r="KL136" s="134"/>
      <c r="KM136" s="0"/>
      <c r="KP136" s="0"/>
      <c r="KQ136" s="0"/>
      <c r="KR136" s="143"/>
      <c r="KS136" s="143"/>
      <c r="KT136" s="143"/>
      <c r="KU136" s="143"/>
      <c r="KV136" s="143"/>
      <c r="KW136" s="143"/>
      <c r="KX136" s="143"/>
      <c r="KY136" s="143"/>
      <c r="KZ136" s="143"/>
      <c r="LA136" s="143"/>
      <c r="LB136" s="143"/>
      <c r="LC136" s="143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</row>
    <row r="137" customFormat="false" ht="48" hidden="false" customHeight="true" outlineLevel="0" collapsed="false">
      <c r="EK137" s="28"/>
      <c r="EL137" s="29" t="s">
        <v>57</v>
      </c>
      <c r="EM137" s="29"/>
      <c r="EN137" s="17"/>
      <c r="EO137" s="30"/>
      <c r="EP137" s="30"/>
      <c r="EQ137" s="30"/>
      <c r="ER137" s="30"/>
      <c r="ES137" s="30"/>
      <c r="ET137" s="30"/>
      <c r="EU137" s="31" t="s">
        <v>58</v>
      </c>
      <c r="EV137" s="31"/>
      <c r="EW137" s="32" t="s">
        <v>59</v>
      </c>
      <c r="EX137" s="32"/>
      <c r="EY137" s="4" t="s">
        <v>60</v>
      </c>
      <c r="EZ137" s="4"/>
      <c r="FA137" s="4"/>
      <c r="FB137" s="4"/>
      <c r="FC137" s="4" t="s">
        <v>1</v>
      </c>
      <c r="FD137" s="4"/>
      <c r="FE137" s="4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P137" s="0"/>
      <c r="JQ137" s="0"/>
      <c r="JR137" s="122" t="s">
        <v>1</v>
      </c>
      <c r="JS137" s="122"/>
      <c r="JT137" s="122"/>
      <c r="JU137" s="122"/>
      <c r="JV137" s="122" t="s">
        <v>223</v>
      </c>
      <c r="JW137" s="122"/>
      <c r="JX137" s="122"/>
      <c r="JY137" s="122"/>
      <c r="JZ137" s="122"/>
      <c r="KA137" s="122"/>
      <c r="KB137" s="122"/>
      <c r="KC137" s="122"/>
      <c r="KD137" s="122"/>
      <c r="KE137" s="122"/>
      <c r="KF137" s="122"/>
      <c r="KG137" s="122"/>
      <c r="KH137" s="122"/>
      <c r="KI137" s="122"/>
      <c r="KJ137" s="122"/>
      <c r="KK137" s="122"/>
      <c r="KL137" s="122"/>
      <c r="KM137" s="0"/>
      <c r="KP137" s="0"/>
      <c r="KQ137" s="0"/>
      <c r="KR137" s="143"/>
      <c r="KS137" s="143"/>
      <c r="KT137" s="143"/>
      <c r="KU137" s="143"/>
      <c r="KV137" s="143"/>
      <c r="KW137" s="143"/>
      <c r="KX137" s="143"/>
      <c r="KY137" s="143"/>
      <c r="KZ137" s="143"/>
      <c r="LA137" s="143"/>
      <c r="LB137" s="143"/>
      <c r="LC137" s="143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</row>
    <row r="138" customFormat="false" ht="48" hidden="false" customHeight="true" outlineLevel="0" collapsed="false">
      <c r="EK138" s="28"/>
      <c r="EL138" s="81" t="s">
        <v>239</v>
      </c>
      <c r="EM138" s="141" t="n">
        <f aca="false">$EY$118</f>
        <v>4.5</v>
      </c>
      <c r="EN138" s="141"/>
      <c r="EO138" s="127" t="s">
        <v>374</v>
      </c>
      <c r="EP138" s="127"/>
      <c r="EQ138" s="127"/>
      <c r="ER138" s="127"/>
      <c r="ES138" s="127"/>
      <c r="ET138" s="127"/>
      <c r="EU138" s="36" t="n">
        <f aca="false">EM139/EM138/1000</f>
        <v>9.09090909090909E-005</v>
      </c>
      <c r="EV138" s="36"/>
      <c r="EW138" s="100" t="s">
        <v>346</v>
      </c>
      <c r="EX138" s="100"/>
      <c r="EY138" s="38"/>
      <c r="EZ138" s="61" t="s">
        <v>375</v>
      </c>
      <c r="FA138" s="61"/>
      <c r="FB138" s="40"/>
      <c r="FC138" s="8"/>
      <c r="FD138" s="8"/>
      <c r="FE138" s="8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P138" s="0"/>
      <c r="JQ138" s="0"/>
      <c r="JR138" s="8"/>
      <c r="JS138" s="8"/>
      <c r="JT138" s="8"/>
      <c r="JU138" s="8"/>
      <c r="JV138" s="8"/>
      <c r="JW138" s="8"/>
      <c r="JX138" s="8"/>
      <c r="JY138" s="8"/>
      <c r="JZ138" s="8"/>
      <c r="KA138" s="8"/>
      <c r="KB138" s="8"/>
      <c r="KC138" s="8"/>
      <c r="KD138" s="8"/>
      <c r="KE138" s="8"/>
      <c r="KF138" s="8"/>
      <c r="KG138" s="8"/>
      <c r="KH138" s="8"/>
      <c r="KI138" s="8"/>
      <c r="KJ138" s="8"/>
      <c r="KK138" s="8"/>
      <c r="KL138" s="8"/>
      <c r="KM138" s="0"/>
      <c r="KP138" s="0"/>
      <c r="KQ138" s="0"/>
      <c r="KR138" s="143"/>
      <c r="KS138" s="143"/>
      <c r="KT138" s="143"/>
      <c r="KU138" s="143"/>
      <c r="KV138" s="143"/>
      <c r="KW138" s="143"/>
      <c r="KX138" s="143"/>
      <c r="KY138" s="143"/>
      <c r="KZ138" s="143"/>
      <c r="LA138" s="143"/>
      <c r="LB138" s="143"/>
      <c r="LC138" s="143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</row>
    <row r="139" customFormat="false" ht="48" hidden="false" customHeight="true" outlineLevel="0" collapsed="false">
      <c r="EK139" s="28"/>
      <c r="EL139" s="105" t="s">
        <v>376</v>
      </c>
      <c r="EM139" s="205" t="n">
        <f aca="false">$EU$114</f>
        <v>0.409090909090909</v>
      </c>
      <c r="EN139" s="205"/>
      <c r="EO139" s="127"/>
      <c r="EP139" s="127"/>
      <c r="EQ139" s="127"/>
      <c r="ER139" s="127"/>
      <c r="ES139" s="127"/>
      <c r="ET139" s="127"/>
      <c r="EU139" s="36"/>
      <c r="EV139" s="36"/>
      <c r="EW139" s="100"/>
      <c r="EX139" s="100"/>
      <c r="EY139" s="38"/>
      <c r="EZ139" s="61"/>
      <c r="FA139" s="61"/>
      <c r="FB139" s="40"/>
      <c r="FC139" s="8"/>
      <c r="FD139" s="8"/>
      <c r="FE139" s="8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R139" s="8"/>
      <c r="JS139" s="8"/>
      <c r="JT139" s="8"/>
      <c r="JU139" s="8"/>
      <c r="JV139" s="8"/>
      <c r="JW139" s="8"/>
      <c r="JX139" s="8"/>
      <c r="JY139" s="8"/>
      <c r="JZ139" s="8"/>
      <c r="KA139" s="8"/>
      <c r="KB139" s="8"/>
      <c r="KC139" s="8"/>
      <c r="KD139" s="8"/>
      <c r="KE139" s="8"/>
      <c r="KF139" s="8"/>
      <c r="KG139" s="8"/>
      <c r="KH139" s="8"/>
      <c r="KI139" s="8"/>
      <c r="KJ139" s="8"/>
      <c r="KK139" s="8"/>
      <c r="KL139" s="8"/>
      <c r="KM139" s="0"/>
      <c r="KP139" s="0"/>
      <c r="KQ139" s="0"/>
      <c r="KR139" s="143"/>
      <c r="KS139" s="143"/>
      <c r="KT139" s="143"/>
      <c r="KU139" s="143"/>
      <c r="KV139" s="143"/>
      <c r="KW139" s="143"/>
      <c r="KX139" s="143"/>
      <c r="KY139" s="143"/>
      <c r="KZ139" s="143"/>
      <c r="LA139" s="143"/>
      <c r="LB139" s="143"/>
      <c r="LC139" s="143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</row>
    <row r="140" customFormat="false" ht="48" hidden="false" customHeight="true" outlineLevel="0" collapsed="false"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P140" s="0"/>
      <c r="JQ140" s="0"/>
      <c r="KP140" s="0"/>
      <c r="KQ140" s="0"/>
      <c r="KR140" s="143"/>
      <c r="KS140" s="143"/>
      <c r="KT140" s="143"/>
      <c r="KU140" s="143"/>
      <c r="KV140" s="143"/>
      <c r="KW140" s="143"/>
      <c r="KX140" s="143"/>
      <c r="KY140" s="143"/>
      <c r="KZ140" s="143"/>
      <c r="LA140" s="143"/>
      <c r="LB140" s="143"/>
      <c r="LC140" s="143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</row>
    <row r="141" customFormat="false" ht="48" hidden="false" customHeight="true" outlineLevel="0" collapsed="false">
      <c r="EK141" s="28"/>
      <c r="EL141" s="29" t="s">
        <v>57</v>
      </c>
      <c r="EM141" s="29"/>
      <c r="EN141" s="17"/>
      <c r="EO141" s="30"/>
      <c r="EP141" s="30"/>
      <c r="EQ141" s="30"/>
      <c r="ER141" s="30"/>
      <c r="ES141" s="30"/>
      <c r="ET141" s="30"/>
      <c r="EU141" s="31" t="s">
        <v>58</v>
      </c>
      <c r="EV141" s="31"/>
      <c r="EW141" s="32" t="s">
        <v>59</v>
      </c>
      <c r="EX141" s="32"/>
      <c r="EY141" s="4" t="s">
        <v>60</v>
      </c>
      <c r="EZ141" s="4"/>
      <c r="FA141" s="4"/>
      <c r="FB141" s="4"/>
      <c r="FC141" s="4" t="s">
        <v>1</v>
      </c>
      <c r="FD141" s="4"/>
      <c r="FE141" s="4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P141" s="0"/>
      <c r="JQ141" s="0"/>
      <c r="JR141" s="28"/>
      <c r="JS141" s="29" t="s">
        <v>57</v>
      </c>
      <c r="JT141" s="29"/>
      <c r="JU141" s="17"/>
      <c r="JV141" s="81" t="s">
        <v>144</v>
      </c>
      <c r="JW141" s="82" t="n">
        <f aca="false">$LA$66</f>
        <v>8900</v>
      </c>
      <c r="JX141" s="82"/>
      <c r="JY141" s="30"/>
      <c r="JZ141" s="30"/>
      <c r="KA141" s="30"/>
      <c r="KB141" s="31" t="s">
        <v>58</v>
      </c>
      <c r="KC141" s="31"/>
      <c r="KD141" s="32" t="s">
        <v>59</v>
      </c>
      <c r="KE141" s="32"/>
      <c r="KF141" s="125" t="s">
        <v>60</v>
      </c>
      <c r="KG141" s="125"/>
      <c r="KH141" s="125"/>
      <c r="KI141" s="125"/>
      <c r="KJ141" s="125" t="s">
        <v>1</v>
      </c>
      <c r="KK141" s="125"/>
      <c r="KL141" s="125"/>
      <c r="KM141" s="125"/>
      <c r="KP141" s="0"/>
      <c r="KQ141" s="0"/>
      <c r="KR141" s="143"/>
      <c r="KS141" s="143"/>
      <c r="KT141" s="143"/>
      <c r="KU141" s="143"/>
      <c r="KV141" s="143"/>
      <c r="KW141" s="143"/>
      <c r="KX141" s="143"/>
      <c r="KY141" s="143"/>
      <c r="KZ141" s="143"/>
      <c r="LA141" s="143"/>
      <c r="LB141" s="143"/>
      <c r="LC141" s="143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</row>
    <row r="142" customFormat="false" ht="48" hidden="false" customHeight="true" outlineLevel="0" collapsed="false">
      <c r="EK142" s="28"/>
      <c r="EL142" s="81" t="s">
        <v>362</v>
      </c>
      <c r="EM142" s="119" t="n">
        <f aca="false">$GF$93</f>
        <v>0.1728</v>
      </c>
      <c r="EN142" s="119"/>
      <c r="EO142" s="88"/>
      <c r="EP142" s="88"/>
      <c r="EQ142" s="88"/>
      <c r="ER142" s="88"/>
      <c r="ES142" s="88"/>
      <c r="ET142" s="88"/>
      <c r="EU142" s="36" t="n">
        <f aca="false">EM142*EM143</f>
        <v>1.57090909090909E-005</v>
      </c>
      <c r="EV142" s="36"/>
      <c r="EW142" s="100" t="s">
        <v>304</v>
      </c>
      <c r="EX142" s="100"/>
      <c r="EY142" s="38"/>
      <c r="EZ142" s="195" t="s">
        <v>377</v>
      </c>
      <c r="FA142" s="195"/>
      <c r="FB142" s="40"/>
      <c r="FC142" s="8"/>
      <c r="FD142" s="8"/>
      <c r="FE142" s="8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P142" s="0"/>
      <c r="JQ142" s="0"/>
      <c r="JR142" s="28"/>
      <c r="JS142" s="206" t="s">
        <v>338</v>
      </c>
      <c r="JT142" s="207" t="n">
        <f aca="false">$MM$107</f>
        <v>0.00015937778911131</v>
      </c>
      <c r="JU142" s="207"/>
      <c r="JV142" s="131"/>
      <c r="JW142" s="131"/>
      <c r="JX142" s="131"/>
      <c r="JY142" s="131"/>
      <c r="JZ142" s="131"/>
      <c r="KA142" s="131"/>
      <c r="KB142" s="36" t="n">
        <f aca="false">JW141*JT142*JT143</f>
        <v>2.38982532194314</v>
      </c>
      <c r="KC142" s="36"/>
      <c r="KD142" s="208" t="s">
        <v>316</v>
      </c>
      <c r="KE142" s="208"/>
      <c r="KF142" s="38"/>
      <c r="KG142" s="61" t="s">
        <v>237</v>
      </c>
      <c r="KH142" s="61"/>
      <c r="KI142" s="40"/>
      <c r="KJ142" s="14"/>
      <c r="KK142" s="14"/>
      <c r="KL142" s="14"/>
      <c r="KM142" s="14"/>
      <c r="KP142" s="0"/>
      <c r="KQ142" s="0"/>
      <c r="KR142" s="143"/>
      <c r="KS142" s="143"/>
      <c r="KT142" s="143"/>
      <c r="KU142" s="143"/>
      <c r="KV142" s="143"/>
      <c r="KW142" s="143"/>
      <c r="KX142" s="143"/>
      <c r="KY142" s="143"/>
      <c r="KZ142" s="143"/>
      <c r="LA142" s="143"/>
      <c r="LB142" s="143"/>
      <c r="LC142" s="143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</row>
    <row r="143" customFormat="false" ht="48" hidden="false" customHeight="true" outlineLevel="0" collapsed="false">
      <c r="EK143" s="28"/>
      <c r="EL143" s="123" t="s">
        <v>378</v>
      </c>
      <c r="EM143" s="124" t="n">
        <f aca="false">$EU$138</f>
        <v>9.09090909090909E-005</v>
      </c>
      <c r="EN143" s="124"/>
      <c r="EO143" s="88"/>
      <c r="EP143" s="88"/>
      <c r="EQ143" s="88"/>
      <c r="ER143" s="88"/>
      <c r="ES143" s="88"/>
      <c r="ET143" s="88"/>
      <c r="EU143" s="36"/>
      <c r="EV143" s="36"/>
      <c r="EW143" s="100"/>
      <c r="EX143" s="100"/>
      <c r="EY143" s="38"/>
      <c r="EZ143" s="195"/>
      <c r="FA143" s="195"/>
      <c r="FB143" s="40"/>
      <c r="FC143" s="8"/>
      <c r="FD143" s="8"/>
      <c r="FE143" s="8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P143" s="0"/>
      <c r="JQ143" s="0"/>
      <c r="JR143" s="28"/>
      <c r="JS143" s="81" t="s">
        <v>303</v>
      </c>
      <c r="JT143" s="119" t="n">
        <f aca="false">$LD$74</f>
        <v>1.6848</v>
      </c>
      <c r="JU143" s="119"/>
      <c r="JV143" s="131"/>
      <c r="JW143" s="131"/>
      <c r="JX143" s="131"/>
      <c r="JY143" s="131"/>
      <c r="JZ143" s="131"/>
      <c r="KA143" s="131"/>
      <c r="KB143" s="36"/>
      <c r="KC143" s="36"/>
      <c r="KD143" s="208"/>
      <c r="KE143" s="208"/>
      <c r="KF143" s="38"/>
      <c r="KG143" s="61"/>
      <c r="KH143" s="61"/>
      <c r="KI143" s="40"/>
      <c r="KJ143" s="14"/>
      <c r="KK143" s="14"/>
      <c r="KL143" s="14"/>
      <c r="KM143" s="14"/>
      <c r="KP143" s="0"/>
      <c r="KQ143" s="0"/>
      <c r="KR143" s="143"/>
      <c r="KS143" s="143"/>
      <c r="KT143" s="143"/>
      <c r="KU143" s="143"/>
      <c r="KV143" s="143"/>
      <c r="KW143" s="143"/>
      <c r="KX143" s="143"/>
      <c r="KY143" s="143"/>
      <c r="KZ143" s="143"/>
      <c r="LA143" s="143"/>
      <c r="LB143" s="143"/>
      <c r="LC143" s="143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</row>
    <row r="144" customFormat="false" ht="48" hidden="false" customHeight="true" outlineLevel="0" collapsed="false"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P144" s="0"/>
      <c r="KQ144" s="0"/>
      <c r="KR144" s="143"/>
      <c r="KS144" s="143"/>
      <c r="KT144" s="143"/>
      <c r="KU144" s="143"/>
      <c r="KV144" s="143"/>
      <c r="KW144" s="143"/>
      <c r="KX144" s="143"/>
      <c r="KY144" s="143"/>
      <c r="KZ144" s="143"/>
      <c r="LA144" s="143"/>
      <c r="LB144" s="143"/>
      <c r="LC144" s="143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</row>
    <row r="145" customFormat="false" ht="48" hidden="false" customHeight="true" outlineLevel="0" collapsed="false">
      <c r="EK145" s="28"/>
      <c r="EL145" s="29" t="s">
        <v>57</v>
      </c>
      <c r="EM145" s="29"/>
      <c r="EN145" s="17"/>
      <c r="EO145" s="30"/>
      <c r="EP145" s="30"/>
      <c r="EQ145" s="30"/>
      <c r="ER145" s="30"/>
      <c r="ES145" s="30"/>
      <c r="ET145" s="30"/>
      <c r="EU145" s="31" t="s">
        <v>58</v>
      </c>
      <c r="EV145" s="31"/>
      <c r="EW145" s="32" t="s">
        <v>59</v>
      </c>
      <c r="EX145" s="32"/>
      <c r="EY145" s="4" t="s">
        <v>60</v>
      </c>
      <c r="EZ145" s="4"/>
      <c r="FA145" s="4"/>
      <c r="FB145" s="4"/>
      <c r="FC145" s="4" t="s">
        <v>1</v>
      </c>
      <c r="FD145" s="4"/>
      <c r="FE145" s="4"/>
      <c r="FF145" s="4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P145" s="0"/>
      <c r="JQ145" s="0"/>
      <c r="JR145" s="28"/>
      <c r="JS145" s="56" t="n">
        <v>23</v>
      </c>
      <c r="JT145" s="56"/>
      <c r="JU145" s="17"/>
      <c r="JV145" s="81" t="s">
        <v>267</v>
      </c>
      <c r="JW145" s="139" t="n">
        <f aca="false">$KE$134</f>
        <v>242.417037280731</v>
      </c>
      <c r="JX145" s="139"/>
      <c r="JY145" s="81" t="s">
        <v>208</v>
      </c>
      <c r="JZ145" s="82" t="n">
        <f aca="false">$KB$110</f>
        <v>3.15656565656566</v>
      </c>
      <c r="KA145" s="82"/>
      <c r="KB145" s="31" t="s">
        <v>58</v>
      </c>
      <c r="KC145" s="31"/>
      <c r="KD145" s="32" t="s">
        <v>59</v>
      </c>
      <c r="KE145" s="32"/>
      <c r="KF145" s="33" t="s">
        <v>60</v>
      </c>
      <c r="KG145" s="33"/>
      <c r="KH145" s="33"/>
      <c r="KI145" s="33"/>
      <c r="KJ145" s="4" t="s">
        <v>1</v>
      </c>
      <c r="KK145" s="4"/>
      <c r="KL145" s="4"/>
      <c r="KM145" s="0"/>
      <c r="KN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</row>
    <row r="146" customFormat="false" ht="48" hidden="false" customHeight="true" outlineLevel="0" collapsed="false">
      <c r="EK146" s="28"/>
      <c r="EL146" s="81" t="s">
        <v>144</v>
      </c>
      <c r="EM146" s="139" t="n">
        <f aca="false">$EV$110</f>
        <v>8900</v>
      </c>
      <c r="EN146" s="139"/>
      <c r="EO146" s="126" t="s">
        <v>379</v>
      </c>
      <c r="EP146" s="126"/>
      <c r="EQ146" s="126"/>
      <c r="ER146" s="126"/>
      <c r="ES146" s="126"/>
      <c r="ET146" s="126"/>
      <c r="EU146" s="36" t="n">
        <f aca="false">EM147*EM146</f>
        <v>0.139810909090909</v>
      </c>
      <c r="EV146" s="36"/>
      <c r="EW146" s="209" t="s">
        <v>316</v>
      </c>
      <c r="EX146" s="209"/>
      <c r="EY146" s="38"/>
      <c r="EZ146" s="195" t="s">
        <v>380</v>
      </c>
      <c r="FA146" s="195"/>
      <c r="FB146" s="40"/>
      <c r="FC146" s="14"/>
      <c r="FD146" s="14"/>
      <c r="FE146" s="14"/>
      <c r="FF146" s="14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P146" s="0"/>
      <c r="JQ146" s="0"/>
      <c r="JR146" s="28"/>
      <c r="JS146" s="126"/>
      <c r="JT146" s="126"/>
      <c r="JU146" s="126"/>
      <c r="JV146" s="126"/>
      <c r="JW146" s="126"/>
      <c r="JX146" s="126"/>
      <c r="JY146" s="126"/>
      <c r="JZ146" s="126"/>
      <c r="KA146" s="126"/>
      <c r="KB146" s="36" t="n">
        <f aca="false">JW145/JZ145</f>
        <v>76.7977174105355</v>
      </c>
      <c r="KC146" s="36"/>
      <c r="KD146" s="100" t="s">
        <v>191</v>
      </c>
      <c r="KE146" s="100"/>
      <c r="KF146" s="38"/>
      <c r="KG146" s="128" t="s">
        <v>268</v>
      </c>
      <c r="KH146" s="128"/>
      <c r="KI146" s="40"/>
      <c r="KJ146" s="8"/>
      <c r="KK146" s="8"/>
      <c r="KL146" s="8"/>
      <c r="KM146" s="0"/>
      <c r="KN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</row>
    <row r="147" customFormat="false" ht="48" hidden="false" customHeight="true" outlineLevel="0" collapsed="false">
      <c r="EK147" s="28"/>
      <c r="EL147" s="123" t="s">
        <v>377</v>
      </c>
      <c r="EM147" s="124" t="n">
        <f aca="false">$EU$142</f>
        <v>1.57090909090909E-005</v>
      </c>
      <c r="EN147" s="124"/>
      <c r="EO147" s="126"/>
      <c r="EP147" s="126"/>
      <c r="EQ147" s="126"/>
      <c r="ER147" s="126"/>
      <c r="ES147" s="126"/>
      <c r="ET147" s="126"/>
      <c r="EU147" s="36"/>
      <c r="EV147" s="36"/>
      <c r="EW147" s="209"/>
      <c r="EX147" s="209"/>
      <c r="EY147" s="38"/>
      <c r="EZ147" s="195"/>
      <c r="FA147" s="195"/>
      <c r="FB147" s="40"/>
      <c r="FC147" s="14"/>
      <c r="FD147" s="14"/>
      <c r="FE147" s="14"/>
      <c r="FF147" s="14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R147" s="28"/>
      <c r="JS147" s="126"/>
      <c r="JT147" s="126"/>
      <c r="JU147" s="126"/>
      <c r="JV147" s="126"/>
      <c r="JW147" s="126"/>
      <c r="JX147" s="126"/>
      <c r="JY147" s="126"/>
      <c r="JZ147" s="126"/>
      <c r="KA147" s="126"/>
      <c r="KB147" s="36"/>
      <c r="KC147" s="36"/>
      <c r="KD147" s="100"/>
      <c r="KE147" s="100"/>
      <c r="KF147" s="38"/>
      <c r="KG147" s="128"/>
      <c r="KH147" s="128"/>
      <c r="KI147" s="40"/>
      <c r="KJ147" s="8"/>
      <c r="KK147" s="8"/>
      <c r="KL147" s="8"/>
      <c r="KM147" s="0"/>
      <c r="KN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</row>
    <row r="148" customFormat="false" ht="48" hidden="false" customHeight="true" outlineLevel="0" collapsed="false"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</row>
    <row r="149" customFormat="false" ht="48" hidden="false" customHeight="true" outlineLevel="0" collapsed="false">
      <c r="EK149" s="28"/>
      <c r="EL149" s="29" t="s">
        <v>57</v>
      </c>
      <c r="EM149" s="29"/>
      <c r="EN149" s="17"/>
      <c r="EO149" s="81" t="s">
        <v>271</v>
      </c>
      <c r="EP149" s="119" t="n">
        <f aca="false">$EU$73</f>
        <v>24.2</v>
      </c>
      <c r="EQ149" s="119"/>
      <c r="ER149" s="30"/>
      <c r="ES149" s="30"/>
      <c r="ET149" s="30"/>
      <c r="EU149" s="31" t="s">
        <v>58</v>
      </c>
      <c r="EV149" s="31"/>
      <c r="EW149" s="32" t="s">
        <v>59</v>
      </c>
      <c r="EX149" s="32"/>
      <c r="EY149" s="4" t="s">
        <v>60</v>
      </c>
      <c r="EZ149" s="4"/>
      <c r="FA149" s="4"/>
      <c r="FB149" s="4"/>
      <c r="FC149" s="4" t="s">
        <v>1</v>
      </c>
      <c r="FD149" s="4"/>
      <c r="FE149" s="4"/>
      <c r="FF149" s="4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P149" s="0"/>
      <c r="JQ149" s="0"/>
      <c r="JR149" s="28"/>
      <c r="JS149" s="29" t="s">
        <v>57</v>
      </c>
      <c r="JT149" s="29"/>
      <c r="JU149" s="17"/>
      <c r="JV149" s="30"/>
      <c r="JW149" s="30"/>
      <c r="JX149" s="30"/>
      <c r="JY149" s="30"/>
      <c r="JZ149" s="30"/>
      <c r="KA149" s="30"/>
      <c r="KB149" s="135" t="s">
        <v>58</v>
      </c>
      <c r="KC149" s="135"/>
      <c r="KD149" s="135"/>
      <c r="KE149" s="32" t="s">
        <v>59</v>
      </c>
      <c r="KF149" s="32"/>
      <c r="KG149" s="125" t="s">
        <v>60</v>
      </c>
      <c r="KH149" s="125"/>
      <c r="KI149" s="125"/>
      <c r="KJ149" s="125"/>
      <c r="KK149" s="125" t="s">
        <v>1</v>
      </c>
      <c r="KL149" s="125"/>
      <c r="KM149" s="125"/>
      <c r="KN149" s="125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</row>
    <row r="150" customFormat="false" ht="48" hidden="false" customHeight="true" outlineLevel="0" collapsed="false">
      <c r="EK150" s="28"/>
      <c r="EL150" s="81" t="s">
        <v>255</v>
      </c>
      <c r="EM150" s="119" t="n">
        <f aca="false">$EV$43</f>
        <v>0.6</v>
      </c>
      <c r="EN150" s="119"/>
      <c r="EO150" s="88" t="s">
        <v>381</v>
      </c>
      <c r="EP150" s="88"/>
      <c r="EQ150" s="88"/>
      <c r="ER150" s="88"/>
      <c r="ES150" s="88"/>
      <c r="ET150" s="88"/>
      <c r="EU150" s="36" t="n">
        <f aca="false">(EP149*EM151)/(3.14 * EM150)</f>
        <v>5.2547770700637</v>
      </c>
      <c r="EV150" s="36"/>
      <c r="EW150" s="100" t="s">
        <v>382</v>
      </c>
      <c r="EX150" s="100"/>
      <c r="EY150" s="38"/>
      <c r="EZ150" s="195" t="s">
        <v>334</v>
      </c>
      <c r="FA150" s="195"/>
      <c r="FB150" s="40"/>
      <c r="FC150" s="14"/>
      <c r="FD150" s="14"/>
      <c r="FE150" s="14"/>
      <c r="FF150" s="14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P150" s="0"/>
      <c r="JQ150" s="0"/>
      <c r="JR150" s="28"/>
      <c r="JS150" s="81" t="s">
        <v>250</v>
      </c>
      <c r="JT150" s="119" t="n">
        <f aca="false">$KB$52</f>
        <v>50</v>
      </c>
      <c r="JU150" s="119"/>
      <c r="JV150" s="131"/>
      <c r="JW150" s="131"/>
      <c r="JX150" s="131"/>
      <c r="JY150" s="131"/>
      <c r="JZ150" s="131"/>
      <c r="KA150" s="131"/>
      <c r="KB150" s="180" t="n">
        <f aca="false">1/(2*3.14*JT150*JT151)</f>
        <v>4.14688545855047E-005</v>
      </c>
      <c r="KC150" s="180"/>
      <c r="KD150" s="180"/>
      <c r="KE150" s="210" t="s">
        <v>269</v>
      </c>
      <c r="KF150" s="210"/>
      <c r="KG150" s="38"/>
      <c r="KH150" s="61" t="s">
        <v>296</v>
      </c>
      <c r="KI150" s="61"/>
      <c r="KJ150" s="40"/>
      <c r="KK150" s="14"/>
      <c r="KL150" s="14"/>
      <c r="KM150" s="14"/>
      <c r="KN150" s="14"/>
      <c r="KP150" s="0"/>
      <c r="KQ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</row>
    <row r="151" customFormat="false" ht="48" hidden="false" customHeight="true" outlineLevel="0" collapsed="false">
      <c r="EK151" s="28"/>
      <c r="EL151" s="105" t="s">
        <v>376</v>
      </c>
      <c r="EM151" s="205" t="n">
        <f aca="false">$EU$114</f>
        <v>0.409090909090909</v>
      </c>
      <c r="EN151" s="205"/>
      <c r="EO151" s="88"/>
      <c r="EP151" s="88"/>
      <c r="EQ151" s="88"/>
      <c r="ER151" s="88"/>
      <c r="ES151" s="88"/>
      <c r="ET151" s="88"/>
      <c r="EU151" s="36"/>
      <c r="EV151" s="36"/>
      <c r="EW151" s="100"/>
      <c r="EX151" s="100"/>
      <c r="EY151" s="38"/>
      <c r="EZ151" s="195"/>
      <c r="FA151" s="195"/>
      <c r="FB151" s="40"/>
      <c r="FC151" s="14"/>
      <c r="FD151" s="14"/>
      <c r="FE151" s="14"/>
      <c r="FF151" s="14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P151" s="0"/>
      <c r="JQ151" s="0"/>
      <c r="JR151" s="28"/>
      <c r="JS151" s="81" t="s">
        <v>291</v>
      </c>
      <c r="JT151" s="119" t="n">
        <f aca="false">$KB$146</f>
        <v>76.7977174105355</v>
      </c>
      <c r="JU151" s="119"/>
      <c r="JV151" s="131"/>
      <c r="JW151" s="131"/>
      <c r="JX151" s="131"/>
      <c r="JY151" s="131"/>
      <c r="JZ151" s="131"/>
      <c r="KA151" s="131"/>
      <c r="KB151" s="180"/>
      <c r="KC151" s="180"/>
      <c r="KD151" s="180"/>
      <c r="KE151" s="210"/>
      <c r="KF151" s="210"/>
      <c r="KG151" s="38"/>
      <c r="KH151" s="61"/>
      <c r="KI151" s="61"/>
      <c r="KJ151" s="40"/>
      <c r="KK151" s="14"/>
      <c r="KL151" s="14"/>
      <c r="KM151" s="14"/>
      <c r="KN151" s="14"/>
      <c r="KP151" s="0"/>
      <c r="KQ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</row>
    <row r="152" customFormat="false" ht="48" hidden="false" customHeight="true" outlineLevel="0" collapsed="false">
      <c r="FM152" s="12" t="s">
        <v>56</v>
      </c>
      <c r="FN152" s="12"/>
      <c r="FO152" s="12"/>
      <c r="FP152" s="28"/>
      <c r="FQ152" s="29" t="s">
        <v>57</v>
      </c>
      <c r="FR152" s="29"/>
      <c r="FS152" s="17"/>
      <c r="FT152" s="30"/>
      <c r="FU152" s="30"/>
      <c r="FV152" s="30"/>
      <c r="FW152" s="30"/>
      <c r="FX152" s="30"/>
      <c r="FY152" s="30"/>
      <c r="FZ152" s="31" t="s">
        <v>58</v>
      </c>
      <c r="GA152" s="31"/>
      <c r="GB152" s="32" t="s">
        <v>59</v>
      </c>
      <c r="GC152" s="32"/>
      <c r="GD152" s="4" t="s">
        <v>60</v>
      </c>
      <c r="GE152" s="4"/>
      <c r="GF152" s="4"/>
      <c r="GG152" s="4"/>
      <c r="GH152" s="4" t="s">
        <v>1</v>
      </c>
      <c r="GI152" s="4"/>
      <c r="GJ152" s="4"/>
      <c r="GK152" s="4"/>
      <c r="GL152" s="4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P152" s="0"/>
      <c r="JQ152" s="0"/>
      <c r="JR152" s="0"/>
      <c r="JS152" s="0"/>
      <c r="JT152" s="0"/>
      <c r="JU152" s="0"/>
      <c r="JV152" s="0"/>
      <c r="KP152" s="0"/>
      <c r="KQ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</row>
    <row r="153" customFormat="false" ht="48" hidden="false" customHeight="true" outlineLevel="0" collapsed="false">
      <c r="EK153" s="28"/>
      <c r="EL153" s="29" t="s">
        <v>57</v>
      </c>
      <c r="EM153" s="29"/>
      <c r="EN153" s="17"/>
      <c r="EO153" s="30"/>
      <c r="EP153" s="30"/>
      <c r="EQ153" s="30"/>
      <c r="ER153" s="30"/>
      <c r="ES153" s="30"/>
      <c r="ET153" s="30"/>
      <c r="EU153" s="31" t="s">
        <v>58</v>
      </c>
      <c r="EV153" s="31"/>
      <c r="EW153" s="32" t="s">
        <v>59</v>
      </c>
      <c r="EX153" s="32"/>
      <c r="EY153" s="4" t="s">
        <v>60</v>
      </c>
      <c r="EZ153" s="4"/>
      <c r="FA153" s="4"/>
      <c r="FB153" s="4"/>
      <c r="FC153" s="4" t="s">
        <v>1</v>
      </c>
      <c r="FD153" s="4"/>
      <c r="FE153" s="4"/>
      <c r="FF153" s="4"/>
      <c r="FG153" s="4"/>
      <c r="FM153" s="12"/>
      <c r="FN153" s="12"/>
      <c r="FO153" s="12"/>
      <c r="FP153" s="28"/>
      <c r="FQ153" s="35"/>
      <c r="FR153" s="35"/>
      <c r="FS153" s="35"/>
      <c r="FT153" s="35"/>
      <c r="FU153" s="35"/>
      <c r="FV153" s="35"/>
      <c r="FW153" s="35"/>
      <c r="FX153" s="35"/>
      <c r="FY153" s="35"/>
      <c r="FZ153" s="36"/>
      <c r="GA153" s="36"/>
      <c r="GB153" s="37" t="s">
        <v>383</v>
      </c>
      <c r="GC153" s="37"/>
      <c r="GD153" s="38"/>
      <c r="GE153" s="61" t="s">
        <v>384</v>
      </c>
      <c r="GF153" s="61"/>
      <c r="GG153" s="40"/>
      <c r="GH153" s="8"/>
      <c r="GI153" s="8"/>
      <c r="GJ153" s="8"/>
      <c r="GK153" s="8"/>
      <c r="GL153" s="8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P153" s="0"/>
      <c r="JQ153" s="0"/>
      <c r="JR153" s="28"/>
      <c r="JS153" s="29" t="s">
        <v>57</v>
      </c>
      <c r="JT153" s="29"/>
      <c r="JU153" s="17"/>
      <c r="JV153" s="81" t="s">
        <v>341</v>
      </c>
      <c r="JW153" s="119" t="n">
        <f aca="false">$LA$58</f>
        <v>1.75</v>
      </c>
      <c r="JX153" s="119"/>
      <c r="JY153" s="30"/>
      <c r="JZ153" s="30"/>
      <c r="KA153" s="30"/>
      <c r="KB153" s="31" t="s">
        <v>58</v>
      </c>
      <c r="KC153" s="31"/>
      <c r="KD153" s="32" t="s">
        <v>59</v>
      </c>
      <c r="KE153" s="32"/>
      <c r="KF153" s="125" t="s">
        <v>60</v>
      </c>
      <c r="KG153" s="125"/>
      <c r="KH153" s="125"/>
      <c r="KI153" s="125"/>
      <c r="KJ153" s="125" t="s">
        <v>1</v>
      </c>
      <c r="KK153" s="125"/>
      <c r="KL153" s="125"/>
      <c r="KM153" s="125"/>
      <c r="KO153" s="0"/>
      <c r="KP153" s="0"/>
      <c r="KQ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</row>
    <row r="154" customFormat="false" ht="48" hidden="false" customHeight="true" outlineLevel="0" collapsed="false">
      <c r="EK154" s="28"/>
      <c r="EL154" s="81" t="s">
        <v>110</v>
      </c>
      <c r="EM154" s="139" t="n">
        <f aca="false">$EV$41</f>
        <v>10000</v>
      </c>
      <c r="EN154" s="139"/>
      <c r="EO154" s="88" t="s">
        <v>385</v>
      </c>
      <c r="EP154" s="88"/>
      <c r="EQ154" s="88"/>
      <c r="ER154" s="88"/>
      <c r="ES154" s="88"/>
      <c r="ET154" s="88"/>
      <c r="EU154" s="36" t="n">
        <f aca="false">9.55*EM155/EM154</f>
        <v>0.573</v>
      </c>
      <c r="EV154" s="36"/>
      <c r="EW154" s="100" t="s">
        <v>386</v>
      </c>
      <c r="EX154" s="100"/>
      <c r="EY154" s="38"/>
      <c r="EZ154" s="195" t="s">
        <v>387</v>
      </c>
      <c r="FA154" s="195"/>
      <c r="FB154" s="40"/>
      <c r="FC154" s="8"/>
      <c r="FD154" s="8"/>
      <c r="FE154" s="8"/>
      <c r="FF154" s="8"/>
      <c r="FG154" s="8"/>
      <c r="FM154" s="12"/>
      <c r="FN154" s="12"/>
      <c r="FO154" s="12"/>
      <c r="FP154" s="28"/>
      <c r="FQ154" s="35"/>
      <c r="FR154" s="35"/>
      <c r="FS154" s="35"/>
      <c r="FT154" s="35"/>
      <c r="FU154" s="35"/>
      <c r="FV154" s="35"/>
      <c r="FW154" s="35"/>
      <c r="FX154" s="35"/>
      <c r="FY154" s="35"/>
      <c r="FZ154" s="36"/>
      <c r="GA154" s="36"/>
      <c r="GB154" s="37"/>
      <c r="GC154" s="37"/>
      <c r="GD154" s="38"/>
      <c r="GE154" s="61"/>
      <c r="GF154" s="61"/>
      <c r="GG154" s="40"/>
      <c r="GH154" s="8"/>
      <c r="GI154" s="8"/>
      <c r="GJ154" s="8"/>
      <c r="GK154" s="8"/>
      <c r="GL154" s="8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P154" s="0"/>
      <c r="JQ154" s="0"/>
      <c r="JR154" s="28"/>
      <c r="JS154" s="206" t="s">
        <v>338</v>
      </c>
      <c r="JT154" s="207" t="n">
        <f aca="false">$MM$107</f>
        <v>0.00015937778911131</v>
      </c>
      <c r="JU154" s="207"/>
      <c r="JV154" s="131"/>
      <c r="JW154" s="131"/>
      <c r="JX154" s="131"/>
      <c r="JY154" s="131"/>
      <c r="JZ154" s="131"/>
      <c r="KA154" s="131"/>
      <c r="KB154" s="36" t="n">
        <f aca="false">JW153*JT155/(JT154*1000)</f>
        <v>18.49944096</v>
      </c>
      <c r="KC154" s="36"/>
      <c r="KD154" s="100" t="s">
        <v>191</v>
      </c>
      <c r="KE154" s="100"/>
      <c r="KF154" s="38"/>
      <c r="KG154" s="61" t="s">
        <v>388</v>
      </c>
      <c r="KH154" s="61"/>
      <c r="KI154" s="40"/>
      <c r="KJ154" s="14"/>
      <c r="KK154" s="14"/>
      <c r="KL154" s="14"/>
      <c r="KM154" s="14"/>
      <c r="KO154" s="0"/>
      <c r="KP154" s="0"/>
      <c r="KQ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</row>
    <row r="155" customFormat="false" ht="48" hidden="false" customHeight="true" outlineLevel="0" collapsed="false">
      <c r="EK155" s="28"/>
      <c r="EL155" s="123" t="s">
        <v>327</v>
      </c>
      <c r="EM155" s="178" t="n">
        <f aca="false">$EV$39</f>
        <v>600</v>
      </c>
      <c r="EN155" s="178"/>
      <c r="EO155" s="88"/>
      <c r="EP155" s="88"/>
      <c r="EQ155" s="88"/>
      <c r="ER155" s="88"/>
      <c r="ES155" s="88"/>
      <c r="ET155" s="88"/>
      <c r="EU155" s="36"/>
      <c r="EV155" s="36"/>
      <c r="EW155" s="100"/>
      <c r="EX155" s="100"/>
      <c r="EY155" s="38"/>
      <c r="EZ155" s="195"/>
      <c r="FA155" s="195"/>
      <c r="FB155" s="40"/>
      <c r="FC155" s="8"/>
      <c r="FD155" s="8"/>
      <c r="FE155" s="8"/>
      <c r="FF155" s="8"/>
      <c r="FG155" s="8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P155" s="0"/>
      <c r="JQ155" s="0"/>
      <c r="JR155" s="28"/>
      <c r="JS155" s="81" t="s">
        <v>303</v>
      </c>
      <c r="JT155" s="119" t="n">
        <f aca="false">$LD$74</f>
        <v>1.6848</v>
      </c>
      <c r="JU155" s="119"/>
      <c r="JV155" s="131"/>
      <c r="JW155" s="131"/>
      <c r="JX155" s="131"/>
      <c r="JY155" s="131"/>
      <c r="JZ155" s="131"/>
      <c r="KA155" s="131"/>
      <c r="KB155" s="36"/>
      <c r="KC155" s="36"/>
      <c r="KD155" s="100"/>
      <c r="KE155" s="100"/>
      <c r="KF155" s="38"/>
      <c r="KG155" s="61"/>
      <c r="KH155" s="61"/>
      <c r="KI155" s="40"/>
      <c r="KJ155" s="14"/>
      <c r="KK155" s="14"/>
      <c r="KL155" s="14"/>
      <c r="KM155" s="14"/>
      <c r="KO155" s="0"/>
      <c r="KP155" s="0"/>
      <c r="KQ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</row>
    <row r="156" customFormat="false" ht="48" hidden="false" customHeight="true" outlineLevel="0" collapsed="false">
      <c r="FM156" s="12" t="s">
        <v>56</v>
      </c>
      <c r="FN156" s="12"/>
      <c r="FO156" s="12"/>
      <c r="FP156" s="28"/>
      <c r="FQ156" s="29" t="s">
        <v>57</v>
      </c>
      <c r="FR156" s="29"/>
      <c r="FS156" s="17"/>
      <c r="FT156" s="30"/>
      <c r="FU156" s="30"/>
      <c r="FV156" s="30"/>
      <c r="FW156" s="30"/>
      <c r="FX156" s="30"/>
      <c r="FY156" s="30"/>
      <c r="FZ156" s="31" t="s">
        <v>58</v>
      </c>
      <c r="GA156" s="31"/>
      <c r="GB156" s="32" t="s">
        <v>59</v>
      </c>
      <c r="GC156" s="32"/>
      <c r="GD156" s="4" t="s">
        <v>60</v>
      </c>
      <c r="GE156" s="4"/>
      <c r="GF156" s="4"/>
      <c r="GG156" s="4"/>
      <c r="GH156" s="4" t="s">
        <v>1</v>
      </c>
      <c r="GI156" s="4"/>
      <c r="GJ156" s="4"/>
      <c r="GK156" s="4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</row>
    <row r="157" customFormat="false" ht="48" hidden="false" customHeight="true" outlineLevel="0" collapsed="false">
      <c r="EK157" s="28"/>
      <c r="EL157" s="29" t="s">
        <v>57</v>
      </c>
      <c r="EM157" s="29"/>
      <c r="EN157" s="17"/>
      <c r="EO157" s="81" t="s">
        <v>278</v>
      </c>
      <c r="EP157" s="119" t="n">
        <f aca="false">$EU$90</f>
        <v>0.201666666666667</v>
      </c>
      <c r="EQ157" s="119"/>
      <c r="ER157" s="30"/>
      <c r="ES157" s="30"/>
      <c r="ET157" s="30"/>
      <c r="EU157" s="31" t="s">
        <v>58</v>
      </c>
      <c r="EV157" s="31"/>
      <c r="EW157" s="32" t="s">
        <v>59</v>
      </c>
      <c r="EX157" s="32"/>
      <c r="EY157" s="4" t="s">
        <v>60</v>
      </c>
      <c r="EZ157" s="4"/>
      <c r="FA157" s="4"/>
      <c r="FB157" s="4"/>
      <c r="FC157" s="4" t="s">
        <v>1</v>
      </c>
      <c r="FD157" s="4"/>
      <c r="FE157" s="4"/>
      <c r="FF157" s="4"/>
      <c r="FG157" s="4"/>
      <c r="FM157" s="12"/>
      <c r="FN157" s="12"/>
      <c r="FO157" s="12"/>
      <c r="FP157" s="28"/>
      <c r="FQ157" s="35"/>
      <c r="FR157" s="35"/>
      <c r="FS157" s="35"/>
      <c r="FT157" s="35"/>
      <c r="FU157" s="35"/>
      <c r="FV157" s="35"/>
      <c r="FW157" s="35"/>
      <c r="FX157" s="35"/>
      <c r="FY157" s="35"/>
      <c r="FZ157" s="36"/>
      <c r="GA157" s="36"/>
      <c r="GB157" s="118" t="s">
        <v>122</v>
      </c>
      <c r="GC157" s="118"/>
      <c r="GD157" s="38"/>
      <c r="GE157" s="195" t="s">
        <v>389</v>
      </c>
      <c r="GF157" s="195"/>
      <c r="GG157" s="40"/>
      <c r="GH157" s="14"/>
      <c r="GI157" s="14"/>
      <c r="GJ157" s="14"/>
      <c r="GK157" s="14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</row>
    <row r="158" customFormat="false" ht="48" hidden="false" customHeight="true" outlineLevel="0" collapsed="false">
      <c r="EK158" s="28"/>
      <c r="EL158" s="81" t="s">
        <v>390</v>
      </c>
      <c r="EM158" s="82" t="n">
        <f aca="false">$EU$130</f>
        <v>727.513227513228</v>
      </c>
      <c r="EN158" s="82"/>
      <c r="EO158" s="88" t="s">
        <v>391</v>
      </c>
      <c r="EP158" s="88"/>
      <c r="EQ158" s="88"/>
      <c r="ER158" s="88"/>
      <c r="ES158" s="88"/>
      <c r="ET158" s="88"/>
      <c r="EU158" s="36" t="n">
        <f aca="false">EP157*EM158*EM159</f>
        <v>11.7372134038801</v>
      </c>
      <c r="EV158" s="36"/>
      <c r="EW158" s="100" t="s">
        <v>386</v>
      </c>
      <c r="EX158" s="100"/>
      <c r="EY158" s="38"/>
      <c r="EZ158" s="195" t="s">
        <v>392</v>
      </c>
      <c r="FA158" s="195"/>
      <c r="FB158" s="40"/>
      <c r="FC158" s="8"/>
      <c r="FD158" s="8"/>
      <c r="FE158" s="8"/>
      <c r="FF158" s="8"/>
      <c r="FG158" s="8"/>
      <c r="FM158" s="12"/>
      <c r="FN158" s="12"/>
      <c r="FO158" s="12"/>
      <c r="FP158" s="28"/>
      <c r="FQ158" s="35"/>
      <c r="FR158" s="35"/>
      <c r="FS158" s="35"/>
      <c r="FT158" s="35"/>
      <c r="FU158" s="35"/>
      <c r="FV158" s="35"/>
      <c r="FW158" s="35"/>
      <c r="FX158" s="35"/>
      <c r="FY158" s="35"/>
      <c r="FZ158" s="36"/>
      <c r="GA158" s="36"/>
      <c r="GB158" s="118"/>
      <c r="GC158" s="118"/>
      <c r="GD158" s="38"/>
      <c r="GE158" s="195"/>
      <c r="GF158" s="195"/>
      <c r="GG158" s="40"/>
      <c r="GH158" s="14"/>
      <c r="GI158" s="14"/>
      <c r="GJ158" s="14"/>
      <c r="GK158" s="14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</row>
    <row r="159" customFormat="false" ht="48" hidden="false" customHeight="true" outlineLevel="0" collapsed="false">
      <c r="EK159" s="28"/>
      <c r="EL159" s="123" t="s">
        <v>269</v>
      </c>
      <c r="EM159" s="124" t="n">
        <f aca="false">$EX$61</f>
        <v>0.08</v>
      </c>
      <c r="EN159" s="124"/>
      <c r="EO159" s="88"/>
      <c r="EP159" s="88"/>
      <c r="EQ159" s="88"/>
      <c r="ER159" s="88"/>
      <c r="ES159" s="88"/>
      <c r="ET159" s="88"/>
      <c r="EU159" s="36"/>
      <c r="EV159" s="36"/>
      <c r="EW159" s="100"/>
      <c r="EX159" s="100"/>
      <c r="EY159" s="38"/>
      <c r="EZ159" s="195"/>
      <c r="FA159" s="195"/>
      <c r="FB159" s="40"/>
      <c r="FC159" s="8"/>
      <c r="FD159" s="8"/>
      <c r="FE159" s="8"/>
      <c r="FF159" s="8"/>
      <c r="FG159" s="8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</row>
    <row r="160" customFormat="false" ht="48" hidden="false" customHeight="true" outlineLevel="0" collapsed="false"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</row>
    <row r="161" customFormat="false" ht="48" hidden="false" customHeight="true" outlineLevel="0" collapsed="false">
      <c r="EK161" s="28"/>
      <c r="EL161" s="29" t="s">
        <v>57</v>
      </c>
      <c r="EM161" s="29"/>
      <c r="EN161" s="17"/>
      <c r="EO161" s="30"/>
      <c r="EP161" s="30"/>
      <c r="EQ161" s="30"/>
      <c r="ER161" s="30"/>
      <c r="ES161" s="30"/>
      <c r="ET161" s="30"/>
      <c r="EU161" s="31" t="s">
        <v>58</v>
      </c>
      <c r="EV161" s="31"/>
      <c r="EW161" s="32" t="s">
        <v>59</v>
      </c>
      <c r="EX161" s="32"/>
      <c r="EY161" s="4" t="s">
        <v>60</v>
      </c>
      <c r="EZ161" s="4"/>
      <c r="FA161" s="4"/>
      <c r="FB161" s="4"/>
      <c r="FC161" s="4"/>
      <c r="FD161" s="4" t="s">
        <v>1</v>
      </c>
      <c r="FE161" s="4"/>
      <c r="FF161" s="4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</row>
    <row r="162" customFormat="false" ht="48" hidden="false" customHeight="true" outlineLevel="0" collapsed="false">
      <c r="EK162" s="28"/>
      <c r="EL162" s="81" t="s">
        <v>393</v>
      </c>
      <c r="EM162" s="119" t="n">
        <f aca="false">$EU$154</f>
        <v>0.573</v>
      </c>
      <c r="EN162" s="119"/>
      <c r="EO162" s="88"/>
      <c r="EP162" s="88"/>
      <c r="EQ162" s="88"/>
      <c r="ER162" s="88"/>
      <c r="ES162" s="88"/>
      <c r="ET162" s="88"/>
      <c r="EU162" s="36" t="n">
        <f aca="false">EM163/EM162</f>
        <v>20.4837930259687</v>
      </c>
      <c r="EV162" s="36"/>
      <c r="EW162" s="118" t="s">
        <v>122</v>
      </c>
      <c r="EX162" s="118"/>
      <c r="EY162" s="38"/>
      <c r="EZ162" s="195" t="s">
        <v>394</v>
      </c>
      <c r="FA162" s="195"/>
      <c r="FB162" s="195"/>
      <c r="FC162" s="40"/>
      <c r="FD162" s="8"/>
      <c r="FE162" s="8"/>
      <c r="FF162" s="8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</row>
    <row r="163" customFormat="false" ht="48" hidden="false" customHeight="true" outlineLevel="0" collapsed="false">
      <c r="EK163" s="28"/>
      <c r="EL163" s="123" t="s">
        <v>395</v>
      </c>
      <c r="EM163" s="124" t="n">
        <f aca="false">$EU$158</f>
        <v>11.7372134038801</v>
      </c>
      <c r="EN163" s="124"/>
      <c r="EO163" s="88"/>
      <c r="EP163" s="88"/>
      <c r="EQ163" s="88"/>
      <c r="ER163" s="88"/>
      <c r="ES163" s="88"/>
      <c r="ET163" s="88"/>
      <c r="EU163" s="36"/>
      <c r="EV163" s="36"/>
      <c r="EW163" s="118"/>
      <c r="EX163" s="118"/>
      <c r="EY163" s="38"/>
      <c r="EZ163" s="195"/>
      <c r="FA163" s="195"/>
      <c r="FB163" s="195"/>
      <c r="FC163" s="40"/>
      <c r="FD163" s="8"/>
      <c r="FE163" s="8"/>
      <c r="FF163" s="8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</row>
    <row r="164" customFormat="false" ht="48" hidden="false" customHeight="true" outlineLevel="0" collapsed="false"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</row>
    <row r="165" customFormat="false" ht="48" hidden="false" customHeight="true" outlineLevel="0" collapsed="false"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</row>
    <row r="166" customFormat="false" ht="48" hidden="false" customHeight="true" outlineLevel="0" collapsed="false"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</row>
    <row r="167" customFormat="false" ht="48" hidden="false" customHeight="true" outlineLevel="0" collapsed="false"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</row>
    <row r="168" customFormat="false" ht="48" hidden="false" customHeight="true" outlineLevel="0" collapsed="false"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</row>
    <row r="169" customFormat="false" ht="48" hidden="false" customHeight="true" outlineLevel="0" collapsed="false"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</row>
    <row r="170" customFormat="false" ht="48" hidden="false" customHeight="true" outlineLevel="0" collapsed="false"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</row>
    <row r="171" customFormat="false" ht="48" hidden="false" customHeight="true" outlineLevel="0" collapsed="false"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</row>
    <row r="172" customFormat="false" ht="48" hidden="false" customHeight="true" outlineLevel="0" collapsed="false"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</row>
    <row r="173" customFormat="false" ht="48" hidden="false" customHeight="true" outlineLevel="0" collapsed="false"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</row>
    <row r="174" customFormat="false" ht="48" hidden="false" customHeight="true" outlineLevel="0" collapsed="false"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</row>
    <row r="175" customFormat="false" ht="48" hidden="false" customHeight="true" outlineLevel="0" collapsed="false">
      <c r="JF175" s="0"/>
      <c r="JG175" s="0"/>
      <c r="JH175" s="0"/>
      <c r="JI175" s="0"/>
      <c r="JJ175" s="0"/>
      <c r="JK175" s="0"/>
      <c r="JL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</row>
    <row r="176" customFormat="false" ht="48" hidden="false" customHeight="true" outlineLevel="0" collapsed="false">
      <c r="JF176" s="0"/>
      <c r="JG176" s="0"/>
      <c r="JH176" s="0"/>
      <c r="JI176" s="0"/>
      <c r="JJ176" s="0"/>
      <c r="JK176" s="0"/>
      <c r="JL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</row>
    <row r="177" customFormat="false" ht="48" hidden="false" customHeight="true" outlineLevel="0" collapsed="false">
      <c r="JF177" s="0"/>
      <c r="JG177" s="0"/>
      <c r="JH177" s="0"/>
      <c r="JI177" s="0"/>
      <c r="JJ177" s="0"/>
      <c r="JK177" s="0"/>
      <c r="JL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</row>
    <row r="178" customFormat="false" ht="48" hidden="false" customHeight="true" outlineLevel="0" collapsed="false"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</row>
    <row r="179" customFormat="false" ht="48" hidden="false" customHeight="true" outlineLevel="0" collapsed="false"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LJ179" s="0"/>
      <c r="LK179" s="0"/>
      <c r="LL179" s="0"/>
      <c r="LM179" s="0"/>
      <c r="LN179" s="0"/>
      <c r="LO179" s="0"/>
      <c r="LP179" s="0"/>
      <c r="LQ179" s="0"/>
      <c r="LR179" s="0"/>
    </row>
    <row r="180" customFormat="false" ht="48" hidden="false" customHeight="true" outlineLevel="0" collapsed="false"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LJ180" s="0"/>
      <c r="LK180" s="0"/>
      <c r="LL180" s="0"/>
      <c r="LM180" s="0"/>
      <c r="LN180" s="0"/>
      <c r="LO180" s="0"/>
      <c r="LP180" s="0"/>
      <c r="LQ180" s="0"/>
      <c r="LR180" s="0"/>
    </row>
    <row r="181" customFormat="false" ht="48" hidden="false" customHeight="true" outlineLevel="0" collapsed="false"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LJ181" s="0"/>
      <c r="LK181" s="0"/>
      <c r="LL181" s="0"/>
      <c r="LM181" s="0"/>
      <c r="LN181" s="0"/>
      <c r="LO181" s="0"/>
      <c r="LP181" s="0"/>
      <c r="LQ181" s="0"/>
      <c r="LR181" s="0"/>
    </row>
    <row r="182" customFormat="false" ht="48" hidden="false" customHeight="true" outlineLevel="0" collapsed="false">
      <c r="LJ182" s="0"/>
      <c r="LK182" s="0"/>
      <c r="LL182" s="0"/>
      <c r="LM182" s="0"/>
      <c r="LN182" s="0"/>
      <c r="LO182" s="0"/>
      <c r="LP182" s="0"/>
      <c r="LQ182" s="0"/>
      <c r="LR182" s="0"/>
    </row>
    <row r="183" customFormat="false" ht="48" hidden="false" customHeight="true" outlineLevel="0" collapsed="false">
      <c r="LJ183" s="0"/>
      <c r="LK183" s="0"/>
      <c r="LL183" s="0"/>
      <c r="LM183" s="0"/>
      <c r="LN183" s="0"/>
      <c r="LO183" s="0"/>
      <c r="LP183" s="0"/>
      <c r="LQ183" s="0"/>
      <c r="LR183" s="0"/>
    </row>
    <row r="184" customFormat="false" ht="48" hidden="false" customHeight="true" outlineLevel="0" collapsed="false">
      <c r="LJ184" s="0"/>
      <c r="LK184" s="0"/>
      <c r="LL184" s="0"/>
      <c r="LM184" s="0"/>
      <c r="LN184" s="0"/>
      <c r="LO184" s="0"/>
      <c r="LP184" s="0"/>
      <c r="LQ184" s="0"/>
      <c r="LR184" s="0"/>
    </row>
    <row r="185" customFormat="false" ht="48" hidden="false" customHeight="true" outlineLevel="0" collapsed="false">
      <c r="LJ185" s="0"/>
      <c r="LK185" s="0"/>
      <c r="LL185" s="0"/>
      <c r="LM185" s="0"/>
      <c r="LN185" s="0"/>
      <c r="LO185" s="0"/>
      <c r="LP185" s="0"/>
      <c r="LQ185" s="0"/>
      <c r="LR185" s="0"/>
    </row>
    <row r="186" customFormat="false" ht="48" hidden="false" customHeight="true" outlineLevel="0" collapsed="false">
      <c r="LJ186" s="0"/>
      <c r="LK186" s="0"/>
      <c r="LL186" s="0"/>
      <c r="LM186" s="0"/>
      <c r="LN186" s="0"/>
      <c r="LO186" s="0"/>
      <c r="LP186" s="0"/>
      <c r="LQ186" s="0"/>
      <c r="LR186" s="0"/>
    </row>
    <row r="187" customFormat="false" ht="48" hidden="false" customHeight="true" outlineLevel="0" collapsed="false">
      <c r="LJ187" s="0"/>
      <c r="LK187" s="0"/>
      <c r="LL187" s="0"/>
      <c r="LM187" s="0"/>
      <c r="LN187" s="0"/>
      <c r="LO187" s="0"/>
      <c r="LP187" s="0"/>
      <c r="LQ187" s="0"/>
      <c r="LR187" s="0"/>
    </row>
    <row r="188" customFormat="false" ht="48" hidden="false" customHeight="true" outlineLevel="0" collapsed="false">
      <c r="LJ188" s="0"/>
      <c r="LK188" s="0"/>
      <c r="LL188" s="0"/>
      <c r="LM188" s="0"/>
      <c r="LN188" s="0"/>
      <c r="LO188" s="0"/>
      <c r="LP188" s="0"/>
      <c r="LQ188" s="0"/>
      <c r="LR188" s="0"/>
    </row>
    <row r="189" customFormat="false" ht="48" hidden="false" customHeight="true" outlineLevel="0" collapsed="false">
      <c r="LJ189" s="0"/>
      <c r="LK189" s="0"/>
      <c r="LL189" s="0"/>
      <c r="LM189" s="0"/>
      <c r="LN189" s="0"/>
      <c r="LO189" s="0"/>
      <c r="LP189" s="0"/>
      <c r="LQ189" s="0"/>
      <c r="LR189" s="0"/>
    </row>
    <row r="190" customFormat="false" ht="48" hidden="false" customHeight="true" outlineLevel="0" collapsed="false">
      <c r="LJ190" s="0"/>
      <c r="LK190" s="0"/>
      <c r="LL190" s="0"/>
      <c r="LM190" s="0"/>
      <c r="LN190" s="0"/>
      <c r="LO190" s="0"/>
      <c r="LP190" s="0"/>
      <c r="LQ190" s="0"/>
      <c r="LR190" s="0"/>
    </row>
    <row r="191" customFormat="false" ht="48" hidden="false" customHeight="true" outlineLevel="0" collapsed="false">
      <c r="LJ191" s="0"/>
      <c r="LK191" s="0"/>
      <c r="LL191" s="0"/>
      <c r="LM191" s="0"/>
      <c r="LN191" s="0"/>
      <c r="LO191" s="0"/>
      <c r="LP191" s="0"/>
      <c r="LQ191" s="0"/>
      <c r="LR191" s="0"/>
    </row>
    <row r="192" customFormat="false" ht="48" hidden="false" customHeight="true" outlineLevel="0" collapsed="false">
      <c r="LJ192" s="0"/>
      <c r="LK192" s="0"/>
      <c r="LL192" s="0"/>
      <c r="LM192" s="0"/>
      <c r="LN192" s="0"/>
      <c r="LO192" s="0"/>
      <c r="LP192" s="0"/>
      <c r="LQ192" s="0"/>
      <c r="LR192" s="0"/>
    </row>
    <row r="193" customFormat="false" ht="48" hidden="false" customHeight="true" outlineLevel="0" collapsed="false">
      <c r="LJ193" s="0"/>
      <c r="LK193" s="0"/>
      <c r="LL193" s="0"/>
      <c r="LM193" s="0"/>
      <c r="LN193" s="0"/>
      <c r="LO193" s="0"/>
      <c r="LP193" s="0"/>
      <c r="LQ193" s="0"/>
      <c r="LR193" s="0"/>
    </row>
    <row r="194" customFormat="false" ht="48" hidden="false" customHeight="true" outlineLevel="0" collapsed="false">
      <c r="LJ194" s="0"/>
      <c r="LK194" s="0"/>
      <c r="LL194" s="0"/>
      <c r="LM194" s="0"/>
      <c r="LN194" s="0"/>
      <c r="LO194" s="0"/>
      <c r="LP194" s="0"/>
      <c r="LQ194" s="0"/>
      <c r="LR194" s="0"/>
    </row>
    <row r="195" customFormat="false" ht="48" hidden="false" customHeight="true" outlineLevel="0" collapsed="false">
      <c r="LJ195" s="0"/>
      <c r="LK195" s="0"/>
      <c r="LL195" s="0"/>
      <c r="LM195" s="0"/>
      <c r="LN195" s="0"/>
      <c r="LO195" s="0"/>
      <c r="LP195" s="0"/>
      <c r="LQ195" s="0"/>
      <c r="LR195" s="0"/>
    </row>
    <row r="196" customFormat="false" ht="48" hidden="false" customHeight="true" outlineLevel="0" collapsed="false">
      <c r="LJ196" s="0"/>
      <c r="LK196" s="0"/>
      <c r="LL196" s="0"/>
      <c r="LM196" s="0"/>
      <c r="LN196" s="0"/>
      <c r="LO196" s="0"/>
      <c r="LP196" s="0"/>
      <c r="LQ196" s="0"/>
      <c r="LR196" s="0"/>
    </row>
    <row r="197" customFormat="false" ht="48" hidden="false" customHeight="true" outlineLevel="0" collapsed="false">
      <c r="LJ197" s="0"/>
      <c r="LK197" s="0"/>
      <c r="LL197" s="0"/>
      <c r="LM197" s="0"/>
      <c r="LN197" s="0"/>
      <c r="LO197" s="0"/>
      <c r="LP197" s="0"/>
      <c r="LQ197" s="0"/>
      <c r="LR197" s="0"/>
    </row>
    <row r="198" customFormat="false" ht="48" hidden="false" customHeight="true" outlineLevel="0" collapsed="false">
      <c r="LJ198" s="0"/>
      <c r="LK198" s="0"/>
      <c r="LL198" s="0"/>
      <c r="LM198" s="0"/>
      <c r="LN198" s="0"/>
      <c r="LO198" s="0"/>
      <c r="LP198" s="0"/>
      <c r="LQ198" s="0"/>
      <c r="LR198" s="0"/>
    </row>
    <row r="199" customFormat="false" ht="48" hidden="false" customHeight="true" outlineLevel="0" collapsed="false">
      <c r="LJ199" s="0"/>
      <c r="LK199" s="0"/>
      <c r="LL199" s="0"/>
      <c r="LM199" s="0"/>
      <c r="LN199" s="0"/>
      <c r="LO199" s="0"/>
      <c r="LP199" s="0"/>
      <c r="LQ199" s="0"/>
      <c r="LR199" s="0"/>
    </row>
    <row r="200" customFormat="false" ht="48" hidden="false" customHeight="true" outlineLevel="0" collapsed="false">
      <c r="LJ200" s="0"/>
      <c r="LK200" s="0"/>
      <c r="LL200" s="0"/>
      <c r="LM200" s="0"/>
      <c r="LN200" s="0"/>
      <c r="LO200" s="0"/>
      <c r="LP200" s="0"/>
      <c r="LQ200" s="0"/>
      <c r="LR200" s="0"/>
    </row>
    <row r="201" customFormat="false" ht="48" hidden="false" customHeight="true" outlineLevel="0" collapsed="false">
      <c r="LJ201" s="0"/>
      <c r="LK201" s="0"/>
      <c r="LL201" s="0"/>
      <c r="LM201" s="0"/>
      <c r="LN201" s="0"/>
      <c r="LO201" s="0"/>
      <c r="LP201" s="0"/>
      <c r="LQ201" s="0"/>
      <c r="LR201" s="0"/>
    </row>
    <row r="202" customFormat="false" ht="48" hidden="false" customHeight="true" outlineLevel="0" collapsed="false">
      <c r="LJ202" s="0"/>
      <c r="LK202" s="0"/>
      <c r="LL202" s="0"/>
      <c r="LM202" s="0"/>
      <c r="LN202" s="0"/>
      <c r="LO202" s="0"/>
      <c r="LP202" s="0"/>
      <c r="LQ202" s="0"/>
      <c r="LR202" s="0"/>
    </row>
    <row r="203" customFormat="false" ht="48" hidden="false" customHeight="true" outlineLevel="0" collapsed="false">
      <c r="LJ203" s="0"/>
      <c r="LK203" s="0"/>
      <c r="LL203" s="0"/>
      <c r="LM203" s="0"/>
      <c r="LN203" s="0"/>
      <c r="LO203" s="0"/>
      <c r="LP203" s="0"/>
      <c r="LQ203" s="0"/>
      <c r="LR203" s="0"/>
    </row>
    <row r="204" customFormat="false" ht="48" hidden="false" customHeight="true" outlineLevel="0" collapsed="false">
      <c r="LJ204" s="0"/>
      <c r="LK204" s="0"/>
      <c r="LL204" s="0"/>
      <c r="LM204" s="0"/>
      <c r="LN204" s="0"/>
      <c r="LO204" s="0"/>
      <c r="LP204" s="0"/>
      <c r="LQ204" s="0"/>
      <c r="LR204" s="0"/>
    </row>
    <row r="205" customFormat="false" ht="48" hidden="false" customHeight="true" outlineLevel="0" collapsed="false">
      <c r="LJ205" s="0"/>
      <c r="LK205" s="0"/>
      <c r="LL205" s="0"/>
      <c r="LM205" s="0"/>
      <c r="LN205" s="0"/>
      <c r="LO205" s="0"/>
      <c r="LP205" s="0"/>
      <c r="LQ205" s="0"/>
      <c r="LR205" s="0"/>
    </row>
    <row r="206" customFormat="false" ht="48" hidden="false" customHeight="true" outlineLevel="0" collapsed="false">
      <c r="LJ206" s="0"/>
      <c r="LK206" s="0"/>
      <c r="LL206" s="0"/>
      <c r="LM206" s="0"/>
      <c r="LN206" s="0"/>
      <c r="LO206" s="0"/>
      <c r="LP206" s="0"/>
      <c r="LQ206" s="0"/>
      <c r="LR206" s="0"/>
    </row>
    <row r="207" customFormat="false" ht="48" hidden="false" customHeight="true" outlineLevel="0" collapsed="false">
      <c r="LJ207" s="0"/>
      <c r="LK207" s="0"/>
      <c r="LL207" s="0"/>
      <c r="LM207" s="0"/>
      <c r="LN207" s="0"/>
      <c r="LO207" s="0"/>
      <c r="LP207" s="0"/>
      <c r="LQ207" s="0"/>
      <c r="LR207" s="0"/>
    </row>
    <row r="208" customFormat="false" ht="48" hidden="false" customHeight="true" outlineLevel="0" collapsed="false">
      <c r="LJ208" s="0"/>
      <c r="LK208" s="0"/>
      <c r="LL208" s="0"/>
      <c r="LM208" s="0"/>
      <c r="LN208" s="0"/>
      <c r="LO208" s="0"/>
      <c r="LP208" s="0"/>
      <c r="LQ208" s="0"/>
      <c r="LR208" s="0"/>
    </row>
    <row r="209" customFormat="false" ht="48" hidden="false" customHeight="true" outlineLevel="0" collapsed="false">
      <c r="LJ209" s="0"/>
      <c r="LK209" s="0"/>
      <c r="LL209" s="0"/>
      <c r="LM209" s="0"/>
      <c r="LN209" s="0"/>
      <c r="LO209" s="0"/>
      <c r="LP209" s="0"/>
      <c r="LQ209" s="0"/>
      <c r="LR209" s="0"/>
    </row>
    <row r="210" customFormat="false" ht="48" hidden="false" customHeight="true" outlineLevel="0" collapsed="false">
      <c r="LJ210" s="0"/>
      <c r="LK210" s="0"/>
      <c r="LL210" s="0"/>
      <c r="LM210" s="0"/>
      <c r="LN210" s="0"/>
      <c r="LO210" s="0"/>
      <c r="LP210" s="0"/>
      <c r="LQ210" s="0"/>
      <c r="LR210" s="0"/>
    </row>
    <row r="211" customFormat="false" ht="48" hidden="false" customHeight="true" outlineLevel="0" collapsed="false">
      <c r="LJ211" s="0"/>
      <c r="LK211" s="0"/>
      <c r="LL211" s="0"/>
      <c r="LM211" s="0"/>
      <c r="LN211" s="0"/>
      <c r="LO211" s="0"/>
      <c r="LP211" s="0"/>
      <c r="LQ211" s="0"/>
      <c r="LR211" s="0"/>
    </row>
    <row r="212" customFormat="false" ht="48" hidden="false" customHeight="true" outlineLevel="0" collapsed="false">
      <c r="LJ212" s="0"/>
      <c r="LK212" s="0"/>
      <c r="LL212" s="0"/>
      <c r="LM212" s="0"/>
      <c r="LN212" s="0"/>
      <c r="LO212" s="0"/>
      <c r="LP212" s="0"/>
      <c r="LQ212" s="0"/>
      <c r="LR212" s="0"/>
    </row>
    <row r="213" customFormat="false" ht="48" hidden="false" customHeight="true" outlineLevel="0" collapsed="false">
      <c r="LJ213" s="0"/>
      <c r="LK213" s="0"/>
      <c r="LL213" s="0"/>
      <c r="LM213" s="0"/>
      <c r="LN213" s="0"/>
      <c r="LO213" s="0"/>
      <c r="LP213" s="0"/>
      <c r="LQ213" s="0"/>
      <c r="LR213" s="0"/>
    </row>
    <row r="214" customFormat="false" ht="48" hidden="false" customHeight="true" outlineLevel="0" collapsed="false">
      <c r="LJ214" s="0"/>
      <c r="LK214" s="0"/>
      <c r="LL214" s="0"/>
      <c r="LM214" s="0"/>
      <c r="LN214" s="0"/>
      <c r="LO214" s="0"/>
      <c r="LP214" s="0"/>
      <c r="LQ214" s="0"/>
      <c r="LR214" s="0"/>
    </row>
    <row r="215" customFormat="false" ht="48" hidden="false" customHeight="true" outlineLevel="0" collapsed="false">
      <c r="LJ215" s="0"/>
      <c r="LK215" s="0"/>
      <c r="LL215" s="0"/>
      <c r="LM215" s="0"/>
      <c r="LN215" s="0"/>
      <c r="LO215" s="0"/>
      <c r="LP215" s="0"/>
      <c r="LQ215" s="0"/>
      <c r="LR215" s="0"/>
    </row>
    <row r="216" customFormat="false" ht="48" hidden="false" customHeight="true" outlineLevel="0" collapsed="false">
      <c r="LJ216" s="0"/>
      <c r="LK216" s="0"/>
      <c r="LL216" s="0"/>
      <c r="LM216" s="0"/>
      <c r="LN216" s="0"/>
      <c r="LO216" s="0"/>
      <c r="LP216" s="0"/>
      <c r="LQ216" s="0"/>
      <c r="LR216" s="0"/>
    </row>
    <row r="217" customFormat="false" ht="48" hidden="false" customHeight="true" outlineLevel="0" collapsed="false">
      <c r="LJ217" s="0"/>
      <c r="LK217" s="0"/>
      <c r="LL217" s="0"/>
      <c r="LM217" s="0"/>
      <c r="LN217" s="0"/>
      <c r="LO217" s="0"/>
      <c r="LP217" s="0"/>
      <c r="LQ217" s="0"/>
      <c r="LR217" s="0"/>
    </row>
    <row r="218" customFormat="false" ht="48" hidden="false" customHeight="true" outlineLevel="0" collapsed="false">
      <c r="LJ218" s="0"/>
      <c r="LK218" s="0"/>
      <c r="LL218" s="0"/>
      <c r="LM218" s="0"/>
      <c r="LN218" s="0"/>
      <c r="LO218" s="0"/>
      <c r="LP218" s="0"/>
      <c r="LQ218" s="0"/>
      <c r="LR218" s="0"/>
    </row>
    <row r="219" customFormat="false" ht="48" hidden="false" customHeight="true" outlineLevel="0" collapsed="false">
      <c r="LJ219" s="0"/>
      <c r="LK219" s="0"/>
      <c r="LL219" s="0"/>
      <c r="LM219" s="0"/>
      <c r="LN219" s="0"/>
      <c r="LO219" s="0"/>
      <c r="LP219" s="0"/>
      <c r="LQ219" s="0"/>
      <c r="LR219" s="0"/>
    </row>
    <row r="220" customFormat="false" ht="48" hidden="false" customHeight="true" outlineLevel="0" collapsed="false">
      <c r="LJ220" s="0"/>
      <c r="LK220" s="0"/>
      <c r="LL220" s="0"/>
      <c r="LM220" s="0"/>
      <c r="LN220" s="0"/>
      <c r="LO220" s="0"/>
      <c r="LP220" s="0"/>
      <c r="LQ220" s="0"/>
      <c r="LR220" s="0"/>
    </row>
    <row r="221" customFormat="false" ht="48" hidden="false" customHeight="true" outlineLevel="0" collapsed="false">
      <c r="LJ221" s="0"/>
      <c r="LK221" s="0"/>
      <c r="LL221" s="0"/>
      <c r="LM221" s="0"/>
      <c r="LN221" s="0"/>
      <c r="LO221" s="0"/>
      <c r="LP221" s="0"/>
      <c r="LQ221" s="0"/>
      <c r="LR221" s="0"/>
    </row>
    <row r="222" customFormat="false" ht="48" hidden="false" customHeight="true" outlineLevel="0" collapsed="false">
      <c r="LJ222" s="0"/>
      <c r="LK222" s="0"/>
      <c r="LL222" s="0"/>
      <c r="LM222" s="0"/>
      <c r="LN222" s="0"/>
      <c r="LO222" s="0"/>
      <c r="LP222" s="0"/>
      <c r="LQ222" s="0"/>
      <c r="LR222" s="0"/>
    </row>
  </sheetData>
  <mergeCells count="3468">
    <mergeCell ref="E3:X3"/>
    <mergeCell ref="Y3:Z3"/>
    <mergeCell ref="AD3:AL3"/>
    <mergeCell ref="AN3:AS3"/>
    <mergeCell ref="AU3:AY3"/>
    <mergeCell ref="BA3:BD3"/>
    <mergeCell ref="BF3:BH3"/>
    <mergeCell ref="BJ3:BO3"/>
    <mergeCell ref="BQ3:BS3"/>
    <mergeCell ref="BU3:BW3"/>
    <mergeCell ref="CE3:CP3"/>
    <mergeCell ref="CR3:CZ3"/>
    <mergeCell ref="DB3:DG3"/>
    <mergeCell ref="DI3:DM3"/>
    <mergeCell ref="DO3:DR3"/>
    <mergeCell ref="EK3:FH3"/>
    <mergeCell ref="FI3:FJ3"/>
    <mergeCell ref="JS3:KN3"/>
    <mergeCell ref="KO3:KP3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W4:X4"/>
    <mergeCell ref="Y4:Z4"/>
    <mergeCell ref="AD4:AL6"/>
    <mergeCell ref="AN4:AS6"/>
    <mergeCell ref="AU4:AY6"/>
    <mergeCell ref="BA4:BD6"/>
    <mergeCell ref="BF4:BH5"/>
    <mergeCell ref="BJ4:BO5"/>
    <mergeCell ref="BQ4:BS5"/>
    <mergeCell ref="BU4:BW5"/>
    <mergeCell ref="CE4:CP6"/>
    <mergeCell ref="CR4:CZ6"/>
    <mergeCell ref="DB4:DG6"/>
    <mergeCell ref="DI4:DM6"/>
    <mergeCell ref="DO4:DR6"/>
    <mergeCell ref="EK4:EL4"/>
    <mergeCell ref="EM4:EN4"/>
    <mergeCell ref="EO4:EP4"/>
    <mergeCell ref="EQ4:ER4"/>
    <mergeCell ref="ES4:ET4"/>
    <mergeCell ref="EU4:EV4"/>
    <mergeCell ref="EW4:EX4"/>
    <mergeCell ref="EY4:EZ4"/>
    <mergeCell ref="FA4:FB4"/>
    <mergeCell ref="FC4:FD4"/>
    <mergeCell ref="FE4:FF4"/>
    <mergeCell ref="FG4:FH4"/>
    <mergeCell ref="FI4:FJ4"/>
    <mergeCell ref="JS4:JT4"/>
    <mergeCell ref="JU4:JV4"/>
    <mergeCell ref="JW4:JX4"/>
    <mergeCell ref="JY4:JZ4"/>
    <mergeCell ref="KA4:KB4"/>
    <mergeCell ref="KC4:KD4"/>
    <mergeCell ref="KE4:KF4"/>
    <mergeCell ref="KG4:KH4"/>
    <mergeCell ref="KI4:KJ4"/>
    <mergeCell ref="KK4:KL4"/>
    <mergeCell ref="KM4:KN4"/>
    <mergeCell ref="KO4:KP4"/>
    <mergeCell ref="E5:F5"/>
    <mergeCell ref="G5:H5"/>
    <mergeCell ref="I5:J5"/>
    <mergeCell ref="K5:L5"/>
    <mergeCell ref="M5:N5"/>
    <mergeCell ref="O5:P5"/>
    <mergeCell ref="Q5:R5"/>
    <mergeCell ref="S5:T5"/>
    <mergeCell ref="U5:V5"/>
    <mergeCell ref="W5:X5"/>
    <mergeCell ref="Y5:Z5"/>
    <mergeCell ref="EK5:EL5"/>
    <mergeCell ref="EM5:EN5"/>
    <mergeCell ref="EO5:EP5"/>
    <mergeCell ref="EQ5:ER5"/>
    <mergeCell ref="ES5:ET5"/>
    <mergeCell ref="EU5:EV5"/>
    <mergeCell ref="EW5:EX5"/>
    <mergeCell ref="EY5:EZ5"/>
    <mergeCell ref="FA5:FB5"/>
    <mergeCell ref="FC5:FD5"/>
    <mergeCell ref="FE5:FF5"/>
    <mergeCell ref="FG5:FH5"/>
    <mergeCell ref="FI5:FJ5"/>
    <mergeCell ref="JS5:JT5"/>
    <mergeCell ref="JU5:JV5"/>
    <mergeCell ref="JW5:JX5"/>
    <mergeCell ref="JY5:JZ5"/>
    <mergeCell ref="KA5:KB5"/>
    <mergeCell ref="KC5:KD5"/>
    <mergeCell ref="KE5:KF5"/>
    <mergeCell ref="KG5:KH5"/>
    <mergeCell ref="KI5:KJ5"/>
    <mergeCell ref="KK5:KL5"/>
    <mergeCell ref="KM5:KN5"/>
    <mergeCell ref="KO5:KP5"/>
    <mergeCell ref="E6:F6"/>
    <mergeCell ref="G6:H6"/>
    <mergeCell ref="I6:J6"/>
    <mergeCell ref="K6:L6"/>
    <mergeCell ref="M6:N6"/>
    <mergeCell ref="O6:P6"/>
    <mergeCell ref="Q6:R6"/>
    <mergeCell ref="S6:T6"/>
    <mergeCell ref="U6:V6"/>
    <mergeCell ref="W6:X6"/>
    <mergeCell ref="Y6:Z6"/>
    <mergeCell ref="EK6:EL6"/>
    <mergeCell ref="EM6:EN6"/>
    <mergeCell ref="EO6:EP6"/>
    <mergeCell ref="EQ6:ER6"/>
    <mergeCell ref="ES6:ET6"/>
    <mergeCell ref="EU6:EV6"/>
    <mergeCell ref="EW6:EX6"/>
    <mergeCell ref="EY6:EZ6"/>
    <mergeCell ref="FA6:FB6"/>
    <mergeCell ref="FC6:FD6"/>
    <mergeCell ref="FE6:FF6"/>
    <mergeCell ref="FG6:FH6"/>
    <mergeCell ref="FI6:FJ6"/>
    <mergeCell ref="JS6:JT6"/>
    <mergeCell ref="JU6:JV6"/>
    <mergeCell ref="JW6:JX6"/>
    <mergeCell ref="JY6:JZ6"/>
    <mergeCell ref="KA6:KB6"/>
    <mergeCell ref="KC6:KD6"/>
    <mergeCell ref="KE6:KF6"/>
    <mergeCell ref="KG6:KH6"/>
    <mergeCell ref="KI6:KJ6"/>
    <mergeCell ref="KK6:KL6"/>
    <mergeCell ref="KM6:KN6"/>
    <mergeCell ref="KO6:KP6"/>
    <mergeCell ref="E7:F7"/>
    <mergeCell ref="G7:H7"/>
    <mergeCell ref="I7:J7"/>
    <mergeCell ref="K7:L7"/>
    <mergeCell ref="M7:N7"/>
    <mergeCell ref="O7:P7"/>
    <mergeCell ref="Q7:R7"/>
    <mergeCell ref="S7:T7"/>
    <mergeCell ref="U7:V7"/>
    <mergeCell ref="W7:X7"/>
    <mergeCell ref="Y7:Z7"/>
    <mergeCell ref="EK7:EL7"/>
    <mergeCell ref="EM7:EN7"/>
    <mergeCell ref="EO7:EP7"/>
    <mergeCell ref="EQ7:ER7"/>
    <mergeCell ref="ES7:ET7"/>
    <mergeCell ref="EU7:EV7"/>
    <mergeCell ref="EW7:EX7"/>
    <mergeCell ref="EY7:EZ7"/>
    <mergeCell ref="FA7:FB7"/>
    <mergeCell ref="FC7:FD7"/>
    <mergeCell ref="FE7:FF7"/>
    <mergeCell ref="FG7:FH7"/>
    <mergeCell ref="FI7:FJ7"/>
    <mergeCell ref="JS7:JT7"/>
    <mergeCell ref="JU7:JV7"/>
    <mergeCell ref="JW7:JX7"/>
    <mergeCell ref="JY7:JZ7"/>
    <mergeCell ref="KA7:KB7"/>
    <mergeCell ref="KC7:KD7"/>
    <mergeCell ref="KE7:KF7"/>
    <mergeCell ref="KG7:KH7"/>
    <mergeCell ref="KI7:KJ7"/>
    <mergeCell ref="KK7:KL7"/>
    <mergeCell ref="KM7:KN7"/>
    <mergeCell ref="KO7:KP7"/>
    <mergeCell ref="E8:F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D8:AF8"/>
    <mergeCell ref="AH8:AM8"/>
    <mergeCell ref="AO8:AS8"/>
    <mergeCell ref="AU8:AX8"/>
    <mergeCell ref="AZ8:BB8"/>
    <mergeCell ref="BD8:BF10"/>
    <mergeCell ref="BH8:BJ10"/>
    <mergeCell ref="BL8:BN10"/>
    <mergeCell ref="BP8:BR10"/>
    <mergeCell ref="BT8:BT10"/>
    <mergeCell ref="CE8:CJ8"/>
    <mergeCell ref="CL8:CP8"/>
    <mergeCell ref="CR8:CU8"/>
    <mergeCell ref="CW8:CY8"/>
    <mergeCell ref="EK8:EL8"/>
    <mergeCell ref="EM8:EN8"/>
    <mergeCell ref="EO8:EP8"/>
    <mergeCell ref="EQ8:ER8"/>
    <mergeCell ref="ES8:ET8"/>
    <mergeCell ref="EU8:EV8"/>
    <mergeCell ref="EW8:EX8"/>
    <mergeCell ref="EY8:EZ8"/>
    <mergeCell ref="FA8:FB8"/>
    <mergeCell ref="FC8:FD8"/>
    <mergeCell ref="FE8:FF8"/>
    <mergeCell ref="FG8:FH8"/>
    <mergeCell ref="FI8:FJ8"/>
    <mergeCell ref="JS8:JT8"/>
    <mergeCell ref="JU8:JV8"/>
    <mergeCell ref="JW8:JX8"/>
    <mergeCell ref="JY8:JZ8"/>
    <mergeCell ref="KA8:KB8"/>
    <mergeCell ref="KC8:KD8"/>
    <mergeCell ref="KE8:KF8"/>
    <mergeCell ref="KG8:KH8"/>
    <mergeCell ref="KI8:KJ8"/>
    <mergeCell ref="KK8:KL8"/>
    <mergeCell ref="KM8:KN8"/>
    <mergeCell ref="KO8:KP8"/>
    <mergeCell ref="E9:F9"/>
    <mergeCell ref="G9:H9"/>
    <mergeCell ref="I9:J9"/>
    <mergeCell ref="K9:L9"/>
    <mergeCell ref="M9:N9"/>
    <mergeCell ref="O9:P9"/>
    <mergeCell ref="Q9:R9"/>
    <mergeCell ref="S9:T9"/>
    <mergeCell ref="U9:V9"/>
    <mergeCell ref="W9:X9"/>
    <mergeCell ref="Y9:Z9"/>
    <mergeCell ref="AD9:AF10"/>
    <mergeCell ref="AH9:AM10"/>
    <mergeCell ref="AO9:AS10"/>
    <mergeCell ref="AU9:AX10"/>
    <mergeCell ref="AZ9:BB10"/>
    <mergeCell ref="CE9:CJ10"/>
    <mergeCell ref="CL9:CP10"/>
    <mergeCell ref="CR9:CU10"/>
    <mergeCell ref="CW9:CY10"/>
    <mergeCell ref="EK9:EL9"/>
    <mergeCell ref="EM9:EN9"/>
    <mergeCell ref="EO9:EP9"/>
    <mergeCell ref="EQ9:ER9"/>
    <mergeCell ref="ES9:ET9"/>
    <mergeCell ref="EU9:EV9"/>
    <mergeCell ref="EW9:EX9"/>
    <mergeCell ref="EY9:EZ9"/>
    <mergeCell ref="FA9:FB9"/>
    <mergeCell ref="FC9:FD9"/>
    <mergeCell ref="FE9:FF9"/>
    <mergeCell ref="FG9:FH9"/>
    <mergeCell ref="FI9:FJ9"/>
    <mergeCell ref="JS9:JT9"/>
    <mergeCell ref="JU9:JV9"/>
    <mergeCell ref="JW9:JX9"/>
    <mergeCell ref="JY9:JZ9"/>
    <mergeCell ref="KA9:KB9"/>
    <mergeCell ref="KC9:KD9"/>
    <mergeCell ref="KE9:KF9"/>
    <mergeCell ref="KG9:KH9"/>
    <mergeCell ref="KI9:KJ9"/>
    <mergeCell ref="KK9:KL9"/>
    <mergeCell ref="KM9:KN9"/>
    <mergeCell ref="KO9:KP9"/>
    <mergeCell ref="E10:F10"/>
    <mergeCell ref="G10:H10"/>
    <mergeCell ref="I10:J10"/>
    <mergeCell ref="K10:L10"/>
    <mergeCell ref="M10:N10"/>
    <mergeCell ref="O10:P10"/>
    <mergeCell ref="Q10:R10"/>
    <mergeCell ref="S10:T10"/>
    <mergeCell ref="U10:V10"/>
    <mergeCell ref="W10:X10"/>
    <mergeCell ref="Y10:Z10"/>
    <mergeCell ref="EK10:EL10"/>
    <mergeCell ref="EM10:EN10"/>
    <mergeCell ref="EO10:EP10"/>
    <mergeCell ref="EQ10:ER10"/>
    <mergeCell ref="ES10:ET10"/>
    <mergeCell ref="EU10:EV10"/>
    <mergeCell ref="EW10:EX10"/>
    <mergeCell ref="EY10:EZ10"/>
    <mergeCell ref="FA10:FB10"/>
    <mergeCell ref="FC10:FD10"/>
    <mergeCell ref="FE10:FF10"/>
    <mergeCell ref="FG10:FH10"/>
    <mergeCell ref="FI10:FJ10"/>
    <mergeCell ref="JS10:JT10"/>
    <mergeCell ref="JU10:JV10"/>
    <mergeCell ref="JW10:JX10"/>
    <mergeCell ref="JY10:JZ10"/>
    <mergeCell ref="KA10:KB10"/>
    <mergeCell ref="KC10:KD10"/>
    <mergeCell ref="KE10:KF10"/>
    <mergeCell ref="KG10:KH10"/>
    <mergeCell ref="KI10:KJ10"/>
    <mergeCell ref="KK10:KL10"/>
    <mergeCell ref="KM10:KN10"/>
    <mergeCell ref="KO10:KP10"/>
    <mergeCell ref="E11:F11"/>
    <mergeCell ref="G11:H11"/>
    <mergeCell ref="I11:J11"/>
    <mergeCell ref="K11:L11"/>
    <mergeCell ref="M11:N11"/>
    <mergeCell ref="O11:P11"/>
    <mergeCell ref="Q11:R11"/>
    <mergeCell ref="S11:T11"/>
    <mergeCell ref="U11:V11"/>
    <mergeCell ref="W11:X11"/>
    <mergeCell ref="Y11:Z11"/>
    <mergeCell ref="EK11:EL11"/>
    <mergeCell ref="EM11:EN11"/>
    <mergeCell ref="EO11:EP11"/>
    <mergeCell ref="EQ11:ER11"/>
    <mergeCell ref="ES11:ET11"/>
    <mergeCell ref="EU11:EV11"/>
    <mergeCell ref="EW11:EX11"/>
    <mergeCell ref="EY11:EZ11"/>
    <mergeCell ref="FA11:FB11"/>
    <mergeCell ref="FC11:FD11"/>
    <mergeCell ref="FE11:FF11"/>
    <mergeCell ref="FG11:FH11"/>
    <mergeCell ref="FI11:FJ11"/>
    <mergeCell ref="JS11:JT11"/>
    <mergeCell ref="JU11:JV11"/>
    <mergeCell ref="JW11:JX11"/>
    <mergeCell ref="JY11:JZ11"/>
    <mergeCell ref="KA11:KB11"/>
    <mergeCell ref="KC11:KD11"/>
    <mergeCell ref="KE11:KF11"/>
    <mergeCell ref="KG11:KH11"/>
    <mergeCell ref="KI11:KJ11"/>
    <mergeCell ref="KK11:KL11"/>
    <mergeCell ref="KM11:KN11"/>
    <mergeCell ref="KO11:KP11"/>
    <mergeCell ref="E12:F12"/>
    <mergeCell ref="G12:H12"/>
    <mergeCell ref="I12:J12"/>
    <mergeCell ref="K12:L12"/>
    <mergeCell ref="M12:N12"/>
    <mergeCell ref="O12:P12"/>
    <mergeCell ref="Q12:R12"/>
    <mergeCell ref="S12:T12"/>
    <mergeCell ref="U12:V12"/>
    <mergeCell ref="W12:X12"/>
    <mergeCell ref="Y12:Z12"/>
    <mergeCell ref="AD12:AG12"/>
    <mergeCell ref="AI12:AL12"/>
    <mergeCell ref="AN12:AQ12"/>
    <mergeCell ref="AS12:AV12"/>
    <mergeCell ref="AY12:BA12"/>
    <mergeCell ref="EK12:EL12"/>
    <mergeCell ref="EM12:EN12"/>
    <mergeCell ref="EO12:EP12"/>
    <mergeCell ref="EQ12:ER12"/>
    <mergeCell ref="ES12:ET12"/>
    <mergeCell ref="EU12:EV12"/>
    <mergeCell ref="EW12:EX12"/>
    <mergeCell ref="EY12:EZ12"/>
    <mergeCell ref="FA12:FB12"/>
    <mergeCell ref="FC12:FD12"/>
    <mergeCell ref="FE12:FF12"/>
    <mergeCell ref="FG12:FH12"/>
    <mergeCell ref="FI12:FJ12"/>
    <mergeCell ref="JS12:JT12"/>
    <mergeCell ref="JU12:JV12"/>
    <mergeCell ref="JW12:JX12"/>
    <mergeCell ref="JY12:JZ12"/>
    <mergeCell ref="KA12:KB12"/>
    <mergeCell ref="KC12:KD12"/>
    <mergeCell ref="KE12:KF12"/>
    <mergeCell ref="KG12:KH12"/>
    <mergeCell ref="KI12:KJ12"/>
    <mergeCell ref="KK12:KL12"/>
    <mergeCell ref="KM12:KN12"/>
    <mergeCell ref="KO12:KP12"/>
    <mergeCell ref="E13:F13"/>
    <mergeCell ref="G13:H13"/>
    <mergeCell ref="I13:J13"/>
    <mergeCell ref="K13:L13"/>
    <mergeCell ref="M13:N13"/>
    <mergeCell ref="O13:P13"/>
    <mergeCell ref="Q13:R13"/>
    <mergeCell ref="S13:T13"/>
    <mergeCell ref="U13:V13"/>
    <mergeCell ref="W13:X13"/>
    <mergeCell ref="Y13:Z13"/>
    <mergeCell ref="AD13:AG14"/>
    <mergeCell ref="AI13:AL14"/>
    <mergeCell ref="AN13:AQ14"/>
    <mergeCell ref="AS13:AV14"/>
    <mergeCell ref="AX13:AX14"/>
    <mergeCell ref="AY13:BA14"/>
    <mergeCell ref="CE13:DZ13"/>
    <mergeCell ref="EA13:EB13"/>
    <mergeCell ref="EK13:EL13"/>
    <mergeCell ref="EM13:EN13"/>
    <mergeCell ref="EO13:EP13"/>
    <mergeCell ref="EQ13:ER13"/>
    <mergeCell ref="ES13:ET13"/>
    <mergeCell ref="EU13:EV13"/>
    <mergeCell ref="EW13:EX13"/>
    <mergeCell ref="EY13:EZ13"/>
    <mergeCell ref="FA13:FB13"/>
    <mergeCell ref="FC13:FD13"/>
    <mergeCell ref="FE13:FF13"/>
    <mergeCell ref="FG13:FH13"/>
    <mergeCell ref="FI13:FJ13"/>
    <mergeCell ref="JS13:JT13"/>
    <mergeCell ref="JU13:JV13"/>
    <mergeCell ref="JW13:JX13"/>
    <mergeCell ref="JY13:JZ13"/>
    <mergeCell ref="KA13:KB13"/>
    <mergeCell ref="KC13:KD13"/>
    <mergeCell ref="KE13:KF13"/>
    <mergeCell ref="KG13:KH13"/>
    <mergeCell ref="KI13:KJ13"/>
    <mergeCell ref="KK13:KL13"/>
    <mergeCell ref="KM13:KN13"/>
    <mergeCell ref="KO13:KP13"/>
    <mergeCell ref="E14:F14"/>
    <mergeCell ref="G14:H14"/>
    <mergeCell ref="I14:J14"/>
    <mergeCell ref="K14:L14"/>
    <mergeCell ref="M14:N14"/>
    <mergeCell ref="O14:P14"/>
    <mergeCell ref="Q14:R14"/>
    <mergeCell ref="S14:T14"/>
    <mergeCell ref="U14:V14"/>
    <mergeCell ref="W14:X14"/>
    <mergeCell ref="Y14:Z14"/>
    <mergeCell ref="CE14:CG16"/>
    <mergeCell ref="CH14:CJ16"/>
    <mergeCell ref="CK14:CM16"/>
    <mergeCell ref="CN14:CO16"/>
    <mergeCell ref="CP14:CR16"/>
    <mergeCell ref="CS14:CU16"/>
    <mergeCell ref="CV14:CX16"/>
    <mergeCell ref="CY14:CZ16"/>
    <mergeCell ref="DA14:DC16"/>
    <mergeCell ref="DD14:DF16"/>
    <mergeCell ref="DG14:DI16"/>
    <mergeCell ref="DJ14:DK16"/>
    <mergeCell ref="DL14:DN16"/>
    <mergeCell ref="DO14:DQ16"/>
    <mergeCell ref="DR14:DT16"/>
    <mergeCell ref="DU14:DV16"/>
    <mergeCell ref="DW14:EB20"/>
    <mergeCell ref="EK14:EL14"/>
    <mergeCell ref="EM14:EN14"/>
    <mergeCell ref="EO14:EP14"/>
    <mergeCell ref="EQ14:ER14"/>
    <mergeCell ref="ES14:ET14"/>
    <mergeCell ref="EU14:EV14"/>
    <mergeCell ref="EW14:EX14"/>
    <mergeCell ref="EY14:EZ14"/>
    <mergeCell ref="FA14:FB14"/>
    <mergeCell ref="FC14:FD14"/>
    <mergeCell ref="FE14:FF14"/>
    <mergeCell ref="FG14:FH14"/>
    <mergeCell ref="FI14:FJ14"/>
    <mergeCell ref="JS14:JT14"/>
    <mergeCell ref="JU14:JV14"/>
    <mergeCell ref="JW14:JX14"/>
    <mergeCell ref="JY14:JZ14"/>
    <mergeCell ref="KA14:KB14"/>
    <mergeCell ref="KC14:KD14"/>
    <mergeCell ref="KE14:KF14"/>
    <mergeCell ref="KG14:KH14"/>
    <mergeCell ref="KI14:KJ14"/>
    <mergeCell ref="KK14:KL14"/>
    <mergeCell ref="KM14:KN14"/>
    <mergeCell ref="KO14:KP14"/>
    <mergeCell ref="E15:F15"/>
    <mergeCell ref="G15:H15"/>
    <mergeCell ref="I15:J15"/>
    <mergeCell ref="K15:L15"/>
    <mergeCell ref="M15:N15"/>
    <mergeCell ref="O15:P15"/>
    <mergeCell ref="Q15:R15"/>
    <mergeCell ref="S15:T15"/>
    <mergeCell ref="U15:V15"/>
    <mergeCell ref="W15:X15"/>
    <mergeCell ref="Y15:Z15"/>
    <mergeCell ref="EK15:EL15"/>
    <mergeCell ref="EM15:EN15"/>
    <mergeCell ref="EO15:EP15"/>
    <mergeCell ref="EQ15:ER15"/>
    <mergeCell ref="ES15:ET15"/>
    <mergeCell ref="EU15:EV15"/>
    <mergeCell ref="EW15:EX15"/>
    <mergeCell ref="EY15:EZ15"/>
    <mergeCell ref="FA15:FB15"/>
    <mergeCell ref="FC15:FD15"/>
    <mergeCell ref="FE15:FF15"/>
    <mergeCell ref="FG15:FH15"/>
    <mergeCell ref="FI15:FJ15"/>
    <mergeCell ref="JS15:JT15"/>
    <mergeCell ref="JU15:JV15"/>
    <mergeCell ref="JW15:JX15"/>
    <mergeCell ref="JY15:JZ15"/>
    <mergeCell ref="KA15:KB15"/>
    <mergeCell ref="KC15:KD15"/>
    <mergeCell ref="KE15:KF15"/>
    <mergeCell ref="KG15:KH15"/>
    <mergeCell ref="KI15:KJ15"/>
    <mergeCell ref="KK15:KL15"/>
    <mergeCell ref="KM15:KN15"/>
    <mergeCell ref="KO15:KP15"/>
    <mergeCell ref="E16:F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Y16:Z16"/>
    <mergeCell ref="AS16:AV16"/>
    <mergeCell ref="AX16:AZ16"/>
    <mergeCell ref="EK16:EL16"/>
    <mergeCell ref="EM16:EN16"/>
    <mergeCell ref="EO16:EP16"/>
    <mergeCell ref="EQ16:ER16"/>
    <mergeCell ref="ES16:ET16"/>
    <mergeCell ref="EU16:EV16"/>
    <mergeCell ref="EW16:EX16"/>
    <mergeCell ref="EY16:EZ16"/>
    <mergeCell ref="FA16:FB16"/>
    <mergeCell ref="FC16:FD16"/>
    <mergeCell ref="FE16:FF16"/>
    <mergeCell ref="FG16:FH16"/>
    <mergeCell ref="FI16:FJ16"/>
    <mergeCell ref="JS16:JT16"/>
    <mergeCell ref="JU16:JV16"/>
    <mergeCell ref="JW16:JX16"/>
    <mergeCell ref="JY16:JZ16"/>
    <mergeCell ref="KA16:KB16"/>
    <mergeCell ref="KC16:KD16"/>
    <mergeCell ref="KE16:KF16"/>
    <mergeCell ref="KG16:KH16"/>
    <mergeCell ref="KI16:KJ16"/>
    <mergeCell ref="KK16:KL16"/>
    <mergeCell ref="KM16:KN16"/>
    <mergeCell ref="KO16:KP16"/>
    <mergeCell ref="E17:F17"/>
    <mergeCell ref="G17:H17"/>
    <mergeCell ref="I17:J17"/>
    <mergeCell ref="K17:L17"/>
    <mergeCell ref="M17:N17"/>
    <mergeCell ref="O17:P17"/>
    <mergeCell ref="Q17:R17"/>
    <mergeCell ref="S17:T17"/>
    <mergeCell ref="U17:V17"/>
    <mergeCell ref="W17:X17"/>
    <mergeCell ref="Y17:Z17"/>
    <mergeCell ref="AS17:AV18"/>
    <mergeCell ref="AX17:AZ18"/>
    <mergeCell ref="CE17:CG17"/>
    <mergeCell ref="CH17:CJ17"/>
    <mergeCell ref="CK17:CM17"/>
    <mergeCell ref="CN17:CO34"/>
    <mergeCell ref="CP17:CR17"/>
    <mergeCell ref="CS17:CU17"/>
    <mergeCell ref="CV17:CX17"/>
    <mergeCell ref="CY17:CZ34"/>
    <mergeCell ref="DA17:DC17"/>
    <mergeCell ref="DD17:DF17"/>
    <mergeCell ref="DG17:DI17"/>
    <mergeCell ref="DJ17:DK34"/>
    <mergeCell ref="DL17:DN17"/>
    <mergeCell ref="DO17:DQ17"/>
    <mergeCell ref="DR17:DT17"/>
    <mergeCell ref="DU17:DV34"/>
    <mergeCell ref="EK17:EL17"/>
    <mergeCell ref="EM17:EN17"/>
    <mergeCell ref="EO17:EP17"/>
    <mergeCell ref="EQ17:ER17"/>
    <mergeCell ref="ES17:ET17"/>
    <mergeCell ref="EU17:EV17"/>
    <mergeCell ref="EW17:EX17"/>
    <mergeCell ref="EY17:EZ17"/>
    <mergeCell ref="FA17:FB17"/>
    <mergeCell ref="FC17:FD17"/>
    <mergeCell ref="FE17:FF17"/>
    <mergeCell ref="FG17:FH17"/>
    <mergeCell ref="FI17:FJ17"/>
    <mergeCell ref="JS17:JT17"/>
    <mergeCell ref="JU17:JV17"/>
    <mergeCell ref="JW17:JX17"/>
    <mergeCell ref="JY17:JZ17"/>
    <mergeCell ref="KA17:KB17"/>
    <mergeCell ref="KC17:KD17"/>
    <mergeCell ref="KE17:KF17"/>
    <mergeCell ref="KG17:KH17"/>
    <mergeCell ref="KI17:KJ17"/>
    <mergeCell ref="KK17:KL17"/>
    <mergeCell ref="KM17:KN17"/>
    <mergeCell ref="KO17:KP17"/>
    <mergeCell ref="E18:F18"/>
    <mergeCell ref="G18:H18"/>
    <mergeCell ref="I18:J18"/>
    <mergeCell ref="K18:L18"/>
    <mergeCell ref="M18:N18"/>
    <mergeCell ref="O18:P18"/>
    <mergeCell ref="Q18:R18"/>
    <mergeCell ref="S18:T18"/>
    <mergeCell ref="U18:V18"/>
    <mergeCell ref="W18:X18"/>
    <mergeCell ref="Y18:Z18"/>
    <mergeCell ref="CE18:CG18"/>
    <mergeCell ref="CH18:CJ18"/>
    <mergeCell ref="CK18:CM18"/>
    <mergeCell ref="CP18:CR18"/>
    <mergeCell ref="CS18:CU18"/>
    <mergeCell ref="CV18:CX18"/>
    <mergeCell ref="DA18:DC18"/>
    <mergeCell ref="DD18:DF18"/>
    <mergeCell ref="DG18:DI18"/>
    <mergeCell ref="DL18:DN18"/>
    <mergeCell ref="DO18:DQ18"/>
    <mergeCell ref="DR18:DT18"/>
    <mergeCell ref="EK18:EL18"/>
    <mergeCell ref="EM18:EN18"/>
    <mergeCell ref="EO18:EP18"/>
    <mergeCell ref="EQ18:ER18"/>
    <mergeCell ref="ES18:ET18"/>
    <mergeCell ref="EU18:EV18"/>
    <mergeCell ref="EW18:EX18"/>
    <mergeCell ref="EY18:EZ18"/>
    <mergeCell ref="FA18:FB18"/>
    <mergeCell ref="FC18:FD18"/>
    <mergeCell ref="FE18:FF18"/>
    <mergeCell ref="FG18:FH18"/>
    <mergeCell ref="FI18:FJ18"/>
    <mergeCell ref="JS18:JT18"/>
    <mergeCell ref="JU18:JV18"/>
    <mergeCell ref="JW18:JX18"/>
    <mergeCell ref="JY18:JZ18"/>
    <mergeCell ref="KA18:KB18"/>
    <mergeCell ref="KC18:KD18"/>
    <mergeCell ref="KE18:KF18"/>
    <mergeCell ref="KG18:KH18"/>
    <mergeCell ref="KI18:KJ18"/>
    <mergeCell ref="KK18:KL18"/>
    <mergeCell ref="KM18:KN18"/>
    <mergeCell ref="KO18:KP18"/>
    <mergeCell ref="E19:F19"/>
    <mergeCell ref="G19:H19"/>
    <mergeCell ref="I19:J19"/>
    <mergeCell ref="K19:L19"/>
    <mergeCell ref="M19:N19"/>
    <mergeCell ref="O19:P19"/>
    <mergeCell ref="Q19:R19"/>
    <mergeCell ref="S19:T19"/>
    <mergeCell ref="U19:V19"/>
    <mergeCell ref="W19:X19"/>
    <mergeCell ref="Y19:Z19"/>
    <mergeCell ref="CE19:CG19"/>
    <mergeCell ref="CH19:CJ19"/>
    <mergeCell ref="CK19:CM19"/>
    <mergeCell ref="CP19:CR19"/>
    <mergeCell ref="CS19:CU19"/>
    <mergeCell ref="CV19:CX19"/>
    <mergeCell ref="DA19:DC19"/>
    <mergeCell ref="DD19:DF19"/>
    <mergeCell ref="DG19:DI19"/>
    <mergeCell ref="DL19:DN19"/>
    <mergeCell ref="DO19:DQ19"/>
    <mergeCell ref="DR19:DT19"/>
    <mergeCell ref="EK19:EL19"/>
    <mergeCell ref="EM19:EN19"/>
    <mergeCell ref="EO19:EP19"/>
    <mergeCell ref="EQ19:ER19"/>
    <mergeCell ref="ES19:ET19"/>
    <mergeCell ref="EU19:EV19"/>
    <mergeCell ref="EW19:EX19"/>
    <mergeCell ref="EY19:EZ19"/>
    <mergeCell ref="FA19:FB19"/>
    <mergeCell ref="FC19:FD19"/>
    <mergeCell ref="FE19:FF19"/>
    <mergeCell ref="FG19:FH19"/>
    <mergeCell ref="FI19:FJ19"/>
    <mergeCell ref="JS19:JT19"/>
    <mergeCell ref="JU19:JV19"/>
    <mergeCell ref="JW19:JX19"/>
    <mergeCell ref="JY19:JZ19"/>
    <mergeCell ref="KA19:KB19"/>
    <mergeCell ref="KC19:KD19"/>
    <mergeCell ref="KE19:KF19"/>
    <mergeCell ref="KG19:KH19"/>
    <mergeCell ref="KI19:KJ19"/>
    <mergeCell ref="KK19:KL19"/>
    <mergeCell ref="KM19:KN19"/>
    <mergeCell ref="KO19:KP19"/>
    <mergeCell ref="E20:F20"/>
    <mergeCell ref="G20:H20"/>
    <mergeCell ref="I20:J20"/>
    <mergeCell ref="K20:L20"/>
    <mergeCell ref="M20:N20"/>
    <mergeCell ref="O20:P20"/>
    <mergeCell ref="Q20:R20"/>
    <mergeCell ref="S20:T20"/>
    <mergeCell ref="U20:V20"/>
    <mergeCell ref="W20:X20"/>
    <mergeCell ref="Y20:Z20"/>
    <mergeCell ref="AD20:AI20"/>
    <mergeCell ref="CE20:CG20"/>
    <mergeCell ref="CH20:CJ20"/>
    <mergeCell ref="CK20:CM20"/>
    <mergeCell ref="CP20:CR20"/>
    <mergeCell ref="CS20:CU20"/>
    <mergeCell ref="CV20:CX20"/>
    <mergeCell ref="DA20:DC20"/>
    <mergeCell ref="DD20:DF20"/>
    <mergeCell ref="DG20:DI20"/>
    <mergeCell ref="EK20:EL20"/>
    <mergeCell ref="EM20:EN20"/>
    <mergeCell ref="EO20:EP20"/>
    <mergeCell ref="EQ20:ER20"/>
    <mergeCell ref="ES20:ET20"/>
    <mergeCell ref="EU20:EV20"/>
    <mergeCell ref="EW20:EX20"/>
    <mergeCell ref="EY20:EZ20"/>
    <mergeCell ref="FA20:FB20"/>
    <mergeCell ref="FC20:FD20"/>
    <mergeCell ref="FE20:FF20"/>
    <mergeCell ref="FG20:FH20"/>
    <mergeCell ref="FI20:FJ20"/>
    <mergeCell ref="JS20:JT20"/>
    <mergeCell ref="JU20:JV20"/>
    <mergeCell ref="JW20:JX20"/>
    <mergeCell ref="JY20:JZ20"/>
    <mergeCell ref="KA20:KB20"/>
    <mergeCell ref="KC20:KD20"/>
    <mergeCell ref="KE20:KF20"/>
    <mergeCell ref="KG20:KH20"/>
    <mergeCell ref="KI20:KJ20"/>
    <mergeCell ref="KK20:KL20"/>
    <mergeCell ref="KM20:KN20"/>
    <mergeCell ref="KO20:KP20"/>
    <mergeCell ref="E21:F21"/>
    <mergeCell ref="G21:H21"/>
    <mergeCell ref="I21:J21"/>
    <mergeCell ref="K21:L21"/>
    <mergeCell ref="M21:N21"/>
    <mergeCell ref="O21:P21"/>
    <mergeCell ref="Q21:R21"/>
    <mergeCell ref="S21:T21"/>
    <mergeCell ref="U21:V21"/>
    <mergeCell ref="W21:X21"/>
    <mergeCell ref="Y21:Z21"/>
    <mergeCell ref="AD21:AI22"/>
    <mergeCell ref="CE21:CG21"/>
    <mergeCell ref="CH21:CJ21"/>
    <mergeCell ref="CK21:CM21"/>
    <mergeCell ref="CP21:CR21"/>
    <mergeCell ref="CS21:CU21"/>
    <mergeCell ref="CV21:CX21"/>
    <mergeCell ref="DA21:DC21"/>
    <mergeCell ref="DD21:DF21"/>
    <mergeCell ref="DG21:DI21"/>
    <mergeCell ref="EK21:EL21"/>
    <mergeCell ref="EM21:EN21"/>
    <mergeCell ref="EO21:EP21"/>
    <mergeCell ref="EQ21:ER21"/>
    <mergeCell ref="ES21:ET21"/>
    <mergeCell ref="EU21:EV21"/>
    <mergeCell ref="EW21:EX21"/>
    <mergeCell ref="EY21:EZ21"/>
    <mergeCell ref="FA21:FB21"/>
    <mergeCell ref="FC21:FD21"/>
    <mergeCell ref="FE21:FF21"/>
    <mergeCell ref="FG21:FH21"/>
    <mergeCell ref="FI21:FJ21"/>
    <mergeCell ref="JS21:JT21"/>
    <mergeCell ref="JU21:JV21"/>
    <mergeCell ref="JW21:JX21"/>
    <mergeCell ref="JY21:JZ21"/>
    <mergeCell ref="KA21:KB21"/>
    <mergeCell ref="KC21:KD21"/>
    <mergeCell ref="KE21:KF21"/>
    <mergeCell ref="KG21:KH21"/>
    <mergeCell ref="KI21:KJ21"/>
    <mergeCell ref="KK21:KL21"/>
    <mergeCell ref="KM21:KN21"/>
    <mergeCell ref="KO21:KP21"/>
    <mergeCell ref="E22:F22"/>
    <mergeCell ref="G22:H22"/>
    <mergeCell ref="I22:J22"/>
    <mergeCell ref="K22:L22"/>
    <mergeCell ref="M22:N22"/>
    <mergeCell ref="O22:P22"/>
    <mergeCell ref="Q22:R22"/>
    <mergeCell ref="S22:T22"/>
    <mergeCell ref="U22:V22"/>
    <mergeCell ref="W22:X22"/>
    <mergeCell ref="Y22:Z22"/>
    <mergeCell ref="CE22:CG22"/>
    <mergeCell ref="CH22:CJ22"/>
    <mergeCell ref="CK22:CM22"/>
    <mergeCell ref="CP22:CR22"/>
    <mergeCell ref="CS22:CU22"/>
    <mergeCell ref="CV22:CX22"/>
    <mergeCell ref="DA22:DC22"/>
    <mergeCell ref="DD22:DF22"/>
    <mergeCell ref="DG22:DI22"/>
    <mergeCell ref="EK22:EL22"/>
    <mergeCell ref="EM22:EN22"/>
    <mergeCell ref="EO22:EP22"/>
    <mergeCell ref="EQ22:ER22"/>
    <mergeCell ref="ES22:ET22"/>
    <mergeCell ref="EU22:EV22"/>
    <mergeCell ref="EW22:EX22"/>
    <mergeCell ref="EY22:EZ22"/>
    <mergeCell ref="FA22:FB22"/>
    <mergeCell ref="FC22:FD22"/>
    <mergeCell ref="FE22:FF22"/>
    <mergeCell ref="FG22:FH22"/>
    <mergeCell ref="FI22:FJ22"/>
    <mergeCell ref="JS22:JT22"/>
    <mergeCell ref="JU22:JV22"/>
    <mergeCell ref="JW22:JX22"/>
    <mergeCell ref="JY22:JZ22"/>
    <mergeCell ref="KA22:KB22"/>
    <mergeCell ref="KC22:KD22"/>
    <mergeCell ref="KE22:KF22"/>
    <mergeCell ref="KG22:KH22"/>
    <mergeCell ref="KI22:KJ22"/>
    <mergeCell ref="KK22:KL22"/>
    <mergeCell ref="KM22:KN22"/>
    <mergeCell ref="KO22:KP22"/>
    <mergeCell ref="E23:F23"/>
    <mergeCell ref="G23:H23"/>
    <mergeCell ref="I23:J23"/>
    <mergeCell ref="K23:L23"/>
    <mergeCell ref="M23:N23"/>
    <mergeCell ref="O23:P23"/>
    <mergeCell ref="Q23:R23"/>
    <mergeCell ref="S23:T23"/>
    <mergeCell ref="U23:V23"/>
    <mergeCell ref="W23:X23"/>
    <mergeCell ref="Y23:Z23"/>
    <mergeCell ref="CE23:CG23"/>
    <mergeCell ref="CH23:CJ23"/>
    <mergeCell ref="CK23:CM23"/>
    <mergeCell ref="CP23:CR23"/>
    <mergeCell ref="CS23:CU23"/>
    <mergeCell ref="CV23:CX23"/>
    <mergeCell ref="DA23:DC23"/>
    <mergeCell ref="DD23:DF23"/>
    <mergeCell ref="DG23:DI23"/>
    <mergeCell ref="EK23:EL23"/>
    <mergeCell ref="EM23:EN23"/>
    <mergeCell ref="EO23:EP23"/>
    <mergeCell ref="EQ23:ER23"/>
    <mergeCell ref="ES23:ET23"/>
    <mergeCell ref="EU23:EV23"/>
    <mergeCell ref="EW23:EX23"/>
    <mergeCell ref="EY23:EZ23"/>
    <mergeCell ref="FA23:FB23"/>
    <mergeCell ref="FC23:FD23"/>
    <mergeCell ref="FE23:FF23"/>
    <mergeCell ref="FG23:FH23"/>
    <mergeCell ref="FI23:FJ23"/>
    <mergeCell ref="JS23:JT23"/>
    <mergeCell ref="JU23:JV23"/>
    <mergeCell ref="JW23:JX23"/>
    <mergeCell ref="JY23:JZ23"/>
    <mergeCell ref="KA23:KB23"/>
    <mergeCell ref="KC23:KD23"/>
    <mergeCell ref="KE23:KF23"/>
    <mergeCell ref="KG23:KH23"/>
    <mergeCell ref="KI23:KJ23"/>
    <mergeCell ref="KK23:KL23"/>
    <mergeCell ref="KM23:KN23"/>
    <mergeCell ref="KO23:KP23"/>
    <mergeCell ref="E24:F24"/>
    <mergeCell ref="G24:H24"/>
    <mergeCell ref="I24:J24"/>
    <mergeCell ref="K24:L24"/>
    <mergeCell ref="M24:N24"/>
    <mergeCell ref="O24:P24"/>
    <mergeCell ref="Q24:R24"/>
    <mergeCell ref="S24:T24"/>
    <mergeCell ref="U24:V24"/>
    <mergeCell ref="W24:X24"/>
    <mergeCell ref="Y24:Z24"/>
    <mergeCell ref="AK24:AN24"/>
    <mergeCell ref="AY24:BA26"/>
    <mergeCell ref="BB24:BB26"/>
    <mergeCell ref="BC24:BD24"/>
    <mergeCell ref="BL24:BM24"/>
    <mergeCell ref="BN24:BO24"/>
    <mergeCell ref="BP24:BS24"/>
    <mergeCell ref="BT24:BW24"/>
    <mergeCell ref="CE24:CG24"/>
    <mergeCell ref="CH24:CJ24"/>
    <mergeCell ref="CK24:CM24"/>
    <mergeCell ref="CP24:CR24"/>
    <mergeCell ref="CS24:CU24"/>
    <mergeCell ref="CV24:CX24"/>
    <mergeCell ref="DA24:DC24"/>
    <mergeCell ref="DD24:DF24"/>
    <mergeCell ref="DG24:DI24"/>
    <mergeCell ref="EK24:EL24"/>
    <mergeCell ref="EM24:EN24"/>
    <mergeCell ref="EO24:EP24"/>
    <mergeCell ref="EQ24:ER24"/>
    <mergeCell ref="ES24:ET24"/>
    <mergeCell ref="EU24:EV24"/>
    <mergeCell ref="EW24:EX24"/>
    <mergeCell ref="EY24:EZ24"/>
    <mergeCell ref="FA24:FB24"/>
    <mergeCell ref="FC24:FD24"/>
    <mergeCell ref="FE24:FF24"/>
    <mergeCell ref="FG24:FH24"/>
    <mergeCell ref="FI24:FJ24"/>
    <mergeCell ref="JS24:JT24"/>
    <mergeCell ref="JU24:JV24"/>
    <mergeCell ref="JW24:JX24"/>
    <mergeCell ref="JY24:JZ24"/>
    <mergeCell ref="KA24:KB24"/>
    <mergeCell ref="KC24:KD24"/>
    <mergeCell ref="KE24:KF24"/>
    <mergeCell ref="KG24:KH24"/>
    <mergeCell ref="KI24:KJ24"/>
    <mergeCell ref="KK24:KL24"/>
    <mergeCell ref="KM24:KN24"/>
    <mergeCell ref="KO24:KP24"/>
    <mergeCell ref="E25:F25"/>
    <mergeCell ref="G25:H25"/>
    <mergeCell ref="I25:J25"/>
    <mergeCell ref="K25:L25"/>
    <mergeCell ref="M25:N25"/>
    <mergeCell ref="O25:P25"/>
    <mergeCell ref="Q25:R25"/>
    <mergeCell ref="S25:T25"/>
    <mergeCell ref="U25:V25"/>
    <mergeCell ref="W25:X25"/>
    <mergeCell ref="Y25:Z25"/>
    <mergeCell ref="BC25:BK26"/>
    <mergeCell ref="BL25:BM26"/>
    <mergeCell ref="BN25:BO26"/>
    <mergeCell ref="BP25:BP26"/>
    <mergeCell ref="BQ25:BR26"/>
    <mergeCell ref="BS25:BS26"/>
    <mergeCell ref="BT25:BW26"/>
    <mergeCell ref="CE25:CG25"/>
    <mergeCell ref="CH25:CJ25"/>
    <mergeCell ref="CK25:CM25"/>
    <mergeCell ref="CP25:CR25"/>
    <mergeCell ref="CS25:CU25"/>
    <mergeCell ref="CV25:CX25"/>
    <mergeCell ref="DA25:DC25"/>
    <mergeCell ref="DD25:DF25"/>
    <mergeCell ref="DG25:DI25"/>
    <mergeCell ref="EK25:EL25"/>
    <mergeCell ref="EM25:EN25"/>
    <mergeCell ref="EO25:EP25"/>
    <mergeCell ref="EQ25:ER25"/>
    <mergeCell ref="ES25:ET25"/>
    <mergeCell ref="EU25:EV25"/>
    <mergeCell ref="EW25:EX25"/>
    <mergeCell ref="EY25:EZ25"/>
    <mergeCell ref="FA25:FB25"/>
    <mergeCell ref="FC25:FD25"/>
    <mergeCell ref="FE25:FF25"/>
    <mergeCell ref="FG25:FH25"/>
    <mergeCell ref="FI25:FJ25"/>
    <mergeCell ref="JS25:JT25"/>
    <mergeCell ref="JU25:JV25"/>
    <mergeCell ref="JW25:JX25"/>
    <mergeCell ref="JY25:JZ25"/>
    <mergeCell ref="KA25:KB25"/>
    <mergeCell ref="KC25:KD25"/>
    <mergeCell ref="KE25:KF25"/>
    <mergeCell ref="KG25:KH25"/>
    <mergeCell ref="KI25:KJ25"/>
    <mergeCell ref="KK25:KL25"/>
    <mergeCell ref="KM25:KN25"/>
    <mergeCell ref="KO25:KP25"/>
    <mergeCell ref="E26:F26"/>
    <mergeCell ref="G26:H26"/>
    <mergeCell ref="I26:J26"/>
    <mergeCell ref="K26:L26"/>
    <mergeCell ref="M26:N26"/>
    <mergeCell ref="O26:P26"/>
    <mergeCell ref="Q26:R26"/>
    <mergeCell ref="S26:T26"/>
    <mergeCell ref="U26:V26"/>
    <mergeCell ref="W26:X26"/>
    <mergeCell ref="Y26:Z26"/>
    <mergeCell ref="CE26:CG26"/>
    <mergeCell ref="CH26:CJ26"/>
    <mergeCell ref="CK26:CM26"/>
    <mergeCell ref="CP26:CR26"/>
    <mergeCell ref="CS26:CU26"/>
    <mergeCell ref="CV26:CX26"/>
    <mergeCell ref="DA26:DC26"/>
    <mergeCell ref="DD26:DF26"/>
    <mergeCell ref="DG26:DI26"/>
    <mergeCell ref="EK26:EL26"/>
    <mergeCell ref="EM26:EN26"/>
    <mergeCell ref="EO26:EP26"/>
    <mergeCell ref="EQ26:ER26"/>
    <mergeCell ref="ES26:ET26"/>
    <mergeCell ref="EU26:EV26"/>
    <mergeCell ref="EW26:EX26"/>
    <mergeCell ref="EY26:EZ26"/>
    <mergeCell ref="FA26:FB26"/>
    <mergeCell ref="FC26:FD26"/>
    <mergeCell ref="FE26:FF26"/>
    <mergeCell ref="FG26:FH26"/>
    <mergeCell ref="FI26:FJ26"/>
    <mergeCell ref="JS26:JT26"/>
    <mergeCell ref="JU26:JV26"/>
    <mergeCell ref="JW26:JX26"/>
    <mergeCell ref="JY26:JZ26"/>
    <mergeCell ref="KA26:KB26"/>
    <mergeCell ref="KC26:KD26"/>
    <mergeCell ref="KE26:KF26"/>
    <mergeCell ref="KG26:KH26"/>
    <mergeCell ref="KI26:KJ26"/>
    <mergeCell ref="KK26:KL26"/>
    <mergeCell ref="KM26:KN26"/>
    <mergeCell ref="KO26:KP26"/>
    <mergeCell ref="E27:F27"/>
    <mergeCell ref="G27:H27"/>
    <mergeCell ref="I27:J27"/>
    <mergeCell ref="K27:L27"/>
    <mergeCell ref="M27:N27"/>
    <mergeCell ref="O27:P27"/>
    <mergeCell ref="Q27:R27"/>
    <mergeCell ref="S27:T27"/>
    <mergeCell ref="U27:V27"/>
    <mergeCell ref="W27:X27"/>
    <mergeCell ref="Y27:Z27"/>
    <mergeCell ref="CE27:CG27"/>
    <mergeCell ref="CH27:CJ27"/>
    <mergeCell ref="CK27:CM27"/>
    <mergeCell ref="CP27:CR27"/>
    <mergeCell ref="CS27:CU27"/>
    <mergeCell ref="CV27:CX27"/>
    <mergeCell ref="DA27:DC27"/>
    <mergeCell ref="DD27:DF27"/>
    <mergeCell ref="DG27:DI27"/>
    <mergeCell ref="EK27:EL27"/>
    <mergeCell ref="EM27:EN27"/>
    <mergeCell ref="EO27:EP27"/>
    <mergeCell ref="EQ27:ER27"/>
    <mergeCell ref="ES27:ET27"/>
    <mergeCell ref="EU27:EV27"/>
    <mergeCell ref="EW27:EX27"/>
    <mergeCell ref="EY27:EZ27"/>
    <mergeCell ref="FA27:FB27"/>
    <mergeCell ref="FC27:FD27"/>
    <mergeCell ref="FE27:FF27"/>
    <mergeCell ref="FG27:FH27"/>
    <mergeCell ref="FI27:FJ27"/>
    <mergeCell ref="JS27:JT27"/>
    <mergeCell ref="JU27:JV27"/>
    <mergeCell ref="JW27:JX27"/>
    <mergeCell ref="JY27:JZ27"/>
    <mergeCell ref="KA27:KB27"/>
    <mergeCell ref="KC27:KD27"/>
    <mergeCell ref="KE27:KF27"/>
    <mergeCell ref="KG27:KH27"/>
    <mergeCell ref="KI27:KJ27"/>
    <mergeCell ref="KK27:KL27"/>
    <mergeCell ref="KM27:KN27"/>
    <mergeCell ref="KO27:KP27"/>
    <mergeCell ref="E28:F28"/>
    <mergeCell ref="G28:H28"/>
    <mergeCell ref="I28:J28"/>
    <mergeCell ref="K28:L28"/>
    <mergeCell ref="M28:N28"/>
    <mergeCell ref="O28:P28"/>
    <mergeCell ref="Q28:R28"/>
    <mergeCell ref="S28:T28"/>
    <mergeCell ref="U28:V28"/>
    <mergeCell ref="W28:X28"/>
    <mergeCell ref="Y28:Z28"/>
    <mergeCell ref="CE28:CG28"/>
    <mergeCell ref="CH28:CJ28"/>
    <mergeCell ref="CK28:CM28"/>
    <mergeCell ref="CP28:CR28"/>
    <mergeCell ref="CS28:CU28"/>
    <mergeCell ref="CV28:CX28"/>
    <mergeCell ref="DA28:DC28"/>
    <mergeCell ref="DD28:DF28"/>
    <mergeCell ref="DG28:DI28"/>
    <mergeCell ref="EK28:EL28"/>
    <mergeCell ref="EM28:EN28"/>
    <mergeCell ref="EO28:EP28"/>
    <mergeCell ref="EQ28:ER28"/>
    <mergeCell ref="ES28:ET28"/>
    <mergeCell ref="EU28:EV28"/>
    <mergeCell ref="EW28:EX28"/>
    <mergeCell ref="EY28:EZ28"/>
    <mergeCell ref="FA28:FB28"/>
    <mergeCell ref="FC28:FD28"/>
    <mergeCell ref="FE28:FF28"/>
    <mergeCell ref="FG28:FH28"/>
    <mergeCell ref="FI28:FJ28"/>
    <mergeCell ref="JS28:JT28"/>
    <mergeCell ref="JU28:JV28"/>
    <mergeCell ref="JW28:JX28"/>
    <mergeCell ref="JY28:JZ28"/>
    <mergeCell ref="KA28:KB28"/>
    <mergeCell ref="KC28:KD28"/>
    <mergeCell ref="KE28:KF28"/>
    <mergeCell ref="KG28:KH28"/>
    <mergeCell ref="KI28:KJ28"/>
    <mergeCell ref="KK28:KL28"/>
    <mergeCell ref="KM28:KN28"/>
    <mergeCell ref="KO28:KP28"/>
    <mergeCell ref="E29:F29"/>
    <mergeCell ref="G29:H29"/>
    <mergeCell ref="I29:J29"/>
    <mergeCell ref="K29:L29"/>
    <mergeCell ref="M29:N29"/>
    <mergeCell ref="O29:P29"/>
    <mergeCell ref="Q29:R29"/>
    <mergeCell ref="S29:T29"/>
    <mergeCell ref="U29:V29"/>
    <mergeCell ref="W29:X29"/>
    <mergeCell ref="Y29:Z29"/>
    <mergeCell ref="AN29:AO29"/>
    <mergeCell ref="CE29:CG29"/>
    <mergeCell ref="CH29:CJ29"/>
    <mergeCell ref="CK29:CM29"/>
    <mergeCell ref="CP29:CR29"/>
    <mergeCell ref="CS29:CU29"/>
    <mergeCell ref="CV29:CX29"/>
    <mergeCell ref="DA29:DC29"/>
    <mergeCell ref="DD29:DF29"/>
    <mergeCell ref="DG29:DI29"/>
    <mergeCell ref="EK29:EL29"/>
    <mergeCell ref="EM29:EN29"/>
    <mergeCell ref="EO29:EP29"/>
    <mergeCell ref="EQ29:ER29"/>
    <mergeCell ref="ES29:ET29"/>
    <mergeCell ref="EU29:EV29"/>
    <mergeCell ref="EW29:EX29"/>
    <mergeCell ref="EY29:EZ29"/>
    <mergeCell ref="FA29:FB29"/>
    <mergeCell ref="FC29:FD29"/>
    <mergeCell ref="FE29:FF29"/>
    <mergeCell ref="FG29:FH29"/>
    <mergeCell ref="FI29:FJ29"/>
    <mergeCell ref="JS29:JT29"/>
    <mergeCell ref="JU29:JV29"/>
    <mergeCell ref="JW29:JX29"/>
    <mergeCell ref="JY29:JZ29"/>
    <mergeCell ref="KA29:KB29"/>
    <mergeCell ref="KC29:KD29"/>
    <mergeCell ref="KE29:KF29"/>
    <mergeCell ref="KG29:KH29"/>
    <mergeCell ref="KI29:KJ29"/>
    <mergeCell ref="KK29:KL29"/>
    <mergeCell ref="KM29:KN29"/>
    <mergeCell ref="KO29:KP29"/>
    <mergeCell ref="E30:F30"/>
    <mergeCell ref="G30:H30"/>
    <mergeCell ref="I30:J30"/>
    <mergeCell ref="K30:L30"/>
    <mergeCell ref="M30:N30"/>
    <mergeCell ref="O30:P30"/>
    <mergeCell ref="Q30:R30"/>
    <mergeCell ref="S30:T30"/>
    <mergeCell ref="U30:V30"/>
    <mergeCell ref="W30:X30"/>
    <mergeCell ref="Y30:Z30"/>
    <mergeCell ref="CE30:CG30"/>
    <mergeCell ref="CH30:CJ30"/>
    <mergeCell ref="CK30:CM30"/>
    <mergeCell ref="CP30:CR30"/>
    <mergeCell ref="CS30:CU30"/>
    <mergeCell ref="CV30:CX30"/>
    <mergeCell ref="DA30:DC30"/>
    <mergeCell ref="DD30:DF30"/>
    <mergeCell ref="DG30:DI30"/>
    <mergeCell ref="EK30:EL30"/>
    <mergeCell ref="EM30:EN30"/>
    <mergeCell ref="EO30:EP30"/>
    <mergeCell ref="EQ30:ER30"/>
    <mergeCell ref="ES30:ET30"/>
    <mergeCell ref="EU30:EV30"/>
    <mergeCell ref="EW30:EX30"/>
    <mergeCell ref="EY30:EZ30"/>
    <mergeCell ref="FA30:FB30"/>
    <mergeCell ref="FC30:FD30"/>
    <mergeCell ref="FE30:FF30"/>
    <mergeCell ref="FG30:FH30"/>
    <mergeCell ref="FI30:FJ30"/>
    <mergeCell ref="JS30:JT30"/>
    <mergeCell ref="JU30:JV30"/>
    <mergeCell ref="JW30:JX30"/>
    <mergeCell ref="JY30:JZ30"/>
    <mergeCell ref="KA30:KB30"/>
    <mergeCell ref="KC30:KD30"/>
    <mergeCell ref="KE30:KF30"/>
    <mergeCell ref="KG30:KH30"/>
    <mergeCell ref="KI30:KJ30"/>
    <mergeCell ref="KK30:KL30"/>
    <mergeCell ref="KM30:KN30"/>
    <mergeCell ref="KO30:KP30"/>
    <mergeCell ref="E31:F31"/>
    <mergeCell ref="G31:H31"/>
    <mergeCell ref="I31:J31"/>
    <mergeCell ref="K31:L31"/>
    <mergeCell ref="M31:N31"/>
    <mergeCell ref="O31:P31"/>
    <mergeCell ref="Q31:R31"/>
    <mergeCell ref="S31:T31"/>
    <mergeCell ref="U31:V31"/>
    <mergeCell ref="W31:X31"/>
    <mergeCell ref="Y31:Z31"/>
    <mergeCell ref="AI31:AM31"/>
    <mergeCell ref="CE31:CG31"/>
    <mergeCell ref="CH31:CJ31"/>
    <mergeCell ref="CK31:CM31"/>
    <mergeCell ref="CP31:CR31"/>
    <mergeCell ref="CS31:CU31"/>
    <mergeCell ref="CV31:CX31"/>
    <mergeCell ref="DA31:DC31"/>
    <mergeCell ref="DD31:DF31"/>
    <mergeCell ref="DG31:DI31"/>
    <mergeCell ref="EK31:EL31"/>
    <mergeCell ref="EM31:EN31"/>
    <mergeCell ref="EO31:EP31"/>
    <mergeCell ref="EQ31:ER31"/>
    <mergeCell ref="ES31:ET31"/>
    <mergeCell ref="EU31:EV31"/>
    <mergeCell ref="EW31:EX31"/>
    <mergeCell ref="EY31:EZ31"/>
    <mergeCell ref="FA31:FB31"/>
    <mergeCell ref="FC31:FD31"/>
    <mergeCell ref="FE31:FF31"/>
    <mergeCell ref="FG31:FH31"/>
    <mergeCell ref="FI31:FJ31"/>
    <mergeCell ref="JS31:JT31"/>
    <mergeCell ref="JU31:JV31"/>
    <mergeCell ref="JW31:JX31"/>
    <mergeCell ref="JY31:JZ31"/>
    <mergeCell ref="KA31:KB31"/>
    <mergeCell ref="KC31:KD31"/>
    <mergeCell ref="KE31:KF31"/>
    <mergeCell ref="KG31:KH31"/>
    <mergeCell ref="KI31:KJ31"/>
    <mergeCell ref="KK31:KL31"/>
    <mergeCell ref="KM31:KN31"/>
    <mergeCell ref="KO31:KP31"/>
    <mergeCell ref="E32:F32"/>
    <mergeCell ref="G32:H32"/>
    <mergeCell ref="I32:J32"/>
    <mergeCell ref="K32:L32"/>
    <mergeCell ref="M32:N32"/>
    <mergeCell ref="O32:P32"/>
    <mergeCell ref="Q32:R32"/>
    <mergeCell ref="S32:T32"/>
    <mergeCell ref="U32:V32"/>
    <mergeCell ref="W32:X32"/>
    <mergeCell ref="Y32:Z32"/>
    <mergeCell ref="CE32:CG32"/>
    <mergeCell ref="CH32:CJ32"/>
    <mergeCell ref="CK32:CM32"/>
    <mergeCell ref="CP32:CR32"/>
    <mergeCell ref="CS32:CU32"/>
    <mergeCell ref="CV32:CX32"/>
    <mergeCell ref="DA32:DC32"/>
    <mergeCell ref="DD32:DF32"/>
    <mergeCell ref="DG32:DI32"/>
    <mergeCell ref="EK32:EL32"/>
    <mergeCell ref="EM32:EN32"/>
    <mergeCell ref="EO32:EP32"/>
    <mergeCell ref="EQ32:ER32"/>
    <mergeCell ref="ES32:ET32"/>
    <mergeCell ref="EU32:EV32"/>
    <mergeCell ref="EW32:EX32"/>
    <mergeCell ref="EY32:EZ32"/>
    <mergeCell ref="FA32:FB32"/>
    <mergeCell ref="FC32:FD32"/>
    <mergeCell ref="FE32:FF32"/>
    <mergeCell ref="FG32:FH32"/>
    <mergeCell ref="FI32:FJ32"/>
    <mergeCell ref="JS32:JT32"/>
    <mergeCell ref="JU32:JV32"/>
    <mergeCell ref="JW32:JX32"/>
    <mergeCell ref="JY32:JZ32"/>
    <mergeCell ref="KA32:KB32"/>
    <mergeCell ref="KC32:KD32"/>
    <mergeCell ref="KE32:KF32"/>
    <mergeCell ref="KG32:KH32"/>
    <mergeCell ref="KI32:KJ32"/>
    <mergeCell ref="KK32:KL32"/>
    <mergeCell ref="KM32:KN32"/>
    <mergeCell ref="KO32:KP32"/>
    <mergeCell ref="E33:F33"/>
    <mergeCell ref="G33:H33"/>
    <mergeCell ref="I33:J33"/>
    <mergeCell ref="K33:L33"/>
    <mergeCell ref="M33:N33"/>
    <mergeCell ref="O33:P33"/>
    <mergeCell ref="Q33:R33"/>
    <mergeCell ref="S33:T33"/>
    <mergeCell ref="U33:V33"/>
    <mergeCell ref="W33:X33"/>
    <mergeCell ref="Y33:Z33"/>
    <mergeCell ref="CE33:CG33"/>
    <mergeCell ref="CH33:CJ33"/>
    <mergeCell ref="CK33:CM33"/>
    <mergeCell ref="CP33:CR33"/>
    <mergeCell ref="CS33:CU33"/>
    <mergeCell ref="CV33:CX33"/>
    <mergeCell ref="DA33:DC33"/>
    <mergeCell ref="DD33:DF33"/>
    <mergeCell ref="DG33:DI33"/>
    <mergeCell ref="EK33:EL33"/>
    <mergeCell ref="EM33:EN33"/>
    <mergeCell ref="EO33:EP33"/>
    <mergeCell ref="EQ33:ER33"/>
    <mergeCell ref="ES33:ET33"/>
    <mergeCell ref="EU33:EV33"/>
    <mergeCell ref="EW33:EX33"/>
    <mergeCell ref="EY33:EZ33"/>
    <mergeCell ref="FA33:FB33"/>
    <mergeCell ref="FC33:FD33"/>
    <mergeCell ref="FE33:FF33"/>
    <mergeCell ref="FG33:FH33"/>
    <mergeCell ref="FI33:FJ33"/>
    <mergeCell ref="JS33:JT33"/>
    <mergeCell ref="JU33:JV33"/>
    <mergeCell ref="JW33:JX33"/>
    <mergeCell ref="JY33:JZ33"/>
    <mergeCell ref="KA33:KB33"/>
    <mergeCell ref="KC33:KD33"/>
    <mergeCell ref="KE33:KF33"/>
    <mergeCell ref="KG33:KH33"/>
    <mergeCell ref="KI33:KJ33"/>
    <mergeCell ref="KK33:KL33"/>
    <mergeCell ref="KM33:KN33"/>
    <mergeCell ref="KO33:KP33"/>
    <mergeCell ref="E34:F34"/>
    <mergeCell ref="G34:H34"/>
    <mergeCell ref="I34:J34"/>
    <mergeCell ref="K34:L34"/>
    <mergeCell ref="M34:N34"/>
    <mergeCell ref="O34:P34"/>
    <mergeCell ref="Q34:R34"/>
    <mergeCell ref="S34:T34"/>
    <mergeCell ref="U34:V34"/>
    <mergeCell ref="W34:X34"/>
    <mergeCell ref="Y34:Z34"/>
    <mergeCell ref="CE34:CG34"/>
    <mergeCell ref="CH34:CJ34"/>
    <mergeCell ref="CK34:CM34"/>
    <mergeCell ref="CP34:CR34"/>
    <mergeCell ref="CS34:CU34"/>
    <mergeCell ref="CV34:CX34"/>
    <mergeCell ref="DA34:DC34"/>
    <mergeCell ref="DD34:DF34"/>
    <mergeCell ref="DG34:DI34"/>
    <mergeCell ref="EK34:EL34"/>
    <mergeCell ref="EM34:EN34"/>
    <mergeCell ref="EO34:EP34"/>
    <mergeCell ref="EQ34:ER34"/>
    <mergeCell ref="ES34:ET34"/>
    <mergeCell ref="EU34:EV34"/>
    <mergeCell ref="EW34:EX34"/>
    <mergeCell ref="EY34:EZ34"/>
    <mergeCell ref="FA34:FB34"/>
    <mergeCell ref="FC34:FD34"/>
    <mergeCell ref="FE34:FF34"/>
    <mergeCell ref="FG34:FH34"/>
    <mergeCell ref="FI34:FJ34"/>
    <mergeCell ref="JS34:JT34"/>
    <mergeCell ref="JU34:JV34"/>
    <mergeCell ref="JW34:JX34"/>
    <mergeCell ref="JY34:JZ34"/>
    <mergeCell ref="KA34:KB34"/>
    <mergeCell ref="KC34:KD34"/>
    <mergeCell ref="KE34:KF34"/>
    <mergeCell ref="KG34:KH34"/>
    <mergeCell ref="KI34:KJ34"/>
    <mergeCell ref="KK34:KL34"/>
    <mergeCell ref="KM34:KN34"/>
    <mergeCell ref="KO34:KP34"/>
    <mergeCell ref="E35:F35"/>
    <mergeCell ref="G35:H35"/>
    <mergeCell ref="I35:J35"/>
    <mergeCell ref="K35:L35"/>
    <mergeCell ref="M35:N35"/>
    <mergeCell ref="O35:P35"/>
    <mergeCell ref="Q35:R35"/>
    <mergeCell ref="S35:T35"/>
    <mergeCell ref="U35:V35"/>
    <mergeCell ref="W35:X35"/>
    <mergeCell ref="Y35:Z35"/>
    <mergeCell ref="AG35:AG37"/>
    <mergeCell ref="AH35:AI35"/>
    <mergeCell ref="AO35:AP35"/>
    <mergeCell ref="AQ35:AR35"/>
    <mergeCell ref="AS35:AV35"/>
    <mergeCell ref="BA35:BF35"/>
    <mergeCell ref="EK35:EL35"/>
    <mergeCell ref="EM35:EN35"/>
    <mergeCell ref="EO35:EP35"/>
    <mergeCell ref="EQ35:ER35"/>
    <mergeCell ref="ES35:ET35"/>
    <mergeCell ref="EU35:EV35"/>
    <mergeCell ref="EW35:EX35"/>
    <mergeCell ref="EY35:EZ35"/>
    <mergeCell ref="FA35:FB35"/>
    <mergeCell ref="FC35:FD35"/>
    <mergeCell ref="FE35:FF35"/>
    <mergeCell ref="FG35:FH35"/>
    <mergeCell ref="FI35:FJ35"/>
    <mergeCell ref="JS35:JT35"/>
    <mergeCell ref="JU35:JV35"/>
    <mergeCell ref="JW35:JX35"/>
    <mergeCell ref="JY35:JZ35"/>
    <mergeCell ref="KA35:KB35"/>
    <mergeCell ref="KC35:KD35"/>
    <mergeCell ref="KE35:KF35"/>
    <mergeCell ref="KG35:KH35"/>
    <mergeCell ref="KI35:KJ35"/>
    <mergeCell ref="KK35:KL35"/>
    <mergeCell ref="KM35:KN35"/>
    <mergeCell ref="KO35:KP35"/>
    <mergeCell ref="AH36:AN37"/>
    <mergeCell ref="AO36:AP37"/>
    <mergeCell ref="AQ36:AR37"/>
    <mergeCell ref="AS36:AS37"/>
    <mergeCell ref="AT36:AU37"/>
    <mergeCell ref="AV36:AV37"/>
    <mergeCell ref="BA36:BF36"/>
    <mergeCell ref="LM36:LO38"/>
    <mergeCell ref="J37:J50"/>
    <mergeCell ref="K37:S38"/>
    <mergeCell ref="T37:U38"/>
    <mergeCell ref="V37:W38"/>
    <mergeCell ref="X37:AA38"/>
    <mergeCell ref="BA37:BF37"/>
    <mergeCell ref="EL37:EL50"/>
    <mergeCell ref="EM37:EU38"/>
    <mergeCell ref="EV37:EW38"/>
    <mergeCell ref="EX37:EY38"/>
    <mergeCell ref="EZ37:FC38"/>
    <mergeCell ref="JH37:JH52"/>
    <mergeCell ref="JI37:KA38"/>
    <mergeCell ref="KB37:KC38"/>
    <mergeCell ref="KD37:KE38"/>
    <mergeCell ref="KF37:KI38"/>
    <mergeCell ref="BA38:BF38"/>
    <mergeCell ref="K39:S39"/>
    <mergeCell ref="T39:U39"/>
    <mergeCell ref="V39:W39"/>
    <mergeCell ref="Y39:Z39"/>
    <mergeCell ref="BA39:BF39"/>
    <mergeCell ref="EM39:EU39"/>
    <mergeCell ref="EV39:EW39"/>
    <mergeCell ref="EX39:EY39"/>
    <mergeCell ref="FA39:FB39"/>
    <mergeCell ref="FO39:FW39"/>
    <mergeCell ref="FX39:FY39"/>
    <mergeCell ref="FZ39:GA39"/>
    <mergeCell ref="GC39:GD39"/>
    <mergeCell ref="IT39:IY39"/>
    <mergeCell ref="JS39:KA39"/>
    <mergeCell ref="KB39:KC39"/>
    <mergeCell ref="KD39:KE39"/>
    <mergeCell ref="KG39:KH39"/>
    <mergeCell ref="K40:S40"/>
    <mergeCell ref="T40:U40"/>
    <mergeCell ref="V40:W40"/>
    <mergeCell ref="Y40:Z40"/>
    <mergeCell ref="AG40:AN40"/>
    <mergeCell ref="AO40:AP40"/>
    <mergeCell ref="BA40:BF40"/>
    <mergeCell ref="CY40:CY42"/>
    <mergeCell ref="DA40:DB40"/>
    <mergeCell ref="DE40:DF40"/>
    <mergeCell ref="DJ40:DK40"/>
    <mergeCell ref="DL40:DN40"/>
    <mergeCell ref="DO40:DR40"/>
    <mergeCell ref="EM40:EU40"/>
    <mergeCell ref="EV40:EW40"/>
    <mergeCell ref="EX40:EY40"/>
    <mergeCell ref="FA40:FB40"/>
    <mergeCell ref="IT40:IY40"/>
    <mergeCell ref="JS40:KA42"/>
    <mergeCell ref="KB40:KC42"/>
    <mergeCell ref="KD40:KE42"/>
    <mergeCell ref="KF40:KF42"/>
    <mergeCell ref="KG40:KH42"/>
    <mergeCell ref="KI40:KI42"/>
    <mergeCell ref="LB40:LC40"/>
    <mergeCell ref="LM40:LO42"/>
    <mergeCell ref="K41:S41"/>
    <mergeCell ref="T41:U41"/>
    <mergeCell ref="V41:W41"/>
    <mergeCell ref="Y41:Z41"/>
    <mergeCell ref="AC41:AE43"/>
    <mergeCell ref="AG41:AH41"/>
    <mergeCell ref="AP41:AQ41"/>
    <mergeCell ref="AR41:AS41"/>
    <mergeCell ref="AT41:AW41"/>
    <mergeCell ref="DA41:DI42"/>
    <mergeCell ref="DJ41:DK42"/>
    <mergeCell ref="DL41:DN42"/>
    <mergeCell ref="DO41:DO42"/>
    <mergeCell ref="DP41:DQ42"/>
    <mergeCell ref="DR41:DR42"/>
    <mergeCell ref="EM41:EU41"/>
    <mergeCell ref="EV41:EW41"/>
    <mergeCell ref="EX41:EY41"/>
    <mergeCell ref="FA41:FB41"/>
    <mergeCell ref="IT41:IY41"/>
    <mergeCell ref="LB41:LC41"/>
    <mergeCell ref="K42:S42"/>
    <mergeCell ref="T42:U42"/>
    <mergeCell ref="V42:W42"/>
    <mergeCell ref="Y42:Z42"/>
    <mergeCell ref="AF42:AF43"/>
    <mergeCell ref="AG42:AO43"/>
    <mergeCell ref="AP42:AQ43"/>
    <mergeCell ref="AR42:AS43"/>
    <mergeCell ref="AT42:AT43"/>
    <mergeCell ref="AU42:AV43"/>
    <mergeCell ref="AW42:AW43"/>
    <mergeCell ref="DZ42:EE42"/>
    <mergeCell ref="EM42:EU42"/>
    <mergeCell ref="EV42:EW42"/>
    <mergeCell ref="EX42:EY42"/>
    <mergeCell ref="FA42:FB42"/>
    <mergeCell ref="IT42:IY42"/>
    <mergeCell ref="LB42:LC42"/>
    <mergeCell ref="K43:S43"/>
    <mergeCell ref="T43:U43"/>
    <mergeCell ref="V43:W43"/>
    <mergeCell ref="Y43:Z43"/>
    <mergeCell ref="DZ43:EE43"/>
    <mergeCell ref="EM43:EU43"/>
    <mergeCell ref="EV43:EW43"/>
    <mergeCell ref="EX43:EY43"/>
    <mergeCell ref="FA43:FB43"/>
    <mergeCell ref="IT43:IY43"/>
    <mergeCell ref="JS43:KA43"/>
    <mergeCell ref="KB43:KC43"/>
    <mergeCell ref="KD43:KE43"/>
    <mergeCell ref="KG43:KH43"/>
    <mergeCell ref="K44:S44"/>
    <mergeCell ref="T44:U44"/>
    <mergeCell ref="V44:W44"/>
    <mergeCell ref="Y44:Z44"/>
    <mergeCell ref="CY44:CY46"/>
    <mergeCell ref="DA44:DB44"/>
    <mergeCell ref="DJ44:DK44"/>
    <mergeCell ref="DL44:DM44"/>
    <mergeCell ref="DN44:DQ44"/>
    <mergeCell ref="DZ44:EE44"/>
    <mergeCell ref="EM44:EU44"/>
    <mergeCell ref="EV44:EW44"/>
    <mergeCell ref="EX44:EY44"/>
    <mergeCell ref="FA44:FB44"/>
    <mergeCell ref="IT44:IY44"/>
    <mergeCell ref="JS44:KA44"/>
    <mergeCell ref="KB44:KC44"/>
    <mergeCell ref="KD44:KE44"/>
    <mergeCell ref="KG44:KH44"/>
    <mergeCell ref="KQ44:KX44"/>
    <mergeCell ref="KY44:KZ44"/>
    <mergeCell ref="K45:S45"/>
    <mergeCell ref="T45:U45"/>
    <mergeCell ref="V45:W45"/>
    <mergeCell ref="Y45:Z45"/>
    <mergeCell ref="AC45:AE47"/>
    <mergeCell ref="AG45:AH45"/>
    <mergeCell ref="AP45:AQ45"/>
    <mergeCell ref="AR45:AS45"/>
    <mergeCell ref="AT45:AW45"/>
    <mergeCell ref="DA45:DI46"/>
    <mergeCell ref="DJ45:DK46"/>
    <mergeCell ref="DL45:DM46"/>
    <mergeCell ref="DN45:DN46"/>
    <mergeCell ref="DO45:DP46"/>
    <mergeCell ref="DQ45:DQ46"/>
    <mergeCell ref="DZ45:EE45"/>
    <mergeCell ref="EM45:EU45"/>
    <mergeCell ref="EV45:EW45"/>
    <mergeCell ref="EX45:EY45"/>
    <mergeCell ref="FA45:FB45"/>
    <mergeCell ref="JS45:KA45"/>
    <mergeCell ref="KB45:KC45"/>
    <mergeCell ref="KD45:KE45"/>
    <mergeCell ref="KG45:KH45"/>
    <mergeCell ref="KQ45:KR45"/>
    <mergeCell ref="KZ45:LA45"/>
    <mergeCell ref="LB45:LC45"/>
    <mergeCell ref="LD45:LG45"/>
    <mergeCell ref="K46:S46"/>
    <mergeCell ref="T46:U46"/>
    <mergeCell ref="V46:W46"/>
    <mergeCell ref="Y46:Z46"/>
    <mergeCell ref="AF46:AF47"/>
    <mergeCell ref="AG46:AO47"/>
    <mergeCell ref="AP46:AQ47"/>
    <mergeCell ref="AR46:AS47"/>
    <mergeCell ref="AT46:AT47"/>
    <mergeCell ref="AU46:AV47"/>
    <mergeCell ref="AW46:AW47"/>
    <mergeCell ref="DZ46:EE46"/>
    <mergeCell ref="EM46:EU46"/>
    <mergeCell ref="EV46:EW46"/>
    <mergeCell ref="EX46:EY46"/>
    <mergeCell ref="FA46:FB46"/>
    <mergeCell ref="JS46:KA46"/>
    <mergeCell ref="KB46:KC46"/>
    <mergeCell ref="KD46:KE46"/>
    <mergeCell ref="KG46:KH46"/>
    <mergeCell ref="KP46:KP47"/>
    <mergeCell ref="KQ46:KY47"/>
    <mergeCell ref="KZ46:LA47"/>
    <mergeCell ref="LB46:LC47"/>
    <mergeCell ref="LD46:LD47"/>
    <mergeCell ref="LE46:LF47"/>
    <mergeCell ref="LG46:LG47"/>
    <mergeCell ref="K47:S47"/>
    <mergeCell ref="T47:U47"/>
    <mergeCell ref="V47:W47"/>
    <mergeCell ref="Y47:Z47"/>
    <mergeCell ref="DZ47:EE47"/>
    <mergeCell ref="EM47:EU47"/>
    <mergeCell ref="EV47:EW47"/>
    <mergeCell ref="EX47:EY47"/>
    <mergeCell ref="FA47:FB47"/>
    <mergeCell ref="JS47:KA47"/>
    <mergeCell ref="KB47:KC47"/>
    <mergeCell ref="KD47:KE47"/>
    <mergeCell ref="KG47:KH47"/>
    <mergeCell ref="K48:S48"/>
    <mergeCell ref="T48:U48"/>
    <mergeCell ref="V48:W48"/>
    <mergeCell ref="Y48:Z48"/>
    <mergeCell ref="BP48:BP50"/>
    <mergeCell ref="BQ48:BR48"/>
    <mergeCell ref="BZ48:CA48"/>
    <mergeCell ref="CB48:CC48"/>
    <mergeCell ref="CD48:CG48"/>
    <mergeCell ref="CH48:CL48"/>
    <mergeCell ref="EM48:EU48"/>
    <mergeCell ref="EV48:EW48"/>
    <mergeCell ref="EX48:EY48"/>
    <mergeCell ref="FA48:FB48"/>
    <mergeCell ref="JS48:KA48"/>
    <mergeCell ref="KB48:KC48"/>
    <mergeCell ref="KD48:KE48"/>
    <mergeCell ref="KG48:KH48"/>
    <mergeCell ref="K49:S49"/>
    <mergeCell ref="T49:U49"/>
    <mergeCell ref="V49:W49"/>
    <mergeCell ref="Y49:Z49"/>
    <mergeCell ref="AC49:AE51"/>
    <mergeCell ref="AG49:AH49"/>
    <mergeCell ref="AP49:AQ49"/>
    <mergeCell ref="AR49:AS49"/>
    <mergeCell ref="AT49:AW49"/>
    <mergeCell ref="BQ49:BR49"/>
    <mergeCell ref="BS49:BT49"/>
    <mergeCell ref="BU49:BY50"/>
    <mergeCell ref="BZ49:CA50"/>
    <mergeCell ref="CB49:CC50"/>
    <mergeCell ref="CD49:CD50"/>
    <mergeCell ref="CE49:CF50"/>
    <mergeCell ref="CG49:CG50"/>
    <mergeCell ref="CH49:CL50"/>
    <mergeCell ref="EM49:EU49"/>
    <mergeCell ref="EV49:EW49"/>
    <mergeCell ref="EX49:EY49"/>
    <mergeCell ref="FA49:FB49"/>
    <mergeCell ref="JS49:KA49"/>
    <mergeCell ref="KB49:KC49"/>
    <mergeCell ref="KD49:KE49"/>
    <mergeCell ref="KG49:KH49"/>
    <mergeCell ref="KQ49:KR49"/>
    <mergeCell ref="KT49:KU49"/>
    <mergeCell ref="KV49:KW49"/>
    <mergeCell ref="KZ49:LA49"/>
    <mergeCell ref="LB49:LC49"/>
    <mergeCell ref="LD49:LG49"/>
    <mergeCell ref="K50:M50"/>
    <mergeCell ref="N50:S50"/>
    <mergeCell ref="T50:U50"/>
    <mergeCell ref="V50:W50"/>
    <mergeCell ref="Y50:Z50"/>
    <mergeCell ref="AF50:AF51"/>
    <mergeCell ref="AG50:AO51"/>
    <mergeCell ref="AP50:AQ51"/>
    <mergeCell ref="AR50:AS51"/>
    <mergeCell ref="AT50:AT51"/>
    <mergeCell ref="AU50:AV51"/>
    <mergeCell ref="AW50:AW51"/>
    <mergeCell ref="BQ50:BR50"/>
    <mergeCell ref="BS50:BT50"/>
    <mergeCell ref="EM50:EU50"/>
    <mergeCell ref="EV50:EW50"/>
    <mergeCell ref="EX50:EY50"/>
    <mergeCell ref="FA50:FB50"/>
    <mergeCell ref="JS50:KA50"/>
    <mergeCell ref="KB50:KC50"/>
    <mergeCell ref="KD50:KE50"/>
    <mergeCell ref="KG50:KH50"/>
    <mergeCell ref="KP50:KP51"/>
    <mergeCell ref="KQ50:KY51"/>
    <mergeCell ref="KZ50:LA51"/>
    <mergeCell ref="LB50:LC51"/>
    <mergeCell ref="LD50:LD51"/>
    <mergeCell ref="LE50:LF51"/>
    <mergeCell ref="LG50:LG51"/>
    <mergeCell ref="JS51:KA51"/>
    <mergeCell ref="KB51:KC51"/>
    <mergeCell ref="KD51:KE51"/>
    <mergeCell ref="KG51:KH51"/>
    <mergeCell ref="BP52:BP54"/>
    <mergeCell ref="BQ52:BR52"/>
    <mergeCell ref="BU52:BV52"/>
    <mergeCell ref="BZ52:CA52"/>
    <mergeCell ref="CB52:CC52"/>
    <mergeCell ref="CD52:CG52"/>
    <mergeCell ref="CH52:CK52"/>
    <mergeCell ref="JS52:JU52"/>
    <mergeCell ref="JV52:KA52"/>
    <mergeCell ref="KB52:KC52"/>
    <mergeCell ref="KD52:KE52"/>
    <mergeCell ref="KG52:KH52"/>
    <mergeCell ref="K53:K54"/>
    <mergeCell ref="L53:N54"/>
    <mergeCell ref="O53:O54"/>
    <mergeCell ref="P53:Y54"/>
    <mergeCell ref="Z53:Z54"/>
    <mergeCell ref="BQ53:BY54"/>
    <mergeCell ref="BZ53:CA54"/>
    <mergeCell ref="CB53:CC54"/>
    <mergeCell ref="CD53:CD54"/>
    <mergeCell ref="CE53:CF54"/>
    <mergeCell ref="CG53:CG54"/>
    <mergeCell ref="CH53:CK54"/>
    <mergeCell ref="KP53:KP55"/>
    <mergeCell ref="KQ53:KQ55"/>
    <mergeCell ref="KR53:KS53"/>
    <mergeCell ref="LA53:LB53"/>
    <mergeCell ref="LC53:LD53"/>
    <mergeCell ref="LE53:LH53"/>
    <mergeCell ref="EM54:EO54"/>
    <mergeCell ref="EQ54:EZ54"/>
    <mergeCell ref="JT54:JV54"/>
    <mergeCell ref="JX54:KG54"/>
    <mergeCell ref="KR54:KZ55"/>
    <mergeCell ref="LA54:LB55"/>
    <mergeCell ref="LC54:LD55"/>
    <mergeCell ref="LE54:LE55"/>
    <mergeCell ref="LF54:LG55"/>
    <mergeCell ref="LH54:LH55"/>
    <mergeCell ref="K56:L56"/>
    <mergeCell ref="O56:P56"/>
    <mergeCell ref="R56:S56"/>
    <mergeCell ref="T56:U56"/>
    <mergeCell ref="V56:W56"/>
    <mergeCell ref="X56:AA56"/>
    <mergeCell ref="AB56:AD56"/>
    <mergeCell ref="AQ56:AR56"/>
    <mergeCell ref="AU56:AV56"/>
    <mergeCell ref="AZ56:BA56"/>
    <mergeCell ref="BB56:BC56"/>
    <mergeCell ref="BD56:BG56"/>
    <mergeCell ref="BH56:BK56"/>
    <mergeCell ref="BP56:BR59"/>
    <mergeCell ref="BT56:BU56"/>
    <mergeCell ref="BX56:BY56"/>
    <mergeCell ref="CA56:CB56"/>
    <mergeCell ref="CC56:CD56"/>
    <mergeCell ref="CE56:CF56"/>
    <mergeCell ref="CG56:CJ56"/>
    <mergeCell ref="EK56:EK58"/>
    <mergeCell ref="EL56:EL58"/>
    <mergeCell ref="EM56:EN56"/>
    <mergeCell ref="EV56:EW56"/>
    <mergeCell ref="EX56:EY56"/>
    <mergeCell ref="EZ56:FC56"/>
    <mergeCell ref="JR56:JR58"/>
    <mergeCell ref="JS56:JT56"/>
    <mergeCell ref="JW56:JX56"/>
    <mergeCell ref="KB56:KC56"/>
    <mergeCell ref="KD56:KE56"/>
    <mergeCell ref="KF56:KI56"/>
    <mergeCell ref="KJ56:KL56"/>
    <mergeCell ref="J57:J58"/>
    <mergeCell ref="K57:S58"/>
    <mergeCell ref="T57:U58"/>
    <mergeCell ref="V57:W58"/>
    <mergeCell ref="X57:X58"/>
    <mergeCell ref="Y57:Z58"/>
    <mergeCell ref="AA57:AA58"/>
    <mergeCell ref="AB57:AD58"/>
    <mergeCell ref="AP57:AP58"/>
    <mergeCell ref="AQ57:AY58"/>
    <mergeCell ref="AZ57:BA58"/>
    <mergeCell ref="BB57:BC58"/>
    <mergeCell ref="BD57:BD58"/>
    <mergeCell ref="BE57:BF58"/>
    <mergeCell ref="BG57:BG58"/>
    <mergeCell ref="BH57:BK58"/>
    <mergeCell ref="BS57:BS59"/>
    <mergeCell ref="BT57:BU57"/>
    <mergeCell ref="BV57:BW57"/>
    <mergeCell ref="BX57:CB59"/>
    <mergeCell ref="CC57:CD58"/>
    <mergeCell ref="CE57:CF58"/>
    <mergeCell ref="CG57:CG58"/>
    <mergeCell ref="CH57:CI58"/>
    <mergeCell ref="CJ57:CJ58"/>
    <mergeCell ref="EM57:EU58"/>
    <mergeCell ref="EV57:EW58"/>
    <mergeCell ref="EX57:EY58"/>
    <mergeCell ref="EZ57:EZ58"/>
    <mergeCell ref="FA57:FB58"/>
    <mergeCell ref="FC57:FC58"/>
    <mergeCell ref="JT57:JU57"/>
    <mergeCell ref="JV57:KA58"/>
    <mergeCell ref="KB57:KC58"/>
    <mergeCell ref="KD57:KE58"/>
    <mergeCell ref="KF57:KF58"/>
    <mergeCell ref="KG57:KH58"/>
    <mergeCell ref="KI57:KI58"/>
    <mergeCell ref="KJ57:KL58"/>
    <mergeCell ref="KP57:KP59"/>
    <mergeCell ref="KR57:KS57"/>
    <mergeCell ref="LA57:LB57"/>
    <mergeCell ref="LC57:LE57"/>
    <mergeCell ref="LF57:LI57"/>
    <mergeCell ref="BT58:BU58"/>
    <mergeCell ref="BV58:BW58"/>
    <mergeCell ref="JT58:JU58"/>
    <mergeCell ref="KR58:KZ59"/>
    <mergeCell ref="LA58:LB59"/>
    <mergeCell ref="LC58:LE59"/>
    <mergeCell ref="LF58:LF59"/>
    <mergeCell ref="LG58:LH59"/>
    <mergeCell ref="LI58:LI59"/>
    <mergeCell ref="BT59:BU59"/>
    <mergeCell ref="BV59:BW59"/>
    <mergeCell ref="J60:J62"/>
    <mergeCell ref="K60:K62"/>
    <mergeCell ref="L60:M60"/>
    <mergeCell ref="U60:V60"/>
    <mergeCell ref="W60:X60"/>
    <mergeCell ref="Y60:AB60"/>
    <mergeCell ref="AQ60:AR60"/>
    <mergeCell ref="AZ60:BA60"/>
    <mergeCell ref="BB60:BC60"/>
    <mergeCell ref="BD60:BG60"/>
    <mergeCell ref="BH60:BK60"/>
    <mergeCell ref="BP60:BS60"/>
    <mergeCell ref="BT60:CJ60"/>
    <mergeCell ref="EK60:EM62"/>
    <mergeCell ref="EN60:EN62"/>
    <mergeCell ref="EO60:EP60"/>
    <mergeCell ref="EX60:EY60"/>
    <mergeCell ref="EZ60:FA60"/>
    <mergeCell ref="FB60:FE60"/>
    <mergeCell ref="JR60:JR62"/>
    <mergeCell ref="JT60:JU60"/>
    <mergeCell ref="JX60:JY60"/>
    <mergeCell ref="KC60:KD60"/>
    <mergeCell ref="KE60:KF60"/>
    <mergeCell ref="KG60:KJ60"/>
    <mergeCell ref="L61:T62"/>
    <mergeCell ref="U61:V62"/>
    <mergeCell ref="W61:X62"/>
    <mergeCell ref="Y61:Y62"/>
    <mergeCell ref="Z61:AA62"/>
    <mergeCell ref="AB61:AB62"/>
    <mergeCell ref="AP61:AP62"/>
    <mergeCell ref="AQ61:AR61"/>
    <mergeCell ref="AS61:AT61"/>
    <mergeCell ref="AU61:AY62"/>
    <mergeCell ref="AZ61:BA62"/>
    <mergeCell ref="BB61:BC62"/>
    <mergeCell ref="BD61:BD62"/>
    <mergeCell ref="BE61:BF62"/>
    <mergeCell ref="BG61:BG62"/>
    <mergeCell ref="BH61:BK62"/>
    <mergeCell ref="BP61:BS62"/>
    <mergeCell ref="BT61:CJ62"/>
    <mergeCell ref="EO61:EW62"/>
    <mergeCell ref="EX61:EY62"/>
    <mergeCell ref="EZ61:FA62"/>
    <mergeCell ref="FB61:FB62"/>
    <mergeCell ref="FC61:FD62"/>
    <mergeCell ref="FE61:FE62"/>
    <mergeCell ref="JS61:JS62"/>
    <mergeCell ref="JT61:KB62"/>
    <mergeCell ref="KC61:KD62"/>
    <mergeCell ref="KE61:KF62"/>
    <mergeCell ref="KG61:KG62"/>
    <mergeCell ref="KH61:KI62"/>
    <mergeCell ref="KJ61:KJ62"/>
    <mergeCell ref="KP61:KP63"/>
    <mergeCell ref="KQ61:KQ63"/>
    <mergeCell ref="KR61:KS61"/>
    <mergeCell ref="LA61:LB61"/>
    <mergeCell ref="LC61:LD61"/>
    <mergeCell ref="LE61:LH61"/>
    <mergeCell ref="AQ62:AR62"/>
    <mergeCell ref="AS62:AT62"/>
    <mergeCell ref="KR62:KZ63"/>
    <mergeCell ref="LA62:LB63"/>
    <mergeCell ref="LC62:LD63"/>
    <mergeCell ref="LE62:LE63"/>
    <mergeCell ref="LF62:LG63"/>
    <mergeCell ref="LH62:LH63"/>
    <mergeCell ref="J64:J66"/>
    <mergeCell ref="K64:L64"/>
    <mergeCell ref="O64:P64"/>
    <mergeCell ref="R64:S64"/>
    <mergeCell ref="T64:U64"/>
    <mergeCell ref="V64:W64"/>
    <mergeCell ref="X64:AA64"/>
    <mergeCell ref="AB64:AD64"/>
    <mergeCell ref="AQ64:AR64"/>
    <mergeCell ref="AU64:AV64"/>
    <mergeCell ref="AX64:AY64"/>
    <mergeCell ref="AZ64:BA64"/>
    <mergeCell ref="BB64:BC64"/>
    <mergeCell ref="BD64:BG64"/>
    <mergeCell ref="BH64:BL64"/>
    <mergeCell ref="BP64:BP66"/>
    <mergeCell ref="BQ64:BR64"/>
    <mergeCell ref="BU64:BV64"/>
    <mergeCell ref="BX64:BY64"/>
    <mergeCell ref="BZ64:CA64"/>
    <mergeCell ref="CB64:CC64"/>
    <mergeCell ref="CD64:CG64"/>
    <mergeCell ref="CH64:CJ64"/>
    <mergeCell ref="CR64:CR66"/>
    <mergeCell ref="CS64:CT64"/>
    <mergeCell ref="CW64:CX64"/>
    <mergeCell ref="CZ64:DA64"/>
    <mergeCell ref="DB64:DC64"/>
    <mergeCell ref="DD64:DE64"/>
    <mergeCell ref="DF64:DI64"/>
    <mergeCell ref="DJ64:DL64"/>
    <mergeCell ref="EK64:EK66"/>
    <mergeCell ref="EL64:EL66"/>
    <mergeCell ref="EM64:EN64"/>
    <mergeCell ref="EQ64:ER64"/>
    <mergeCell ref="EV64:EW64"/>
    <mergeCell ref="EX64:EY64"/>
    <mergeCell ref="EZ64:FC64"/>
    <mergeCell ref="JR64:JR66"/>
    <mergeCell ref="JS64:JT64"/>
    <mergeCell ref="KB64:KC64"/>
    <mergeCell ref="KD64:KE64"/>
    <mergeCell ref="KF64:KI64"/>
    <mergeCell ref="KJ64:KL64"/>
    <mergeCell ref="K65:S66"/>
    <mergeCell ref="T65:U66"/>
    <mergeCell ref="V65:W66"/>
    <mergeCell ref="X65:X66"/>
    <mergeCell ref="Y65:Z66"/>
    <mergeCell ref="AA65:AA66"/>
    <mergeCell ref="AB65:AD66"/>
    <mergeCell ref="AP65:AP66"/>
    <mergeCell ref="AQ65:AY66"/>
    <mergeCell ref="AZ65:BA66"/>
    <mergeCell ref="BB65:BC66"/>
    <mergeCell ref="BD65:BD66"/>
    <mergeCell ref="BE65:BF66"/>
    <mergeCell ref="BG65:BG66"/>
    <mergeCell ref="BH65:BL66"/>
    <mergeCell ref="BQ65:BY66"/>
    <mergeCell ref="BZ65:CA66"/>
    <mergeCell ref="CB65:CC66"/>
    <mergeCell ref="CD65:CD66"/>
    <mergeCell ref="CE65:CF66"/>
    <mergeCell ref="CG65:CG66"/>
    <mergeCell ref="CH65:CJ66"/>
    <mergeCell ref="CS65:DA66"/>
    <mergeCell ref="DB65:DC66"/>
    <mergeCell ref="DD65:DE66"/>
    <mergeCell ref="DF65:DF66"/>
    <mergeCell ref="DG65:DH66"/>
    <mergeCell ref="DI65:DI66"/>
    <mergeCell ref="DJ65:DL66"/>
    <mergeCell ref="EM65:EU66"/>
    <mergeCell ref="EV65:EW66"/>
    <mergeCell ref="EX65:EY66"/>
    <mergeCell ref="EZ65:EZ66"/>
    <mergeCell ref="FA65:FB66"/>
    <mergeCell ref="FC65:FC66"/>
    <mergeCell ref="JT65:JU65"/>
    <mergeCell ref="JV65:KA66"/>
    <mergeCell ref="KB65:KC66"/>
    <mergeCell ref="KD65:KE66"/>
    <mergeCell ref="KF65:KF66"/>
    <mergeCell ref="KG65:KH66"/>
    <mergeCell ref="KI65:KI66"/>
    <mergeCell ref="KJ65:KL66"/>
    <mergeCell ref="KP65:KP67"/>
    <mergeCell ref="KR65:KS65"/>
    <mergeCell ref="LA65:LB65"/>
    <mergeCell ref="LC65:LD65"/>
    <mergeCell ref="LE65:LH65"/>
    <mergeCell ref="JT66:JU66"/>
    <mergeCell ref="KR66:KZ67"/>
    <mergeCell ref="LA66:LB67"/>
    <mergeCell ref="LC66:LD67"/>
    <mergeCell ref="LE66:LE67"/>
    <mergeCell ref="LF66:LG67"/>
    <mergeCell ref="LH66:LH67"/>
    <mergeCell ref="GU67:HD67"/>
    <mergeCell ref="HE67:HF67"/>
    <mergeCell ref="J68:J70"/>
    <mergeCell ref="K68:L68"/>
    <mergeCell ref="O68:P68"/>
    <mergeCell ref="T68:U68"/>
    <mergeCell ref="V68:W68"/>
    <mergeCell ref="X68:AA68"/>
    <mergeCell ref="AB68:AF68"/>
    <mergeCell ref="AP68:AP70"/>
    <mergeCell ref="AR68:AS68"/>
    <mergeCell ref="AV68:AW68"/>
    <mergeCell ref="BA68:BB68"/>
    <mergeCell ref="BC68:BD68"/>
    <mergeCell ref="BE68:BH68"/>
    <mergeCell ref="BP68:BP70"/>
    <mergeCell ref="BQ68:BR68"/>
    <mergeCell ref="BZ68:CA68"/>
    <mergeCell ref="CB68:CC68"/>
    <mergeCell ref="CD68:CG68"/>
    <mergeCell ref="CH68:CL68"/>
    <mergeCell ref="CR68:CT70"/>
    <mergeCell ref="CU68:CU70"/>
    <mergeCell ref="CV68:CW68"/>
    <mergeCell ref="DE68:DF68"/>
    <mergeCell ref="DG68:DH68"/>
    <mergeCell ref="DI68:DL68"/>
    <mergeCell ref="EK68:EK70"/>
    <mergeCell ref="EL68:EM68"/>
    <mergeCell ref="EP68:EQ68"/>
    <mergeCell ref="EU68:EV68"/>
    <mergeCell ref="EW68:EX68"/>
    <mergeCell ref="EY68:FB68"/>
    <mergeCell ref="FC68:FF68"/>
    <mergeCell ref="GU68:HF78"/>
    <mergeCell ref="JR68:JR70"/>
    <mergeCell ref="JS68:JT68"/>
    <mergeCell ref="JW68:JX68"/>
    <mergeCell ref="KB68:KC68"/>
    <mergeCell ref="KD68:KE68"/>
    <mergeCell ref="KF68:KI68"/>
    <mergeCell ref="KJ68:KM68"/>
    <mergeCell ref="K69:S70"/>
    <mergeCell ref="T69:U70"/>
    <mergeCell ref="V69:W70"/>
    <mergeCell ref="X69:X70"/>
    <mergeCell ref="Y69:Z70"/>
    <mergeCell ref="AA69:AA70"/>
    <mergeCell ref="AB69:AF70"/>
    <mergeCell ref="AQ69:AQ70"/>
    <mergeCell ref="AR69:AZ70"/>
    <mergeCell ref="BA69:BB70"/>
    <mergeCell ref="BC69:BD70"/>
    <mergeCell ref="BE69:BE70"/>
    <mergeCell ref="BF69:BG70"/>
    <mergeCell ref="BH69:BH70"/>
    <mergeCell ref="BQ69:BR69"/>
    <mergeCell ref="BS69:BT69"/>
    <mergeCell ref="BU69:BY70"/>
    <mergeCell ref="BZ69:CA70"/>
    <mergeCell ref="CB69:CC70"/>
    <mergeCell ref="CD69:CD70"/>
    <mergeCell ref="CE69:CF70"/>
    <mergeCell ref="CG69:CG70"/>
    <mergeCell ref="CH69:CL70"/>
    <mergeCell ref="CV69:DD70"/>
    <mergeCell ref="DE69:DF70"/>
    <mergeCell ref="DG69:DH70"/>
    <mergeCell ref="DI69:DI70"/>
    <mergeCell ref="DJ69:DK70"/>
    <mergeCell ref="DL69:DL70"/>
    <mergeCell ref="EL69:ET70"/>
    <mergeCell ref="EU69:EV70"/>
    <mergeCell ref="EW69:EX70"/>
    <mergeCell ref="EY69:EY70"/>
    <mergeCell ref="EZ69:FA70"/>
    <mergeCell ref="FB69:FB70"/>
    <mergeCell ref="FC69:FF70"/>
    <mergeCell ref="JS69:JT69"/>
    <mergeCell ref="JU69:JV69"/>
    <mergeCell ref="JW69:KA70"/>
    <mergeCell ref="KB69:KC70"/>
    <mergeCell ref="KD69:KE70"/>
    <mergeCell ref="KF69:KF70"/>
    <mergeCell ref="KG69:KH70"/>
    <mergeCell ref="KI69:KI70"/>
    <mergeCell ref="KJ69:KM70"/>
    <mergeCell ref="KU69:KV69"/>
    <mergeCell ref="LD69:LE69"/>
    <mergeCell ref="LF69:LG69"/>
    <mergeCell ref="LH69:LK69"/>
    <mergeCell ref="LL69:LO69"/>
    <mergeCell ref="BQ70:BR70"/>
    <mergeCell ref="BS70:BT70"/>
    <mergeCell ref="HJ70:HT70"/>
    <mergeCell ref="HU70:HV70"/>
    <mergeCell ref="JS70:JT70"/>
    <mergeCell ref="JU70:JV70"/>
    <mergeCell ref="KT70:KT71"/>
    <mergeCell ref="KV70:KW70"/>
    <mergeCell ref="KX70:LC71"/>
    <mergeCell ref="LD70:LE71"/>
    <mergeCell ref="LF70:LG71"/>
    <mergeCell ref="LH70:LH71"/>
    <mergeCell ref="LI70:LJ71"/>
    <mergeCell ref="LK70:LK71"/>
    <mergeCell ref="LL70:LO71"/>
    <mergeCell ref="HJ71:HV78"/>
    <mergeCell ref="KV71:KW71"/>
    <mergeCell ref="J72:J74"/>
    <mergeCell ref="K72:L72"/>
    <mergeCell ref="O72:P72"/>
    <mergeCell ref="R72:S72"/>
    <mergeCell ref="T72:U72"/>
    <mergeCell ref="V72:W72"/>
    <mergeCell ref="X72:AA72"/>
    <mergeCell ref="AB72:AG72"/>
    <mergeCell ref="BP72:BP74"/>
    <mergeCell ref="BQ72:BR72"/>
    <mergeCell ref="BU72:BV72"/>
    <mergeCell ref="BX72:BY72"/>
    <mergeCell ref="BZ72:CA72"/>
    <mergeCell ref="CB72:CC72"/>
    <mergeCell ref="CD72:CG72"/>
    <mergeCell ref="CH72:CJ72"/>
    <mergeCell ref="CT72:CU72"/>
    <mergeCell ref="CV72:CW72"/>
    <mergeCell ref="CX72:CY72"/>
    <mergeCell ref="CZ72:DA72"/>
    <mergeCell ref="DB72:DC72"/>
    <mergeCell ref="DD72:DE72"/>
    <mergeCell ref="DF72:DG72"/>
    <mergeCell ref="DH72:DI72"/>
    <mergeCell ref="DJ72:DK72"/>
    <mergeCell ref="DL72:DM72"/>
    <mergeCell ref="DN72:DO72"/>
    <mergeCell ref="EK72:EK75"/>
    <mergeCell ref="EL72:EM72"/>
    <mergeCell ref="EP72:EQ72"/>
    <mergeCell ref="ES72:ET72"/>
    <mergeCell ref="EU72:EV72"/>
    <mergeCell ref="EW72:EX72"/>
    <mergeCell ref="EY72:FB72"/>
    <mergeCell ref="FC72:FG72"/>
    <mergeCell ref="JR72:JR74"/>
    <mergeCell ref="JS72:JT72"/>
    <mergeCell ref="JW72:JX72"/>
    <mergeCell ref="JZ72:KA72"/>
    <mergeCell ref="KB72:KC72"/>
    <mergeCell ref="KD72:KE72"/>
    <mergeCell ref="KF72:KI72"/>
    <mergeCell ref="KJ72:KL72"/>
    <mergeCell ref="L73:M73"/>
    <mergeCell ref="N73:S74"/>
    <mergeCell ref="T73:U74"/>
    <mergeCell ref="V73:W74"/>
    <mergeCell ref="X73:X74"/>
    <mergeCell ref="Y73:Z74"/>
    <mergeCell ref="AA73:AA74"/>
    <mergeCell ref="AB73:AG74"/>
    <mergeCell ref="BQ73:BY74"/>
    <mergeCell ref="BZ73:CA74"/>
    <mergeCell ref="CB73:CC74"/>
    <mergeCell ref="CD73:CD74"/>
    <mergeCell ref="CE73:CF74"/>
    <mergeCell ref="CG73:CG74"/>
    <mergeCell ref="CH73:CJ74"/>
    <mergeCell ref="CT73:CU73"/>
    <mergeCell ref="CV73:CW73"/>
    <mergeCell ref="CX73:CY73"/>
    <mergeCell ref="CZ73:DA73"/>
    <mergeCell ref="DB73:DC73"/>
    <mergeCell ref="DD73:DE73"/>
    <mergeCell ref="DF73:DG73"/>
    <mergeCell ref="DH73:DI73"/>
    <mergeCell ref="DJ73:DK73"/>
    <mergeCell ref="DL73:DM73"/>
    <mergeCell ref="EM73:EN73"/>
    <mergeCell ref="EO73:ET75"/>
    <mergeCell ref="EU73:EV74"/>
    <mergeCell ref="EW73:EX74"/>
    <mergeCell ref="EY73:EY74"/>
    <mergeCell ref="EZ73:FA74"/>
    <mergeCell ref="FB73:FB74"/>
    <mergeCell ref="FC73:FG75"/>
    <mergeCell ref="JS73:KA74"/>
    <mergeCell ref="KB73:KC74"/>
    <mergeCell ref="KD73:KE74"/>
    <mergeCell ref="KF73:KF74"/>
    <mergeCell ref="KG73:KH74"/>
    <mergeCell ref="KI73:KI74"/>
    <mergeCell ref="KJ73:KL74"/>
    <mergeCell ref="KU73:KV73"/>
    <mergeCell ref="LD73:LE73"/>
    <mergeCell ref="LF73:LG73"/>
    <mergeCell ref="LH73:LK73"/>
    <mergeCell ref="LL73:LN73"/>
    <mergeCell ref="L74:M74"/>
    <mergeCell ref="CR74:CT76"/>
    <mergeCell ref="CU74:CU76"/>
    <mergeCell ref="CV74:CW74"/>
    <mergeCell ref="DF74:DG74"/>
    <mergeCell ref="DH74:DI74"/>
    <mergeCell ref="DJ74:DM74"/>
    <mergeCell ref="DN74:DP74"/>
    <mergeCell ref="EM74:EN74"/>
    <mergeCell ref="KT74:KT75"/>
    <mergeCell ref="KV74:KW74"/>
    <mergeCell ref="KX74:LC75"/>
    <mergeCell ref="LD74:LE75"/>
    <mergeCell ref="LF74:LG75"/>
    <mergeCell ref="LH74:LH75"/>
    <mergeCell ref="LI74:LJ75"/>
    <mergeCell ref="LK74:LK75"/>
    <mergeCell ref="LL74:LN75"/>
    <mergeCell ref="CV75:DE76"/>
    <mergeCell ref="DF75:DG76"/>
    <mergeCell ref="DH75:DI76"/>
    <mergeCell ref="DJ75:DJ76"/>
    <mergeCell ref="DK75:DL76"/>
    <mergeCell ref="DM75:DM76"/>
    <mergeCell ref="DN75:DP76"/>
    <mergeCell ref="EM75:EN75"/>
    <mergeCell ref="KV75:KW75"/>
    <mergeCell ref="J76:J78"/>
    <mergeCell ref="K76:L76"/>
    <mergeCell ref="O76:P76"/>
    <mergeCell ref="R76:S76"/>
    <mergeCell ref="T76:U76"/>
    <mergeCell ref="V76:W76"/>
    <mergeCell ref="X76:AA76"/>
    <mergeCell ref="AB76:AD76"/>
    <mergeCell ref="BP76:BP78"/>
    <mergeCell ref="BQ76:BR76"/>
    <mergeCell ref="BU76:BW76"/>
    <mergeCell ref="BZ76:CA76"/>
    <mergeCell ref="CB76:CC76"/>
    <mergeCell ref="CD76:CG76"/>
    <mergeCell ref="CH76:CK76"/>
    <mergeCell ref="JR76:JR78"/>
    <mergeCell ref="JS76:JT76"/>
    <mergeCell ref="JW76:JX76"/>
    <mergeCell ref="JZ76:KA76"/>
    <mergeCell ref="KB76:KC76"/>
    <mergeCell ref="KD76:KE76"/>
    <mergeCell ref="KF76:KI76"/>
    <mergeCell ref="KJ76:KO76"/>
    <mergeCell ref="K77:S78"/>
    <mergeCell ref="T77:U78"/>
    <mergeCell ref="V77:W78"/>
    <mergeCell ref="X77:X78"/>
    <mergeCell ref="Y77:Z78"/>
    <mergeCell ref="AA77:AA78"/>
    <mergeCell ref="AB77:AD78"/>
    <mergeCell ref="BR77:BS77"/>
    <mergeCell ref="BT77:BY78"/>
    <mergeCell ref="BZ77:CA78"/>
    <mergeCell ref="CB77:CC78"/>
    <mergeCell ref="CD77:CD78"/>
    <mergeCell ref="CE77:CF78"/>
    <mergeCell ref="CG77:CG78"/>
    <mergeCell ref="CH77:CK78"/>
    <mergeCell ref="EK77:EK79"/>
    <mergeCell ref="EL77:EM77"/>
    <mergeCell ref="EU77:EV77"/>
    <mergeCell ref="EW77:EX77"/>
    <mergeCell ref="EY77:FB77"/>
    <mergeCell ref="FC77:FG77"/>
    <mergeCell ref="JT77:JU77"/>
    <mergeCell ref="JV77:KA78"/>
    <mergeCell ref="KB77:KC78"/>
    <mergeCell ref="KD77:KE78"/>
    <mergeCell ref="KF77:KF78"/>
    <mergeCell ref="KG77:KH78"/>
    <mergeCell ref="KI77:KI78"/>
    <mergeCell ref="KJ77:KO78"/>
    <mergeCell ref="KU77:KV77"/>
    <mergeCell ref="KX77:KY77"/>
    <mergeCell ref="KZ77:LA77"/>
    <mergeCell ref="LD77:LE77"/>
    <mergeCell ref="LF77:LG77"/>
    <mergeCell ref="LH77:LK77"/>
    <mergeCell ref="LL77:LO77"/>
    <mergeCell ref="BQ78:BS78"/>
    <mergeCell ref="CR78:CT80"/>
    <mergeCell ref="CV78:CW78"/>
    <mergeCell ref="DF78:DG78"/>
    <mergeCell ref="DH78:DI78"/>
    <mergeCell ref="DJ78:DM78"/>
    <mergeCell ref="EM78:EN78"/>
    <mergeCell ref="EO78:ET79"/>
    <mergeCell ref="EU78:EV79"/>
    <mergeCell ref="EW78:EX79"/>
    <mergeCell ref="EY78:EY79"/>
    <mergeCell ref="EZ78:FA79"/>
    <mergeCell ref="FB78:FB79"/>
    <mergeCell ref="FC78:FG79"/>
    <mergeCell ref="JT78:JU78"/>
    <mergeCell ref="KT78:KT79"/>
    <mergeCell ref="KU78:LC79"/>
    <mergeCell ref="LD78:LE79"/>
    <mergeCell ref="LF78:LG79"/>
    <mergeCell ref="LH78:LH79"/>
    <mergeCell ref="LI78:LJ79"/>
    <mergeCell ref="LK78:LK79"/>
    <mergeCell ref="LL78:LO79"/>
    <mergeCell ref="CU79:CU80"/>
    <mergeCell ref="CV79:DE80"/>
    <mergeCell ref="DF79:DG80"/>
    <mergeCell ref="DH79:DI80"/>
    <mergeCell ref="DJ79:DJ80"/>
    <mergeCell ref="DK79:DL80"/>
    <mergeCell ref="DM79:DM80"/>
    <mergeCell ref="EM79:EN79"/>
    <mergeCell ref="FN79:FQ79"/>
    <mergeCell ref="J80:J82"/>
    <mergeCell ref="K80:L80"/>
    <mergeCell ref="O80:P80"/>
    <mergeCell ref="R80:S80"/>
    <mergeCell ref="T80:U80"/>
    <mergeCell ref="V80:W80"/>
    <mergeCell ref="X80:AA80"/>
    <mergeCell ref="AB80:AG80"/>
    <mergeCell ref="BP80:BP82"/>
    <mergeCell ref="BQ80:BR80"/>
    <mergeCell ref="BU80:BV80"/>
    <mergeCell ref="BX80:BY80"/>
    <mergeCell ref="BZ80:CB80"/>
    <mergeCell ref="CC80:CD80"/>
    <mergeCell ref="CE80:CH80"/>
    <mergeCell ref="CI80:CL80"/>
    <mergeCell ref="FN80:FQ81"/>
    <mergeCell ref="FV80:FV82"/>
    <mergeCell ref="FX80:FY80"/>
    <mergeCell ref="GB80:GC80"/>
    <mergeCell ref="GG80:GH80"/>
    <mergeCell ref="GI80:GJ80"/>
    <mergeCell ref="GK80:GN80"/>
    <mergeCell ref="JR80:JR82"/>
    <mergeCell ref="JS80:JT80"/>
    <mergeCell ref="JW80:JX80"/>
    <mergeCell ref="KB80:KC80"/>
    <mergeCell ref="KD80:KE80"/>
    <mergeCell ref="KF80:KI80"/>
    <mergeCell ref="KJ80:KN80"/>
    <mergeCell ref="L81:M81"/>
    <mergeCell ref="N81:S82"/>
    <mergeCell ref="T81:U82"/>
    <mergeCell ref="V81:W82"/>
    <mergeCell ref="X81:X82"/>
    <mergeCell ref="Y81:Z82"/>
    <mergeCell ref="AA81:AA82"/>
    <mergeCell ref="AB81:AG82"/>
    <mergeCell ref="BQ81:BY82"/>
    <mergeCell ref="BZ81:CB82"/>
    <mergeCell ref="CC81:CD82"/>
    <mergeCell ref="CE81:CE82"/>
    <mergeCell ref="CF81:CG82"/>
    <mergeCell ref="CH81:CH82"/>
    <mergeCell ref="CI81:CL82"/>
    <mergeCell ref="EK81:EK83"/>
    <mergeCell ref="EL81:EM81"/>
    <mergeCell ref="EP81:EQ81"/>
    <mergeCell ref="EU81:EV81"/>
    <mergeCell ref="EW81:EX81"/>
    <mergeCell ref="EY81:FB81"/>
    <mergeCell ref="FC81:FG81"/>
    <mergeCell ref="FW81:FW82"/>
    <mergeCell ref="FX81:GF82"/>
    <mergeCell ref="GG81:GH82"/>
    <mergeCell ref="GI81:GJ82"/>
    <mergeCell ref="GK81:GK82"/>
    <mergeCell ref="GL81:GM82"/>
    <mergeCell ref="GN81:GN82"/>
    <mergeCell ref="IX81:IZ81"/>
    <mergeCell ref="JS81:KA82"/>
    <mergeCell ref="KB81:KC82"/>
    <mergeCell ref="KD81:KE82"/>
    <mergeCell ref="KF81:KF82"/>
    <mergeCell ref="KG81:KH82"/>
    <mergeCell ref="KI81:KI82"/>
    <mergeCell ref="KJ81:KN82"/>
    <mergeCell ref="L82:M82"/>
    <mergeCell ref="CR82:CT84"/>
    <mergeCell ref="CV82:CW82"/>
    <mergeCell ref="DF82:DG82"/>
    <mergeCell ref="DH82:DI82"/>
    <mergeCell ref="DJ82:DM82"/>
    <mergeCell ref="EM82:EN82"/>
    <mergeCell ref="EO82:ET83"/>
    <mergeCell ref="EU82:EV83"/>
    <mergeCell ref="EW82:EX83"/>
    <mergeCell ref="EY82:EY83"/>
    <mergeCell ref="EZ82:FA83"/>
    <mergeCell ref="FB82:FB83"/>
    <mergeCell ref="FC82:FG83"/>
    <mergeCell ref="GX82:HE82"/>
    <mergeCell ref="HF82:HG82"/>
    <mergeCell ref="HK82:HU82"/>
    <mergeCell ref="HV82:HW82"/>
    <mergeCell ref="IX82:IZ83"/>
    <mergeCell ref="CU83:CU84"/>
    <mergeCell ref="CV83:DE84"/>
    <mergeCell ref="DF83:DG84"/>
    <mergeCell ref="DH83:DI84"/>
    <mergeCell ref="DJ83:DJ84"/>
    <mergeCell ref="DK83:DL84"/>
    <mergeCell ref="DM83:DM84"/>
    <mergeCell ref="EM83:EN83"/>
    <mergeCell ref="FM83:FP83"/>
    <mergeCell ref="GX83:HG94"/>
    <mergeCell ref="HK83:HW93"/>
    <mergeCell ref="J84:J86"/>
    <mergeCell ref="K84:K86"/>
    <mergeCell ref="L84:M84"/>
    <mergeCell ref="U84:V84"/>
    <mergeCell ref="W84:X84"/>
    <mergeCell ref="Y84:AB84"/>
    <mergeCell ref="AJ84:AU84"/>
    <mergeCell ref="AV84:AW84"/>
    <mergeCell ref="AY84:BI84"/>
    <mergeCell ref="BJ84:BK84"/>
    <mergeCell ref="BP84:BP86"/>
    <mergeCell ref="BQ84:BR84"/>
    <mergeCell ref="BU84:BV84"/>
    <mergeCell ref="BZ84:CA84"/>
    <mergeCell ref="CB84:CC84"/>
    <mergeCell ref="CD84:CG84"/>
    <mergeCell ref="CH84:CL84"/>
    <mergeCell ref="FM84:FP85"/>
    <mergeCell ref="FW84:FX84"/>
    <mergeCell ref="GA84:GB84"/>
    <mergeCell ref="GF84:GG84"/>
    <mergeCell ref="GH84:GI84"/>
    <mergeCell ref="GJ84:GM84"/>
    <mergeCell ref="GN84:GP84"/>
    <mergeCell ref="JR84:JT86"/>
    <mergeCell ref="JU84:JU86"/>
    <mergeCell ref="JV84:JW84"/>
    <mergeCell ref="KE84:KF84"/>
    <mergeCell ref="KG84:KH84"/>
    <mergeCell ref="KI84:KL84"/>
    <mergeCell ref="L85:T86"/>
    <mergeCell ref="U85:V86"/>
    <mergeCell ref="W85:X86"/>
    <mergeCell ref="Y85:Y86"/>
    <mergeCell ref="Z85:AA86"/>
    <mergeCell ref="AB85:AB86"/>
    <mergeCell ref="AJ85:AW96"/>
    <mergeCell ref="AY85:BK96"/>
    <mergeCell ref="BR85:BS85"/>
    <mergeCell ref="BT85:BY86"/>
    <mergeCell ref="BZ85:CA86"/>
    <mergeCell ref="CB85:CC86"/>
    <mergeCell ref="CD85:CD86"/>
    <mergeCell ref="CE85:CF86"/>
    <mergeCell ref="CG85:CG86"/>
    <mergeCell ref="CH85:CL86"/>
    <mergeCell ref="EK85:EK87"/>
    <mergeCell ref="EL85:EM85"/>
    <mergeCell ref="EU85:EV85"/>
    <mergeCell ref="EW85:EX85"/>
    <mergeCell ref="EY85:FB85"/>
    <mergeCell ref="FC85:FG85"/>
    <mergeCell ref="FV85:FV86"/>
    <mergeCell ref="FW85:GE86"/>
    <mergeCell ref="GF85:GG86"/>
    <mergeCell ref="GH85:GI86"/>
    <mergeCell ref="GJ85:GJ86"/>
    <mergeCell ref="GK85:GL86"/>
    <mergeCell ref="GM85:GM86"/>
    <mergeCell ref="GN85:GP86"/>
    <mergeCell ref="JV85:KD86"/>
    <mergeCell ref="KE85:KF86"/>
    <mergeCell ref="KG85:KH86"/>
    <mergeCell ref="KI85:KI86"/>
    <mergeCell ref="KJ85:KK86"/>
    <mergeCell ref="KL85:KL86"/>
    <mergeCell ref="BR86:BS86"/>
    <mergeCell ref="EM86:EN86"/>
    <mergeCell ref="EO86:ET87"/>
    <mergeCell ref="EU86:EV87"/>
    <mergeCell ref="EW86:EX87"/>
    <mergeCell ref="EY86:EY87"/>
    <mergeCell ref="EZ86:FA87"/>
    <mergeCell ref="FB86:FB87"/>
    <mergeCell ref="FC86:FG87"/>
    <mergeCell ref="EM87:EN87"/>
    <mergeCell ref="J88:J90"/>
    <mergeCell ref="K88:L88"/>
    <mergeCell ref="O88:P88"/>
    <mergeCell ref="R88:S88"/>
    <mergeCell ref="T88:U88"/>
    <mergeCell ref="V88:W88"/>
    <mergeCell ref="X88:AA88"/>
    <mergeCell ref="AB88:AD88"/>
    <mergeCell ref="BP88:BP90"/>
    <mergeCell ref="BQ88:BR88"/>
    <mergeCell ref="BU88:BV88"/>
    <mergeCell ref="BX88:BY88"/>
    <mergeCell ref="BZ88:CA88"/>
    <mergeCell ref="CB88:CC88"/>
    <mergeCell ref="CD88:CG88"/>
    <mergeCell ref="CH88:CK88"/>
    <mergeCell ref="FW88:FX88"/>
    <mergeCell ref="GF88:GG88"/>
    <mergeCell ref="GH88:GI88"/>
    <mergeCell ref="GJ88:GM88"/>
    <mergeCell ref="GN88:GP88"/>
    <mergeCell ref="JR88:JR91"/>
    <mergeCell ref="JS88:JT88"/>
    <mergeCell ref="JW88:JX88"/>
    <mergeCell ref="JZ88:KA88"/>
    <mergeCell ref="KB88:KC88"/>
    <mergeCell ref="KD88:KE88"/>
    <mergeCell ref="KF88:KI88"/>
    <mergeCell ref="KJ88:KO88"/>
    <mergeCell ref="K89:S90"/>
    <mergeCell ref="T89:U90"/>
    <mergeCell ref="V89:W90"/>
    <mergeCell ref="X89:X90"/>
    <mergeCell ref="Y89:Z90"/>
    <mergeCell ref="AA89:AA90"/>
    <mergeCell ref="AB89:AD90"/>
    <mergeCell ref="BQ89:BY90"/>
    <mergeCell ref="BZ89:CA90"/>
    <mergeCell ref="CB89:CC90"/>
    <mergeCell ref="CD89:CD90"/>
    <mergeCell ref="CE89:CF90"/>
    <mergeCell ref="CG89:CG90"/>
    <mergeCell ref="CH89:CK90"/>
    <mergeCell ref="EK89:EK91"/>
    <mergeCell ref="EL89:EM89"/>
    <mergeCell ref="EP89:EQ89"/>
    <mergeCell ref="EU89:EV89"/>
    <mergeCell ref="EW89:EX89"/>
    <mergeCell ref="EY89:FB89"/>
    <mergeCell ref="FC89:FE89"/>
    <mergeCell ref="FV89:FV90"/>
    <mergeCell ref="FX89:FY89"/>
    <mergeCell ref="FZ89:GE90"/>
    <mergeCell ref="GF89:GG90"/>
    <mergeCell ref="GH89:GI90"/>
    <mergeCell ref="GJ89:GJ90"/>
    <mergeCell ref="GK89:GL90"/>
    <mergeCell ref="GM89:GM90"/>
    <mergeCell ref="GN89:GP90"/>
    <mergeCell ref="JT89:JU89"/>
    <mergeCell ref="JV89:KA91"/>
    <mergeCell ref="KB89:KC90"/>
    <mergeCell ref="KD89:KE90"/>
    <mergeCell ref="KF89:KF90"/>
    <mergeCell ref="KG89:KH90"/>
    <mergeCell ref="KI89:KI90"/>
    <mergeCell ref="KJ89:KO91"/>
    <mergeCell ref="EM90:EN90"/>
    <mergeCell ref="EO90:ET91"/>
    <mergeCell ref="EU90:EV91"/>
    <mergeCell ref="EW90:EX91"/>
    <mergeCell ref="EY90:EY91"/>
    <mergeCell ref="EZ90:FA91"/>
    <mergeCell ref="FB90:FB91"/>
    <mergeCell ref="FC90:FE91"/>
    <mergeCell ref="FX90:FY90"/>
    <mergeCell ref="JT90:JU90"/>
    <mergeCell ref="EM91:EN91"/>
    <mergeCell ref="JT91:JU91"/>
    <mergeCell ref="J92:L94"/>
    <mergeCell ref="M92:M94"/>
    <mergeCell ref="N92:O92"/>
    <mergeCell ref="W92:X92"/>
    <mergeCell ref="Y92:Z92"/>
    <mergeCell ref="AA92:AD92"/>
    <mergeCell ref="BP92:BP94"/>
    <mergeCell ref="BR92:BS92"/>
    <mergeCell ref="CA92:CB92"/>
    <mergeCell ref="CC92:CD92"/>
    <mergeCell ref="CE92:CH92"/>
    <mergeCell ref="CT92:CY92"/>
    <mergeCell ref="FW92:FX92"/>
    <mergeCell ref="GF92:GG92"/>
    <mergeCell ref="GH92:GI92"/>
    <mergeCell ref="GJ92:GM92"/>
    <mergeCell ref="GN92:GP92"/>
    <mergeCell ref="N93:V94"/>
    <mergeCell ref="W93:X94"/>
    <mergeCell ref="Y93:Z94"/>
    <mergeCell ref="AA93:AA94"/>
    <mergeCell ref="AB93:AC94"/>
    <mergeCell ref="AD93:AD94"/>
    <mergeCell ref="BR93:BZ94"/>
    <mergeCell ref="CA93:CB94"/>
    <mergeCell ref="CC93:CD94"/>
    <mergeCell ref="CE93:CE94"/>
    <mergeCell ref="CF93:CG94"/>
    <mergeCell ref="CH93:CH94"/>
    <mergeCell ref="CT93:CY93"/>
    <mergeCell ref="EK93:EK95"/>
    <mergeCell ref="EL93:EM93"/>
    <mergeCell ref="EU93:EV93"/>
    <mergeCell ref="EW93:EX93"/>
    <mergeCell ref="EY93:FB93"/>
    <mergeCell ref="FC93:FF93"/>
    <mergeCell ref="FV93:FV94"/>
    <mergeCell ref="FX93:FY93"/>
    <mergeCell ref="FZ93:GE94"/>
    <mergeCell ref="GF93:GG94"/>
    <mergeCell ref="GH93:GI94"/>
    <mergeCell ref="GJ93:GJ94"/>
    <mergeCell ref="GK93:GL94"/>
    <mergeCell ref="GM93:GM94"/>
    <mergeCell ref="GN93:GP94"/>
    <mergeCell ref="JR93:JR95"/>
    <mergeCell ref="JS93:JT93"/>
    <mergeCell ref="JW93:JX93"/>
    <mergeCell ref="KB93:KC93"/>
    <mergeCell ref="KD93:KE93"/>
    <mergeCell ref="KF93:KI93"/>
    <mergeCell ref="KJ93:KL93"/>
    <mergeCell ref="KU93:LB93"/>
    <mergeCell ref="LC93:LD93"/>
    <mergeCell ref="CT94:CY94"/>
    <mergeCell ref="EM94:EN94"/>
    <mergeCell ref="EO94:ET95"/>
    <mergeCell ref="EU94:EV95"/>
    <mergeCell ref="EW94:EX95"/>
    <mergeCell ref="EY94:EY95"/>
    <mergeCell ref="EZ94:FA95"/>
    <mergeCell ref="FB94:FB95"/>
    <mergeCell ref="FC94:FF95"/>
    <mergeCell ref="FX94:FY94"/>
    <mergeCell ref="JS94:KA95"/>
    <mergeCell ref="KB94:KC95"/>
    <mergeCell ref="KD94:KE95"/>
    <mergeCell ref="KF94:KF95"/>
    <mergeCell ref="KG94:KH95"/>
    <mergeCell ref="KI94:KI95"/>
    <mergeCell ref="KJ94:KL95"/>
    <mergeCell ref="KU94:LD106"/>
    <mergeCell ref="EM95:EN95"/>
    <mergeCell ref="LF95:LP95"/>
    <mergeCell ref="LQ95:LR95"/>
    <mergeCell ref="K96:L96"/>
    <mergeCell ref="O96:P96"/>
    <mergeCell ref="T96:U96"/>
    <mergeCell ref="V96:W96"/>
    <mergeCell ref="X96:AA96"/>
    <mergeCell ref="AB96:AD96"/>
    <mergeCell ref="BP96:BP98"/>
    <mergeCell ref="BR96:BS96"/>
    <mergeCell ref="BV96:BW96"/>
    <mergeCell ref="CA96:CB96"/>
    <mergeCell ref="CC96:CE96"/>
    <mergeCell ref="CF96:CI96"/>
    <mergeCell ref="LF96:LR103"/>
    <mergeCell ref="L97:M97"/>
    <mergeCell ref="N97:S98"/>
    <mergeCell ref="T97:U98"/>
    <mergeCell ref="V97:W98"/>
    <mergeCell ref="X97:X98"/>
    <mergeCell ref="Y97:Z98"/>
    <mergeCell ref="AA97:AA98"/>
    <mergeCell ref="AB97:AD98"/>
    <mergeCell ref="BR97:BZ98"/>
    <mergeCell ref="CA97:CB98"/>
    <mergeCell ref="CC97:CE98"/>
    <mergeCell ref="CF97:CF98"/>
    <mergeCell ref="CG97:CH98"/>
    <mergeCell ref="CI97:CI98"/>
    <mergeCell ref="EK97:EK99"/>
    <mergeCell ref="EL97:EM97"/>
    <mergeCell ref="EU97:EV97"/>
    <mergeCell ref="EW97:EX97"/>
    <mergeCell ref="EY97:FB97"/>
    <mergeCell ref="FC97:FE97"/>
    <mergeCell ref="JR97:JR99"/>
    <mergeCell ref="JS97:JT97"/>
    <mergeCell ref="JW97:JX97"/>
    <mergeCell ref="KB97:KC97"/>
    <mergeCell ref="KD97:KE97"/>
    <mergeCell ref="KF97:KI97"/>
    <mergeCell ref="KJ97:KM97"/>
    <mergeCell ref="L98:M98"/>
    <mergeCell ref="EM98:EN98"/>
    <mergeCell ref="EO98:ET99"/>
    <mergeCell ref="EU98:EV99"/>
    <mergeCell ref="EW98:EX99"/>
    <mergeCell ref="EY98:EY99"/>
    <mergeCell ref="EZ98:FA99"/>
    <mergeCell ref="FB98:FB99"/>
    <mergeCell ref="FC98:FE99"/>
    <mergeCell ref="JT98:JU98"/>
    <mergeCell ref="JV98:KA99"/>
    <mergeCell ref="KB98:KC99"/>
    <mergeCell ref="KD98:KE99"/>
    <mergeCell ref="KF98:KF99"/>
    <mergeCell ref="KG98:KH99"/>
    <mergeCell ref="KI98:KI99"/>
    <mergeCell ref="KJ98:KM99"/>
    <mergeCell ref="EM99:EN99"/>
    <mergeCell ref="JT99:JU99"/>
    <mergeCell ref="J100:J102"/>
    <mergeCell ref="K100:L100"/>
    <mergeCell ref="O100:P100"/>
    <mergeCell ref="T100:U100"/>
    <mergeCell ref="V100:W100"/>
    <mergeCell ref="X100:AA100"/>
    <mergeCell ref="AB100:AE100"/>
    <mergeCell ref="BP100:BP102"/>
    <mergeCell ref="BQ100:BR100"/>
    <mergeCell ref="BU100:BV100"/>
    <mergeCell ref="BX100:BY100"/>
    <mergeCell ref="BZ100:CA100"/>
    <mergeCell ref="CB100:CC100"/>
    <mergeCell ref="CD100:CG100"/>
    <mergeCell ref="CH100:CJ100"/>
    <mergeCell ref="K101:S102"/>
    <mergeCell ref="T101:U102"/>
    <mergeCell ref="V101:W102"/>
    <mergeCell ref="X101:X102"/>
    <mergeCell ref="Y101:Z102"/>
    <mergeCell ref="AA101:AA102"/>
    <mergeCell ref="AB101:AE102"/>
    <mergeCell ref="BQ101:BY102"/>
    <mergeCell ref="BZ101:CA102"/>
    <mergeCell ref="CB101:CC102"/>
    <mergeCell ref="CD101:CD102"/>
    <mergeCell ref="CE101:CF102"/>
    <mergeCell ref="CG101:CG102"/>
    <mergeCell ref="CH101:CJ102"/>
    <mergeCell ref="EK101:EK103"/>
    <mergeCell ref="EL101:EM101"/>
    <mergeCell ref="EU101:EV101"/>
    <mergeCell ref="EW101:EX101"/>
    <mergeCell ref="EY101:FB101"/>
    <mergeCell ref="FC101:FE101"/>
    <mergeCell ref="JR101:JR103"/>
    <mergeCell ref="JS101:JT101"/>
    <mergeCell ref="JW101:JX101"/>
    <mergeCell ref="KB101:KC101"/>
    <mergeCell ref="KD101:KE101"/>
    <mergeCell ref="KF101:KI101"/>
    <mergeCell ref="KJ101:KM101"/>
    <mergeCell ref="EM102:EN102"/>
    <mergeCell ref="EO102:ET103"/>
    <mergeCell ref="EU102:EV103"/>
    <mergeCell ref="EW102:EX103"/>
    <mergeCell ref="EY102:EY103"/>
    <mergeCell ref="EZ102:FA103"/>
    <mergeCell ref="FB102:FB103"/>
    <mergeCell ref="FC102:FE103"/>
    <mergeCell ref="JS102:JT102"/>
    <mergeCell ref="JU102:JV102"/>
    <mergeCell ref="JW102:KA103"/>
    <mergeCell ref="KB102:KC103"/>
    <mergeCell ref="KD102:KE103"/>
    <mergeCell ref="KF102:KF103"/>
    <mergeCell ref="KG102:KH103"/>
    <mergeCell ref="KI102:KI103"/>
    <mergeCell ref="KJ102:KM103"/>
    <mergeCell ref="EM103:EN103"/>
    <mergeCell ref="FN103:FU103"/>
    <mergeCell ref="FV103:FW103"/>
    <mergeCell ref="FY103:GG103"/>
    <mergeCell ref="GH103:GI103"/>
    <mergeCell ref="JS103:JT103"/>
    <mergeCell ref="JU103:JV103"/>
    <mergeCell ref="J104:J106"/>
    <mergeCell ref="K104:L104"/>
    <mergeCell ref="O104:P104"/>
    <mergeCell ref="T104:U104"/>
    <mergeCell ref="V104:W104"/>
    <mergeCell ref="X104:AA104"/>
    <mergeCell ref="AB104:AD104"/>
    <mergeCell ref="BP104:BP106"/>
    <mergeCell ref="BQ104:BR104"/>
    <mergeCell ref="BU104:BV104"/>
    <mergeCell ref="BZ104:CA104"/>
    <mergeCell ref="CB104:CC104"/>
    <mergeCell ref="CD104:CG104"/>
    <mergeCell ref="CH104:CK104"/>
    <mergeCell ref="FN104:FW112"/>
    <mergeCell ref="FY104:GI111"/>
    <mergeCell ref="K105:S106"/>
    <mergeCell ref="T105:U106"/>
    <mergeCell ref="V105:W106"/>
    <mergeCell ref="X105:X106"/>
    <mergeCell ref="Y105:Z106"/>
    <mergeCell ref="AA105:AA106"/>
    <mergeCell ref="AB105:AD106"/>
    <mergeCell ref="BR105:BS105"/>
    <mergeCell ref="BT105:BY106"/>
    <mergeCell ref="BZ105:CA106"/>
    <mergeCell ref="CB105:CC106"/>
    <mergeCell ref="CD105:CD106"/>
    <mergeCell ref="CE105:CF106"/>
    <mergeCell ref="CG105:CG106"/>
    <mergeCell ref="CH105:CK106"/>
    <mergeCell ref="EK105:EK107"/>
    <mergeCell ref="EM105:EN105"/>
    <mergeCell ref="EV105:EW105"/>
    <mergeCell ref="EX105:EZ105"/>
    <mergeCell ref="FA105:FD105"/>
    <mergeCell ref="JR105:JR107"/>
    <mergeCell ref="JS105:JT105"/>
    <mergeCell ref="JW105:JX105"/>
    <mergeCell ref="KB105:KC105"/>
    <mergeCell ref="KD105:KE105"/>
    <mergeCell ref="KF105:KI105"/>
    <mergeCell ref="KJ105:KL105"/>
    <mergeCell ref="KM105:KO105"/>
    <mergeCell ref="BR106:BS106"/>
    <mergeCell ref="EM106:EU107"/>
    <mergeCell ref="EV106:EW107"/>
    <mergeCell ref="EX106:EZ107"/>
    <mergeCell ref="FA106:FA107"/>
    <mergeCell ref="FB106:FC107"/>
    <mergeCell ref="FD106:FD107"/>
    <mergeCell ref="JS106:KA107"/>
    <mergeCell ref="KB106:KC107"/>
    <mergeCell ref="KD106:KE107"/>
    <mergeCell ref="KF106:KF107"/>
    <mergeCell ref="KG106:KH107"/>
    <mergeCell ref="KI106:KI107"/>
    <mergeCell ref="KJ106:KL107"/>
    <mergeCell ref="KM106:KO107"/>
    <mergeCell ref="MC106:MC108"/>
    <mergeCell ref="MD106:ME106"/>
    <mergeCell ref="MH106:MI106"/>
    <mergeCell ref="MK106:ML106"/>
    <mergeCell ref="MM106:MN106"/>
    <mergeCell ref="MO106:MP106"/>
    <mergeCell ref="MQ106:MQ108"/>
    <mergeCell ref="MR106:MS106"/>
    <mergeCell ref="MT106:MU106"/>
    <mergeCell ref="MV106:MV108"/>
    <mergeCell ref="MW106:MZ106"/>
    <mergeCell ref="NA106:NC106"/>
    <mergeCell ref="MD107:ML108"/>
    <mergeCell ref="MM107:MN108"/>
    <mergeCell ref="MO107:MP108"/>
    <mergeCell ref="MR107:MS108"/>
    <mergeCell ref="MT107:MU108"/>
    <mergeCell ref="MW107:MW108"/>
    <mergeCell ref="MX107:MY108"/>
    <mergeCell ref="MZ107:MZ108"/>
    <mergeCell ref="NA107:NC108"/>
    <mergeCell ref="K108:L108"/>
    <mergeCell ref="T108:U108"/>
    <mergeCell ref="V108:W108"/>
    <mergeCell ref="X108:AB108"/>
    <mergeCell ref="AC108:AF108"/>
    <mergeCell ref="BP108:BP110"/>
    <mergeCell ref="BQ108:BR108"/>
    <mergeCell ref="BU108:BV108"/>
    <mergeCell ref="BX108:BY108"/>
    <mergeCell ref="BZ108:CA108"/>
    <mergeCell ref="CB108:CC108"/>
    <mergeCell ref="CD108:CG108"/>
    <mergeCell ref="CH108:CL108"/>
    <mergeCell ref="K109:L109"/>
    <mergeCell ref="M109:N109"/>
    <mergeCell ref="O109:S110"/>
    <mergeCell ref="T109:U110"/>
    <mergeCell ref="V109:W110"/>
    <mergeCell ref="X109:X110"/>
    <mergeCell ref="Y109:AA110"/>
    <mergeCell ref="AB109:AB110"/>
    <mergeCell ref="AC109:AF110"/>
    <mergeCell ref="BQ109:BY110"/>
    <mergeCell ref="BZ109:CA110"/>
    <mergeCell ref="CB109:CC110"/>
    <mergeCell ref="CD109:CD110"/>
    <mergeCell ref="CE109:CF110"/>
    <mergeCell ref="CG109:CG110"/>
    <mergeCell ref="CH109:CL110"/>
    <mergeCell ref="EK109:EK111"/>
    <mergeCell ref="EM109:EN109"/>
    <mergeCell ref="EV109:EW109"/>
    <mergeCell ref="EX109:EY109"/>
    <mergeCell ref="EZ109:FC109"/>
    <mergeCell ref="JR109:JR111"/>
    <mergeCell ref="JS109:JT109"/>
    <mergeCell ref="JW109:JX109"/>
    <mergeCell ref="KB109:KC109"/>
    <mergeCell ref="KD109:KE109"/>
    <mergeCell ref="KF109:KI109"/>
    <mergeCell ref="KJ109:KM109"/>
    <mergeCell ref="K110:L110"/>
    <mergeCell ref="M110:N110"/>
    <mergeCell ref="EM110:EU111"/>
    <mergeCell ref="EV110:EW111"/>
    <mergeCell ref="EX110:EY111"/>
    <mergeCell ref="EZ110:EZ111"/>
    <mergeCell ref="FA110:FB111"/>
    <mergeCell ref="FC110:FC111"/>
    <mergeCell ref="JS110:KA111"/>
    <mergeCell ref="KB110:KC111"/>
    <mergeCell ref="KD110:KE111"/>
    <mergeCell ref="KF110:KF111"/>
    <mergeCell ref="KG110:KH111"/>
    <mergeCell ref="KI110:KI111"/>
    <mergeCell ref="KJ110:KM111"/>
    <mergeCell ref="MC110:ME112"/>
    <mergeCell ref="MF110:MF112"/>
    <mergeCell ref="MG110:MH110"/>
    <mergeCell ref="MP110:MQ110"/>
    <mergeCell ref="MR110:MS110"/>
    <mergeCell ref="MT110:MW110"/>
    <mergeCell ref="MG111:MO112"/>
    <mergeCell ref="MP111:MQ112"/>
    <mergeCell ref="MR111:MS112"/>
    <mergeCell ref="MT111:MT112"/>
    <mergeCell ref="MU111:MV112"/>
    <mergeCell ref="MW111:MW112"/>
    <mergeCell ref="J112:J115"/>
    <mergeCell ref="K112:L112"/>
    <mergeCell ref="T112:U112"/>
    <mergeCell ref="V112:W112"/>
    <mergeCell ref="X112:AA112"/>
    <mergeCell ref="AB112:AF112"/>
    <mergeCell ref="K113:L113"/>
    <mergeCell ref="M113:N113"/>
    <mergeCell ref="O113:S115"/>
    <mergeCell ref="T113:U114"/>
    <mergeCell ref="V113:W114"/>
    <mergeCell ref="X113:X114"/>
    <mergeCell ref="Y113:Z114"/>
    <mergeCell ref="AA113:AA114"/>
    <mergeCell ref="AB113:AF115"/>
    <mergeCell ref="AX113:AY113"/>
    <mergeCell ref="AZ113:BA113"/>
    <mergeCell ref="EK113:EK115"/>
    <mergeCell ref="EL113:EM113"/>
    <mergeCell ref="EU113:EV113"/>
    <mergeCell ref="EW113:EX113"/>
    <mergeCell ref="EY113:FB113"/>
    <mergeCell ref="FC113:FE113"/>
    <mergeCell ref="JR113:JR115"/>
    <mergeCell ref="JS113:JT113"/>
    <mergeCell ref="JW113:JX113"/>
    <mergeCell ref="KB113:KC113"/>
    <mergeCell ref="KD113:KE113"/>
    <mergeCell ref="KF113:KI113"/>
    <mergeCell ref="KJ113:KL113"/>
    <mergeCell ref="K114:L114"/>
    <mergeCell ref="M114:N114"/>
    <mergeCell ref="BG114:BH114"/>
    <mergeCell ref="BQ114:BY114"/>
    <mergeCell ref="BZ114:CA114"/>
    <mergeCell ref="EM114:EN114"/>
    <mergeCell ref="EO114:ET115"/>
    <mergeCell ref="EU114:EV115"/>
    <mergeCell ref="EW114:EX115"/>
    <mergeCell ref="EY114:EY115"/>
    <mergeCell ref="EZ114:FA115"/>
    <mergeCell ref="FB114:FB115"/>
    <mergeCell ref="FC114:FE115"/>
    <mergeCell ref="JS114:KA115"/>
    <mergeCell ref="KB114:KC115"/>
    <mergeCell ref="KD114:KE115"/>
    <mergeCell ref="KF114:KF115"/>
    <mergeCell ref="KG114:KH115"/>
    <mergeCell ref="KI114:KI115"/>
    <mergeCell ref="KJ114:KL115"/>
    <mergeCell ref="ME114:MF114"/>
    <mergeCell ref="MG114:MH114"/>
    <mergeCell ref="MI114:MJ114"/>
    <mergeCell ref="MK114:ML114"/>
    <mergeCell ref="MM114:MN114"/>
    <mergeCell ref="MO114:MP114"/>
    <mergeCell ref="MQ114:MR114"/>
    <mergeCell ref="MS114:MT114"/>
    <mergeCell ref="MU114:MV114"/>
    <mergeCell ref="MW114:MX114"/>
    <mergeCell ref="MY114:MZ114"/>
    <mergeCell ref="K115:L115"/>
    <mergeCell ref="M115:N115"/>
    <mergeCell ref="BG115:BH115"/>
    <mergeCell ref="BQ115:CA126"/>
    <mergeCell ref="EM115:EN115"/>
    <mergeCell ref="ME115:MF115"/>
    <mergeCell ref="MG115:MH115"/>
    <mergeCell ref="MI115:MJ115"/>
    <mergeCell ref="MK115:ML115"/>
    <mergeCell ref="MM115:MN115"/>
    <mergeCell ref="MO115:MP115"/>
    <mergeCell ref="MQ115:MR115"/>
    <mergeCell ref="MS115:MT115"/>
    <mergeCell ref="MU115:MV115"/>
    <mergeCell ref="MW115:MX115"/>
    <mergeCell ref="MC116:ME118"/>
    <mergeCell ref="MF116:MF118"/>
    <mergeCell ref="MG116:MH116"/>
    <mergeCell ref="MQ116:MR116"/>
    <mergeCell ref="MS116:MT116"/>
    <mergeCell ref="MU116:MX116"/>
    <mergeCell ref="MY116:NA116"/>
    <mergeCell ref="J117:J119"/>
    <mergeCell ref="K117:L117"/>
    <mergeCell ref="O117:P117"/>
    <mergeCell ref="R117:S117"/>
    <mergeCell ref="T117:U117"/>
    <mergeCell ref="V117:W117"/>
    <mergeCell ref="X117:AA117"/>
    <mergeCell ref="AB117:AE117"/>
    <mergeCell ref="AX117:AY117"/>
    <mergeCell ref="AZ117:BA117"/>
    <mergeCell ref="BG117:BH117"/>
    <mergeCell ref="EK117:EM119"/>
    <mergeCell ref="EN117:EN119"/>
    <mergeCell ref="EO117:EO119"/>
    <mergeCell ref="EP117:EQ117"/>
    <mergeCell ref="EY117:EZ117"/>
    <mergeCell ref="FA117:FB117"/>
    <mergeCell ref="FC117:FF117"/>
    <mergeCell ref="JR117:JR119"/>
    <mergeCell ref="JS117:JT117"/>
    <mergeCell ref="KB117:KC117"/>
    <mergeCell ref="KD117:KE117"/>
    <mergeCell ref="KF117:KI117"/>
    <mergeCell ref="KJ117:KL117"/>
    <mergeCell ref="MG117:MP118"/>
    <mergeCell ref="MQ117:MR118"/>
    <mergeCell ref="MS117:MT118"/>
    <mergeCell ref="MU117:MU118"/>
    <mergeCell ref="MV117:MW118"/>
    <mergeCell ref="MX117:MX118"/>
    <mergeCell ref="MY117:NA118"/>
    <mergeCell ref="K118:S119"/>
    <mergeCell ref="T118:U119"/>
    <mergeCell ref="V118:W119"/>
    <mergeCell ref="X118:X119"/>
    <mergeCell ref="Y118:Z119"/>
    <mergeCell ref="AA118:AA119"/>
    <mergeCell ref="AB118:AE119"/>
    <mergeCell ref="BG118:BH118"/>
    <mergeCell ref="EP118:EX119"/>
    <mergeCell ref="EY118:EZ119"/>
    <mergeCell ref="FA118:FB119"/>
    <mergeCell ref="FC118:FC119"/>
    <mergeCell ref="FD118:FE119"/>
    <mergeCell ref="FF118:FF119"/>
    <mergeCell ref="JT118:JU118"/>
    <mergeCell ref="JV118:KA119"/>
    <mergeCell ref="KB118:KC119"/>
    <mergeCell ref="KD118:KE119"/>
    <mergeCell ref="KF118:KF119"/>
    <mergeCell ref="KG118:KH119"/>
    <mergeCell ref="KI118:KI119"/>
    <mergeCell ref="KJ118:KL119"/>
    <mergeCell ref="AX119:AY119"/>
    <mergeCell ref="AZ119:BA119"/>
    <mergeCell ref="JT119:JU119"/>
    <mergeCell ref="MC120:ME122"/>
    <mergeCell ref="MG120:MH120"/>
    <mergeCell ref="MQ120:MR120"/>
    <mergeCell ref="MS120:MT120"/>
    <mergeCell ref="MU120:MX120"/>
    <mergeCell ref="J121:J123"/>
    <mergeCell ref="K121:L121"/>
    <mergeCell ref="O121:P121"/>
    <mergeCell ref="T121:U121"/>
    <mergeCell ref="V121:W121"/>
    <mergeCell ref="X121:AA121"/>
    <mergeCell ref="AB121:AE121"/>
    <mergeCell ref="AZ121:BA121"/>
    <mergeCell ref="EK121:EK123"/>
    <mergeCell ref="EL121:EM121"/>
    <mergeCell ref="EP121:EQ121"/>
    <mergeCell ref="EU121:EV121"/>
    <mergeCell ref="EW121:EX121"/>
    <mergeCell ref="EY121:FB121"/>
    <mergeCell ref="FC121:FF121"/>
    <mergeCell ref="FH121:FH123"/>
    <mergeCell ref="FI121:FM123"/>
    <mergeCell ref="JR121:JR123"/>
    <mergeCell ref="JS121:JT121"/>
    <mergeCell ref="KB121:KC121"/>
    <mergeCell ref="KD121:KE121"/>
    <mergeCell ref="KF121:KI121"/>
    <mergeCell ref="KJ121:KL121"/>
    <mergeCell ref="MF121:MF122"/>
    <mergeCell ref="MG121:MP122"/>
    <mergeCell ref="MQ121:MR122"/>
    <mergeCell ref="MS121:MT122"/>
    <mergeCell ref="MU121:MU122"/>
    <mergeCell ref="MV121:MW122"/>
    <mergeCell ref="MX121:MX122"/>
    <mergeCell ref="K122:S123"/>
    <mergeCell ref="T122:U123"/>
    <mergeCell ref="V122:W123"/>
    <mergeCell ref="X122:X123"/>
    <mergeCell ref="Y122:Z123"/>
    <mergeCell ref="AA122:AA123"/>
    <mergeCell ref="AB122:AE123"/>
    <mergeCell ref="AZ122:BA122"/>
    <mergeCell ref="EM122:EN122"/>
    <mergeCell ref="EO122:ET123"/>
    <mergeCell ref="EU122:EV123"/>
    <mergeCell ref="EW122:EX123"/>
    <mergeCell ref="EY122:EY123"/>
    <mergeCell ref="EZ122:FA123"/>
    <mergeCell ref="FB122:FB123"/>
    <mergeCell ref="FC122:FF123"/>
    <mergeCell ref="JS122:KA123"/>
    <mergeCell ref="KB122:KC123"/>
    <mergeCell ref="KD122:KE123"/>
    <mergeCell ref="KF122:KF123"/>
    <mergeCell ref="KG122:KH123"/>
    <mergeCell ref="KI122:KI123"/>
    <mergeCell ref="KJ122:KL123"/>
    <mergeCell ref="BF123:BG123"/>
    <mergeCell ref="BJ123:BK123"/>
    <mergeCell ref="EM123:EN123"/>
    <mergeCell ref="BF124:BG124"/>
    <mergeCell ref="BJ124:BK124"/>
    <mergeCell ref="MC124:ME126"/>
    <mergeCell ref="MG124:MH124"/>
    <mergeCell ref="MQ124:MR124"/>
    <mergeCell ref="MS124:MT124"/>
    <mergeCell ref="MU124:MX124"/>
    <mergeCell ref="EK125:EK127"/>
    <mergeCell ref="EL125:EM125"/>
    <mergeCell ref="EP125:EQ125"/>
    <mergeCell ref="EU125:EV125"/>
    <mergeCell ref="EW125:EX125"/>
    <mergeCell ref="EY125:FB125"/>
    <mergeCell ref="FC125:FF125"/>
    <mergeCell ref="FH125:FH127"/>
    <mergeCell ref="FI125:FM127"/>
    <mergeCell ref="JR125:JR127"/>
    <mergeCell ref="JS125:JT125"/>
    <mergeCell ref="KB125:KC125"/>
    <mergeCell ref="KD125:KE125"/>
    <mergeCell ref="KF125:KI125"/>
    <mergeCell ref="KJ125:KM125"/>
    <mergeCell ref="MF125:MF126"/>
    <mergeCell ref="MG125:MP126"/>
    <mergeCell ref="MQ125:MR126"/>
    <mergeCell ref="MS125:MT126"/>
    <mergeCell ref="MU125:MU126"/>
    <mergeCell ref="MV125:MW126"/>
    <mergeCell ref="MX125:MX126"/>
    <mergeCell ref="EM126:EN126"/>
    <mergeCell ref="EO126:ET127"/>
    <mergeCell ref="EU126:EV127"/>
    <mergeCell ref="EW126:EX127"/>
    <mergeCell ref="EY126:EY127"/>
    <mergeCell ref="EZ126:FA127"/>
    <mergeCell ref="FB126:FB127"/>
    <mergeCell ref="FC126:FF127"/>
    <mergeCell ref="JS126:JT126"/>
    <mergeCell ref="JU126:JV126"/>
    <mergeCell ref="JW126:KA127"/>
    <mergeCell ref="KB126:KC127"/>
    <mergeCell ref="KD126:KE127"/>
    <mergeCell ref="KF126:KF127"/>
    <mergeCell ref="KG126:KH127"/>
    <mergeCell ref="KI126:KI127"/>
    <mergeCell ref="KJ126:KM127"/>
    <mergeCell ref="EM127:EN127"/>
    <mergeCell ref="JS127:JT127"/>
    <mergeCell ref="JU127:JV127"/>
    <mergeCell ref="BJ128:BK128"/>
    <mergeCell ref="EK129:EK131"/>
    <mergeCell ref="EL129:EM129"/>
    <mergeCell ref="EU129:EV129"/>
    <mergeCell ref="EW129:EX129"/>
    <mergeCell ref="EY129:FB129"/>
    <mergeCell ref="FC129:FE129"/>
    <mergeCell ref="JR129:JR131"/>
    <mergeCell ref="JS129:JT129"/>
    <mergeCell ref="KB129:KC129"/>
    <mergeCell ref="KD129:KE129"/>
    <mergeCell ref="KF129:KI129"/>
    <mergeCell ref="KJ129:KN129"/>
    <mergeCell ref="EM130:EN130"/>
    <mergeCell ref="EO130:ET131"/>
    <mergeCell ref="EU130:EV131"/>
    <mergeCell ref="EW130:EX131"/>
    <mergeCell ref="EY130:EY131"/>
    <mergeCell ref="EZ130:FA131"/>
    <mergeCell ref="FB130:FB131"/>
    <mergeCell ref="FC130:FE131"/>
    <mergeCell ref="JS130:JT130"/>
    <mergeCell ref="JU130:JV130"/>
    <mergeCell ref="JW130:KA131"/>
    <mergeCell ref="KB130:KC131"/>
    <mergeCell ref="KD130:KE131"/>
    <mergeCell ref="KF130:KF131"/>
    <mergeCell ref="KG130:KH131"/>
    <mergeCell ref="KI130:KI131"/>
    <mergeCell ref="KJ130:KN131"/>
    <mergeCell ref="EM131:EN131"/>
    <mergeCell ref="JS131:JT131"/>
    <mergeCell ref="JU131:JV131"/>
    <mergeCell ref="EK133:EK135"/>
    <mergeCell ref="EL133:EM133"/>
    <mergeCell ref="EO133:EP133"/>
    <mergeCell ref="EQ133:ER133"/>
    <mergeCell ref="EU133:EV133"/>
    <mergeCell ref="EW133:EX133"/>
    <mergeCell ref="EY133:FB133"/>
    <mergeCell ref="FC133:FF133"/>
    <mergeCell ref="JR133:JT136"/>
    <mergeCell ref="JV133:JW133"/>
    <mergeCell ref="JZ133:KA133"/>
    <mergeCell ref="KC133:KD133"/>
    <mergeCell ref="KE133:KF133"/>
    <mergeCell ref="KG133:KH133"/>
    <mergeCell ref="KI133:KL133"/>
    <mergeCell ref="KR133:LA133"/>
    <mergeCell ref="LB133:LC133"/>
    <mergeCell ref="EL134:ET135"/>
    <mergeCell ref="EU134:EV135"/>
    <mergeCell ref="EW134:EX135"/>
    <mergeCell ref="EY134:EY135"/>
    <mergeCell ref="EZ134:FA135"/>
    <mergeCell ref="FB134:FB135"/>
    <mergeCell ref="FC134:FF135"/>
    <mergeCell ref="JU134:JU136"/>
    <mergeCell ref="JV134:JW134"/>
    <mergeCell ref="JX134:JY134"/>
    <mergeCell ref="JZ134:KD136"/>
    <mergeCell ref="KE134:KF135"/>
    <mergeCell ref="KG134:KH135"/>
    <mergeCell ref="KI134:KI135"/>
    <mergeCell ref="KJ134:KK135"/>
    <mergeCell ref="KL134:KL135"/>
    <mergeCell ref="KR134:LC144"/>
    <mergeCell ref="JV135:JW135"/>
    <mergeCell ref="JX135:JY135"/>
    <mergeCell ref="JV136:JW136"/>
    <mergeCell ref="JX136:JY136"/>
    <mergeCell ref="EK137:EK139"/>
    <mergeCell ref="EL137:EM137"/>
    <mergeCell ref="EU137:EV137"/>
    <mergeCell ref="EW137:EX137"/>
    <mergeCell ref="EY137:FB137"/>
    <mergeCell ref="FC137:FE137"/>
    <mergeCell ref="JR137:JU137"/>
    <mergeCell ref="JV137:KL137"/>
    <mergeCell ref="EM138:EN138"/>
    <mergeCell ref="EO138:ET139"/>
    <mergeCell ref="EU138:EV139"/>
    <mergeCell ref="EW138:EX139"/>
    <mergeCell ref="EY138:EY139"/>
    <mergeCell ref="EZ138:FA139"/>
    <mergeCell ref="FB138:FB139"/>
    <mergeCell ref="FC138:FE139"/>
    <mergeCell ref="JR138:JU139"/>
    <mergeCell ref="JV138:KL139"/>
    <mergeCell ref="EM139:EN139"/>
    <mergeCell ref="EK141:EK143"/>
    <mergeCell ref="EL141:EM141"/>
    <mergeCell ref="EU141:EV141"/>
    <mergeCell ref="EW141:EX141"/>
    <mergeCell ref="EY141:FB141"/>
    <mergeCell ref="FC141:FE141"/>
    <mergeCell ref="JR141:JR143"/>
    <mergeCell ref="JS141:JT141"/>
    <mergeCell ref="JW141:JX141"/>
    <mergeCell ref="KB141:KC141"/>
    <mergeCell ref="KD141:KE141"/>
    <mergeCell ref="KF141:KI141"/>
    <mergeCell ref="KJ141:KM141"/>
    <mergeCell ref="EM142:EN142"/>
    <mergeCell ref="EO142:ET143"/>
    <mergeCell ref="EU142:EV143"/>
    <mergeCell ref="EW142:EX143"/>
    <mergeCell ref="EY142:EY143"/>
    <mergeCell ref="EZ142:FA143"/>
    <mergeCell ref="FB142:FB143"/>
    <mergeCell ref="FC142:FE143"/>
    <mergeCell ref="JT142:JU142"/>
    <mergeCell ref="JV142:KA143"/>
    <mergeCell ref="KB142:KC143"/>
    <mergeCell ref="KD142:KE143"/>
    <mergeCell ref="KF142:KF143"/>
    <mergeCell ref="KG142:KH143"/>
    <mergeCell ref="KI142:KI143"/>
    <mergeCell ref="KJ142:KM143"/>
    <mergeCell ref="EM143:EN143"/>
    <mergeCell ref="JT143:JU143"/>
    <mergeCell ref="EK145:EK147"/>
    <mergeCell ref="EL145:EM145"/>
    <mergeCell ref="EU145:EV145"/>
    <mergeCell ref="EW145:EX145"/>
    <mergeCell ref="EY145:FB145"/>
    <mergeCell ref="FC145:FF145"/>
    <mergeCell ref="JR145:JR147"/>
    <mergeCell ref="JS145:JT145"/>
    <mergeCell ref="JW145:JX145"/>
    <mergeCell ref="JZ145:KA145"/>
    <mergeCell ref="KB145:KC145"/>
    <mergeCell ref="KD145:KE145"/>
    <mergeCell ref="KF145:KI145"/>
    <mergeCell ref="KJ145:KL145"/>
    <mergeCell ref="EM146:EN146"/>
    <mergeCell ref="EO146:ET147"/>
    <mergeCell ref="EU146:EV147"/>
    <mergeCell ref="EW146:EX147"/>
    <mergeCell ref="EY146:EY147"/>
    <mergeCell ref="EZ146:FA147"/>
    <mergeCell ref="FB146:FB147"/>
    <mergeCell ref="FC146:FF147"/>
    <mergeCell ref="JS146:KA147"/>
    <mergeCell ref="KB146:KC147"/>
    <mergeCell ref="KD146:KE147"/>
    <mergeCell ref="KF146:KF147"/>
    <mergeCell ref="KG146:KH147"/>
    <mergeCell ref="KI146:KI147"/>
    <mergeCell ref="KJ146:KL147"/>
    <mergeCell ref="EM147:EN147"/>
    <mergeCell ref="EK149:EK151"/>
    <mergeCell ref="EL149:EM149"/>
    <mergeCell ref="EP149:EQ149"/>
    <mergeCell ref="EU149:EV149"/>
    <mergeCell ref="EW149:EX149"/>
    <mergeCell ref="EY149:FB149"/>
    <mergeCell ref="FC149:FF149"/>
    <mergeCell ref="JR149:JR151"/>
    <mergeCell ref="JS149:JT149"/>
    <mergeCell ref="KB149:KD149"/>
    <mergeCell ref="KE149:KF149"/>
    <mergeCell ref="KG149:KJ149"/>
    <mergeCell ref="KK149:KN149"/>
    <mergeCell ref="EM150:EN150"/>
    <mergeCell ref="EO150:ET151"/>
    <mergeCell ref="EU150:EV151"/>
    <mergeCell ref="EW150:EX151"/>
    <mergeCell ref="EY150:EY151"/>
    <mergeCell ref="EZ150:FA151"/>
    <mergeCell ref="FB150:FB151"/>
    <mergeCell ref="FC150:FF151"/>
    <mergeCell ref="JT150:JU150"/>
    <mergeCell ref="JV150:KA151"/>
    <mergeCell ref="KB150:KD151"/>
    <mergeCell ref="KE150:KF151"/>
    <mergeCell ref="KG150:KG151"/>
    <mergeCell ref="KH150:KI151"/>
    <mergeCell ref="KJ150:KJ151"/>
    <mergeCell ref="KK150:KN151"/>
    <mergeCell ref="EM151:EN151"/>
    <mergeCell ref="JT151:JU151"/>
    <mergeCell ref="FM152:FO154"/>
    <mergeCell ref="FP152:FP154"/>
    <mergeCell ref="FQ152:FR152"/>
    <mergeCell ref="FZ152:GA152"/>
    <mergeCell ref="GB152:GC152"/>
    <mergeCell ref="GD152:GG152"/>
    <mergeCell ref="GH152:GL152"/>
    <mergeCell ref="EK153:EK155"/>
    <mergeCell ref="EL153:EM153"/>
    <mergeCell ref="EU153:EV153"/>
    <mergeCell ref="EW153:EX153"/>
    <mergeCell ref="EY153:FB153"/>
    <mergeCell ref="FC153:FG153"/>
    <mergeCell ref="FQ153:FY154"/>
    <mergeCell ref="FZ153:GA154"/>
    <mergeCell ref="GB153:GC154"/>
    <mergeCell ref="GD153:GD154"/>
    <mergeCell ref="GE153:GF154"/>
    <mergeCell ref="GG153:GG154"/>
    <mergeCell ref="GH153:GL154"/>
    <mergeCell ref="JR153:JR155"/>
    <mergeCell ref="JS153:JT153"/>
    <mergeCell ref="JW153:JX153"/>
    <mergeCell ref="KB153:KC153"/>
    <mergeCell ref="KD153:KE153"/>
    <mergeCell ref="KF153:KI153"/>
    <mergeCell ref="KJ153:KM153"/>
    <mergeCell ref="EM154:EN154"/>
    <mergeCell ref="EO154:ET155"/>
    <mergeCell ref="EU154:EV155"/>
    <mergeCell ref="EW154:EX155"/>
    <mergeCell ref="EY154:EY155"/>
    <mergeCell ref="EZ154:FA155"/>
    <mergeCell ref="FB154:FB155"/>
    <mergeCell ref="FC154:FG155"/>
    <mergeCell ref="JT154:JU154"/>
    <mergeCell ref="JV154:KA155"/>
    <mergeCell ref="KB154:KC155"/>
    <mergeCell ref="KD154:KE155"/>
    <mergeCell ref="KF154:KF155"/>
    <mergeCell ref="KG154:KH155"/>
    <mergeCell ref="KI154:KI155"/>
    <mergeCell ref="KJ154:KM155"/>
    <mergeCell ref="EM155:EN155"/>
    <mergeCell ref="JT155:JU155"/>
    <mergeCell ref="FM156:FO158"/>
    <mergeCell ref="FP156:FP158"/>
    <mergeCell ref="FQ156:FR156"/>
    <mergeCell ref="FZ156:GA156"/>
    <mergeCell ref="GB156:GC156"/>
    <mergeCell ref="GD156:GG156"/>
    <mergeCell ref="GH156:GK156"/>
    <mergeCell ref="EK157:EK159"/>
    <mergeCell ref="EL157:EM157"/>
    <mergeCell ref="EP157:EQ157"/>
    <mergeCell ref="EU157:EV157"/>
    <mergeCell ref="EW157:EX157"/>
    <mergeCell ref="EY157:FB157"/>
    <mergeCell ref="FC157:FG157"/>
    <mergeCell ref="FQ157:FY158"/>
    <mergeCell ref="FZ157:GA158"/>
    <mergeCell ref="GB157:GC158"/>
    <mergeCell ref="GD157:GD158"/>
    <mergeCell ref="GE157:GF158"/>
    <mergeCell ref="GG157:GG158"/>
    <mergeCell ref="GH157:GK158"/>
    <mergeCell ref="EM158:EN158"/>
    <mergeCell ref="EO158:ET159"/>
    <mergeCell ref="EU158:EV159"/>
    <mergeCell ref="EW158:EX159"/>
    <mergeCell ref="EY158:EY159"/>
    <mergeCell ref="EZ158:FA159"/>
    <mergeCell ref="FB158:FB159"/>
    <mergeCell ref="FC158:FG159"/>
    <mergeCell ref="EM159:EN159"/>
    <mergeCell ref="EK161:EK163"/>
    <mergeCell ref="EL161:EM161"/>
    <mergeCell ref="EU161:EV161"/>
    <mergeCell ref="EW161:EX161"/>
    <mergeCell ref="EY161:FC161"/>
    <mergeCell ref="FD161:FF161"/>
    <mergeCell ref="EM162:EN162"/>
    <mergeCell ref="EO162:ET163"/>
    <mergeCell ref="EU162:EV163"/>
    <mergeCell ref="EW162:EX163"/>
    <mergeCell ref="EY162:EY163"/>
    <mergeCell ref="EZ162:FB163"/>
    <mergeCell ref="FC162:FC163"/>
    <mergeCell ref="FD162:FF163"/>
    <mergeCell ref="EM163:EN163"/>
  </mergeCells>
  <hyperlinks>
    <hyperlink ref="BG35" r:id="rId1" display=""/>
    <hyperlink ref="BG36" r:id="rId2" display=""/>
    <hyperlink ref="BG37" r:id="rId3" display=""/>
    <hyperlink ref="BG38" r:id="rId4" display=""/>
    <hyperlink ref="BG39" location="'Расчетный лист'!GJ99:HO193" display=""/>
    <hyperlink ref="IZ39" r:id="rId5" display=""/>
    <hyperlink ref="IZ40" r:id="rId6" display=""/>
    <hyperlink ref="AN41" location="'Расчетный лист'!GJ99:HO193" display=""/>
    <hyperlink ref="IZ41" r:id="rId7" display=""/>
    <hyperlink ref="EF42" r:id="rId8" display=""/>
    <hyperlink ref="IZ42" r:id="rId9" display=""/>
    <hyperlink ref="EF43" r:id="rId10" display=""/>
    <hyperlink ref="IZ43" location="Таблицы!H9:AM103" display=""/>
    <hyperlink ref="EF44" r:id="rId11" display=""/>
    <hyperlink ref="AN45" location="'Расчетный лист'!GJ99:HO193" display=""/>
    <hyperlink ref="EF45" r:id="rId12" display=""/>
    <hyperlink ref="KX45" location="'Расчетный лист'!GJ99:HO193" display=""/>
    <hyperlink ref="EF46" location="Таблицы!H9:AM103" display=""/>
    <hyperlink ref="AN49" location="'Расчетный лист'!GJ99:HO193" display=""/>
    <hyperlink ref="KX49" location="'Таблицы'!H9:AM103" display=""/>
    <hyperlink ref="DD74" location="'Программные таблицы'!B60:U81" display=""/>
    <hyperlink ref="DD78" location="'Программные таблицы'!B60:U81" display=""/>
    <hyperlink ref="DD82" location="'Программные таблицы'!B60:U81" display=""/>
    <hyperlink ref="CZ92" r:id="rId13" display=""/>
    <hyperlink ref="CZ93" location="Лист1!GJ99:HO193" display=""/>
    <hyperlink ref="MO116" location="'Программные таблицы'!B60:U81" display=""/>
    <hyperlink ref="MO120" location="'Программные таблицы'!B60:U81" display=""/>
    <hyperlink ref="MO124" location="'Программные таблицы'!B60:U81" display="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L140"/>
  <sheetViews>
    <sheetView showFormulas="false" showGridLines="true" showRowColHeaders="true" showZeros="true" rightToLeft="false" tabSelected="false" showOutlineSymbols="true" defaultGridColor="true" view="normal" topLeftCell="A25" colorId="64" zoomScale="20" zoomScaleNormal="20" zoomScalePageLayoutView="100" workbookViewId="0">
      <selection pane="topLeft" activeCell="AC67" activeCellId="0" sqref="AC67"/>
    </sheetView>
  </sheetViews>
  <sheetFormatPr defaultColWidth="9.14453125" defaultRowHeight="30" zeroHeight="false" outlineLevelRow="0" outlineLevelCol="0"/>
  <cols>
    <col collapsed="false" customWidth="true" hidden="false" outlineLevel="0" max="64" min="1" style="211" width="5.71"/>
  </cols>
  <sheetData>
    <row r="1" customFormat="false" ht="30" hidden="false" customHeight="true" outlineLevel="0" collapsed="false">
      <c r="A1" s="212" t="str">
        <f aca="false">CONCATENATE("Расчет однофазного конденсаторного асинхронного микродвигателя Pн ", $R$4," Вт,  2p = ", $R$5,", n = ",$R$6," об/мин")</f>
        <v>Расчет однофазного конденсаторного асинхронного микродвигателя Pн 90 Вт,  2p = 6, n = 955 об/мин</v>
      </c>
      <c r="B1" s="212"/>
      <c r="C1" s="212"/>
      <c r="D1" s="212"/>
      <c r="E1" s="212"/>
      <c r="F1" s="212"/>
      <c r="G1" s="212"/>
      <c r="H1" s="212"/>
      <c r="I1" s="212"/>
      <c r="J1" s="212"/>
      <c r="K1" s="212"/>
      <c r="L1" s="212"/>
      <c r="M1" s="212"/>
      <c r="N1" s="212"/>
      <c r="O1" s="212"/>
      <c r="P1" s="212"/>
      <c r="Q1" s="212"/>
      <c r="R1" s="212"/>
      <c r="S1" s="212"/>
      <c r="T1" s="212"/>
      <c r="U1" s="212"/>
      <c r="V1" s="212"/>
      <c r="W1" s="212"/>
      <c r="X1" s="212"/>
      <c r="Y1" s="212"/>
      <c r="Z1" s="212" t="str">
        <f aca="false">$A$1</f>
        <v>Расчет однофазного конденсаторного асинхронного микродвигателя Pн 90 Вт,  2p = 6, n = 955 об/мин</v>
      </c>
      <c r="AA1" s="212"/>
      <c r="AB1" s="212"/>
      <c r="AC1" s="212"/>
      <c r="AD1" s="212"/>
      <c r="AE1" s="212"/>
      <c r="AF1" s="212"/>
      <c r="AG1" s="212"/>
      <c r="AH1" s="212"/>
      <c r="AI1" s="212"/>
      <c r="AJ1" s="212"/>
      <c r="AK1" s="212"/>
      <c r="AL1" s="212"/>
      <c r="AM1" s="212"/>
      <c r="AN1" s="212"/>
      <c r="AO1" s="212"/>
      <c r="AP1" s="212"/>
      <c r="AQ1" s="212"/>
      <c r="AR1" s="212"/>
      <c r="AS1" s="212"/>
      <c r="AT1" s="212"/>
      <c r="AU1" s="212"/>
      <c r="AV1" s="212"/>
      <c r="AW1" s="212"/>
      <c r="AX1" s="212"/>
      <c r="AY1" s="213"/>
      <c r="AZ1" s="213"/>
      <c r="BA1" s="213"/>
      <c r="BB1" s="213"/>
      <c r="BC1" s="213"/>
      <c r="BD1" s="213"/>
      <c r="BE1" s="213"/>
      <c r="BF1" s="213"/>
      <c r="BG1" s="213"/>
      <c r="BH1" s="213"/>
      <c r="BI1" s="213"/>
      <c r="BJ1" s="213"/>
      <c r="BK1" s="213"/>
      <c r="BL1" s="213"/>
    </row>
    <row r="2" customFormat="false" ht="30" hidden="false" customHeight="true" outlineLevel="0" collapsed="false">
      <c r="A2" s="214"/>
      <c r="B2" s="215" t="s">
        <v>396</v>
      </c>
      <c r="C2" s="215"/>
      <c r="D2" s="215"/>
      <c r="E2" s="215"/>
      <c r="F2" s="215"/>
      <c r="G2" s="215"/>
      <c r="H2" s="215"/>
      <c r="I2" s="215"/>
      <c r="J2" s="215"/>
      <c r="K2" s="215"/>
      <c r="L2" s="215"/>
      <c r="M2" s="215"/>
      <c r="N2" s="215"/>
      <c r="O2" s="215"/>
      <c r="P2" s="215"/>
      <c r="Q2" s="215"/>
      <c r="R2" s="216" t="s">
        <v>58</v>
      </c>
      <c r="S2" s="216"/>
      <c r="T2" s="217" t="s">
        <v>59</v>
      </c>
      <c r="U2" s="217"/>
      <c r="V2" s="218" t="s">
        <v>60</v>
      </c>
      <c r="W2" s="218"/>
      <c r="X2" s="218"/>
      <c r="Y2" s="218"/>
      <c r="Z2" s="219" t="s">
        <v>397</v>
      </c>
      <c r="AA2" s="219"/>
      <c r="AB2" s="219"/>
      <c r="AC2" s="219"/>
      <c r="AD2" s="219"/>
      <c r="AE2" s="219"/>
      <c r="AF2" s="219"/>
      <c r="AG2" s="220"/>
      <c r="AH2" s="221"/>
      <c r="AI2" s="222" t="n">
        <v>19</v>
      </c>
      <c r="AJ2" s="222"/>
      <c r="AK2" s="223"/>
      <c r="AL2" s="224" t="s">
        <v>58</v>
      </c>
      <c r="AM2" s="224"/>
      <c r="AN2" s="225" t="s">
        <v>59</v>
      </c>
      <c r="AO2" s="225"/>
      <c r="AP2" s="226" t="s">
        <v>60</v>
      </c>
      <c r="AQ2" s="226"/>
      <c r="AR2" s="226"/>
      <c r="AS2" s="226"/>
      <c r="AT2" s="227" t="s">
        <v>1</v>
      </c>
      <c r="AU2" s="227"/>
      <c r="AV2" s="227"/>
      <c r="AW2" s="227"/>
      <c r="AX2" s="227"/>
      <c r="AY2" s="213"/>
      <c r="AZ2" s="213"/>
      <c r="BA2" s="213"/>
      <c r="BB2" s="213"/>
      <c r="BC2" s="213"/>
      <c r="BD2" s="213"/>
      <c r="BE2" s="213"/>
      <c r="BF2" s="213"/>
      <c r="BG2" s="213"/>
      <c r="BH2" s="213"/>
      <c r="BI2" s="213"/>
      <c r="BJ2" s="213"/>
      <c r="BK2" s="213"/>
      <c r="BL2" s="213"/>
    </row>
    <row r="3" customFormat="false" ht="30" hidden="false" customHeight="true" outlineLevel="0" collapsed="false">
      <c r="A3" s="214"/>
      <c r="B3" s="215"/>
      <c r="C3" s="215"/>
      <c r="D3" s="215"/>
      <c r="E3" s="215"/>
      <c r="F3" s="215"/>
      <c r="G3" s="215"/>
      <c r="H3" s="215"/>
      <c r="I3" s="215"/>
      <c r="J3" s="215"/>
      <c r="K3" s="215"/>
      <c r="L3" s="215"/>
      <c r="M3" s="215"/>
      <c r="N3" s="215"/>
      <c r="O3" s="215"/>
      <c r="P3" s="215"/>
      <c r="Q3" s="215"/>
      <c r="R3" s="216"/>
      <c r="S3" s="216"/>
      <c r="T3" s="217"/>
      <c r="U3" s="217"/>
      <c r="V3" s="218"/>
      <c r="W3" s="218"/>
      <c r="X3" s="218"/>
      <c r="Y3" s="218"/>
      <c r="Z3" s="219"/>
      <c r="AA3" s="219"/>
      <c r="AB3" s="219"/>
      <c r="AC3" s="219"/>
      <c r="AD3" s="219"/>
      <c r="AE3" s="219"/>
      <c r="AF3" s="219"/>
      <c r="AG3" s="228"/>
      <c r="AH3" s="221"/>
      <c r="AI3" s="229"/>
      <c r="AJ3" s="229"/>
      <c r="AK3" s="229"/>
      <c r="AL3" s="230" t="str">
        <f aca="false">'Расчетный лист'!BZ48</f>
        <v>Значение</v>
      </c>
      <c r="AM3" s="230"/>
      <c r="AN3" s="36" t="s">
        <v>191</v>
      </c>
      <c r="AO3" s="36"/>
      <c r="AP3" s="38"/>
      <c r="AQ3" s="231" t="s">
        <v>398</v>
      </c>
      <c r="AR3" s="231"/>
      <c r="AS3" s="232"/>
      <c r="AT3" s="233"/>
      <c r="AU3" s="233"/>
      <c r="AV3" s="233"/>
      <c r="AW3" s="233"/>
      <c r="AX3" s="233"/>
      <c r="AY3" s="213"/>
      <c r="AZ3" s="213"/>
      <c r="BA3" s="213"/>
      <c r="BB3" s="213"/>
      <c r="BC3" s="213"/>
      <c r="BD3" s="213"/>
      <c r="BE3" s="213"/>
      <c r="BF3" s="213"/>
      <c r="BG3" s="213"/>
      <c r="BH3" s="213"/>
      <c r="BI3" s="213"/>
      <c r="BJ3" s="213"/>
      <c r="BK3" s="213"/>
      <c r="BL3" s="213"/>
    </row>
    <row r="4" customFormat="false" ht="30" hidden="false" customHeight="true" outlineLevel="0" collapsed="false">
      <c r="A4" s="214"/>
      <c r="B4" s="234" t="s">
        <v>130</v>
      </c>
      <c r="C4" s="234"/>
      <c r="D4" s="234"/>
      <c r="E4" s="234"/>
      <c r="F4" s="234"/>
      <c r="G4" s="234"/>
      <c r="H4" s="234"/>
      <c r="I4" s="234"/>
      <c r="J4" s="234"/>
      <c r="K4" s="234"/>
      <c r="L4" s="234"/>
      <c r="M4" s="234"/>
      <c r="N4" s="234"/>
      <c r="O4" s="234"/>
      <c r="P4" s="234"/>
      <c r="Q4" s="234"/>
      <c r="R4" s="235" t="n">
        <f aca="false">'Расчетный лист'!T39</f>
        <v>90</v>
      </c>
      <c r="S4" s="235"/>
      <c r="T4" s="236" t="s">
        <v>131</v>
      </c>
      <c r="U4" s="236"/>
      <c r="V4" s="71"/>
      <c r="W4" s="237" t="s">
        <v>399</v>
      </c>
      <c r="X4" s="237"/>
      <c r="Y4" s="238"/>
      <c r="Z4" s="239"/>
      <c r="AA4" s="239"/>
      <c r="AB4" s="239"/>
      <c r="AC4" s="239"/>
      <c r="AD4" s="239"/>
      <c r="AE4" s="239"/>
      <c r="AF4" s="239"/>
      <c r="AG4" s="239"/>
      <c r="AH4" s="221"/>
      <c r="AI4" s="229"/>
      <c r="AJ4" s="229"/>
      <c r="AK4" s="229"/>
      <c r="AL4" s="230"/>
      <c r="AM4" s="230"/>
      <c r="AN4" s="36"/>
      <c r="AO4" s="36"/>
      <c r="AP4" s="38"/>
      <c r="AQ4" s="231"/>
      <c r="AR4" s="231"/>
      <c r="AS4" s="232"/>
      <c r="AT4" s="233"/>
      <c r="AU4" s="233"/>
      <c r="AV4" s="233"/>
      <c r="AW4" s="233"/>
      <c r="AX4" s="233"/>
      <c r="AY4" s="213"/>
      <c r="AZ4" s="213"/>
      <c r="BA4" s="213"/>
      <c r="BB4" s="213"/>
      <c r="BC4" s="213"/>
      <c r="BD4" s="213"/>
      <c r="BE4" s="213"/>
      <c r="BF4" s="213"/>
      <c r="BG4" s="213"/>
      <c r="BH4" s="213"/>
      <c r="BI4" s="213"/>
      <c r="BJ4" s="213"/>
      <c r="BK4" s="213"/>
      <c r="BL4" s="213"/>
    </row>
    <row r="5" customFormat="false" ht="30" hidden="false" customHeight="true" outlineLevel="0" collapsed="false">
      <c r="A5" s="214"/>
      <c r="B5" s="234" t="s">
        <v>140</v>
      </c>
      <c r="C5" s="234"/>
      <c r="D5" s="234"/>
      <c r="E5" s="234"/>
      <c r="F5" s="234"/>
      <c r="G5" s="234"/>
      <c r="H5" s="234"/>
      <c r="I5" s="234"/>
      <c r="J5" s="234"/>
      <c r="K5" s="234"/>
      <c r="L5" s="234"/>
      <c r="M5" s="234"/>
      <c r="N5" s="234"/>
      <c r="O5" s="234"/>
      <c r="P5" s="234"/>
      <c r="Q5" s="234"/>
      <c r="R5" s="235" t="n">
        <f aca="false">'Расчетный лист'!T40</f>
        <v>6</v>
      </c>
      <c r="S5" s="235"/>
      <c r="T5" s="236" t="s">
        <v>138</v>
      </c>
      <c r="U5" s="236"/>
      <c r="V5" s="71"/>
      <c r="W5" s="237" t="s">
        <v>141</v>
      </c>
      <c r="X5" s="237"/>
      <c r="Y5" s="238"/>
      <c r="Z5" s="239"/>
      <c r="AA5" s="239"/>
      <c r="AB5" s="239"/>
      <c r="AC5" s="239"/>
      <c r="AD5" s="239"/>
      <c r="AE5" s="239"/>
      <c r="AF5" s="239"/>
      <c r="AG5" s="239"/>
      <c r="AH5" s="240"/>
      <c r="AI5" s="222" t="n">
        <v>20</v>
      </c>
      <c r="AJ5" s="222"/>
      <c r="AK5" s="241"/>
      <c r="AL5" s="242" t="s">
        <v>58</v>
      </c>
      <c r="AM5" s="242"/>
      <c r="AN5" s="243" t="s">
        <v>59</v>
      </c>
      <c r="AO5" s="243"/>
      <c r="AP5" s="244" t="s">
        <v>60</v>
      </c>
      <c r="AQ5" s="244"/>
      <c r="AR5" s="244"/>
      <c r="AS5" s="244"/>
      <c r="AT5" s="245" t="s">
        <v>1</v>
      </c>
      <c r="AU5" s="245"/>
      <c r="AV5" s="245"/>
      <c r="AW5" s="245"/>
      <c r="AX5" s="245"/>
      <c r="AY5" s="213"/>
      <c r="AZ5" s="213"/>
      <c r="BA5" s="213"/>
      <c r="BB5" s="213"/>
      <c r="BC5" s="213"/>
      <c r="BD5" s="213"/>
      <c r="BE5" s="213"/>
      <c r="BF5" s="213"/>
      <c r="BG5" s="213"/>
      <c r="BH5" s="213"/>
      <c r="BI5" s="213"/>
      <c r="BJ5" s="213"/>
      <c r="BK5" s="213"/>
      <c r="BL5" s="213"/>
    </row>
    <row r="6" customFormat="false" ht="30" hidden="false" customHeight="true" outlineLevel="0" collapsed="false">
      <c r="A6" s="214"/>
      <c r="B6" s="234" t="s">
        <v>146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234"/>
      <c r="N6" s="234"/>
      <c r="O6" s="234"/>
      <c r="P6" s="234"/>
      <c r="Q6" s="234"/>
      <c r="R6" s="235" t="n">
        <f aca="false">'Расчетный лист'!T41</f>
        <v>955</v>
      </c>
      <c r="S6" s="235"/>
      <c r="T6" s="236" t="s">
        <v>147</v>
      </c>
      <c r="U6" s="236"/>
      <c r="V6" s="71"/>
      <c r="W6" s="237" t="s">
        <v>110</v>
      </c>
      <c r="X6" s="237"/>
      <c r="Y6" s="238"/>
      <c r="Z6" s="239"/>
      <c r="AA6" s="239"/>
      <c r="AB6" s="239"/>
      <c r="AC6" s="239"/>
      <c r="AD6" s="239"/>
      <c r="AE6" s="239"/>
      <c r="AF6" s="239"/>
      <c r="AG6" s="239"/>
      <c r="AH6" s="240"/>
      <c r="AI6" s="88" t="s">
        <v>77</v>
      </c>
      <c r="AJ6" s="88"/>
      <c r="AK6" s="88"/>
      <c r="AL6" s="230" t="str">
        <f aca="false">'Расчетный лист'!BZ52</f>
        <v>Значение</v>
      </c>
      <c r="AM6" s="230"/>
      <c r="AN6" s="36" t="s">
        <v>200</v>
      </c>
      <c r="AO6" s="36"/>
      <c r="AP6" s="38"/>
      <c r="AQ6" s="231" t="s">
        <v>77</v>
      </c>
      <c r="AR6" s="231"/>
      <c r="AS6" s="232"/>
      <c r="AT6" s="246"/>
      <c r="AU6" s="246"/>
      <c r="AV6" s="246"/>
      <c r="AW6" s="246"/>
      <c r="AX6" s="246"/>
      <c r="AY6" s="213"/>
      <c r="AZ6" s="213"/>
      <c r="BA6" s="213"/>
      <c r="BB6" s="213"/>
      <c r="BC6" s="213"/>
      <c r="BD6" s="213"/>
      <c r="BE6" s="213"/>
      <c r="BF6" s="213"/>
      <c r="BG6" s="213"/>
      <c r="BH6" s="213"/>
      <c r="BI6" s="213"/>
      <c r="BJ6" s="213"/>
      <c r="BK6" s="213"/>
      <c r="BL6" s="213"/>
    </row>
    <row r="7" customFormat="false" ht="30" hidden="false" customHeight="true" outlineLevel="0" collapsed="false">
      <c r="A7" s="214"/>
      <c r="B7" s="234" t="s">
        <v>154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234"/>
      <c r="N7" s="234"/>
      <c r="O7" s="234"/>
      <c r="P7" s="234"/>
      <c r="Q7" s="234"/>
      <c r="R7" s="247" t="n">
        <f aca="false">'Расчетный лист'!T42</f>
        <v>0.69</v>
      </c>
      <c r="S7" s="247"/>
      <c r="T7" s="248" t="s">
        <v>122</v>
      </c>
      <c r="U7" s="248"/>
      <c r="V7" s="71"/>
      <c r="W7" s="237" t="s">
        <v>155</v>
      </c>
      <c r="X7" s="237"/>
      <c r="Y7" s="238"/>
      <c r="Z7" s="239"/>
      <c r="AA7" s="239"/>
      <c r="AB7" s="239"/>
      <c r="AC7" s="239"/>
      <c r="AD7" s="239"/>
      <c r="AE7" s="239"/>
      <c r="AF7" s="239"/>
      <c r="AG7" s="239"/>
      <c r="AH7" s="240"/>
      <c r="AI7" s="88"/>
      <c r="AJ7" s="88"/>
      <c r="AK7" s="88"/>
      <c r="AL7" s="230"/>
      <c r="AM7" s="230"/>
      <c r="AN7" s="36"/>
      <c r="AO7" s="36"/>
      <c r="AP7" s="38"/>
      <c r="AQ7" s="231"/>
      <c r="AR7" s="231"/>
      <c r="AS7" s="232"/>
      <c r="AT7" s="246"/>
      <c r="AU7" s="246"/>
      <c r="AV7" s="246"/>
      <c r="AW7" s="246"/>
      <c r="AX7" s="246"/>
      <c r="AY7" s="213"/>
      <c r="AZ7" s="213"/>
      <c r="BA7" s="213"/>
      <c r="BB7" s="213"/>
      <c r="BC7" s="213"/>
      <c r="BD7" s="213"/>
      <c r="BE7" s="213"/>
      <c r="BF7" s="213"/>
      <c r="BG7" s="213"/>
      <c r="BH7" s="213"/>
      <c r="BI7" s="213"/>
      <c r="BJ7" s="213"/>
      <c r="BK7" s="213"/>
      <c r="BL7" s="213"/>
    </row>
    <row r="8" customFormat="false" ht="30" hidden="false" customHeight="true" outlineLevel="0" collapsed="false">
      <c r="A8" s="214"/>
      <c r="B8" s="234" t="s">
        <v>157</v>
      </c>
      <c r="C8" s="234"/>
      <c r="D8" s="234"/>
      <c r="E8" s="234"/>
      <c r="F8" s="234"/>
      <c r="G8" s="234"/>
      <c r="H8" s="234"/>
      <c r="I8" s="234"/>
      <c r="J8" s="234"/>
      <c r="K8" s="234"/>
      <c r="L8" s="234"/>
      <c r="M8" s="234"/>
      <c r="N8" s="234"/>
      <c r="O8" s="234"/>
      <c r="P8" s="234"/>
      <c r="Q8" s="234"/>
      <c r="R8" s="247" t="n">
        <f aca="false">'Расчетный лист'!T43</f>
        <v>0.62</v>
      </c>
      <c r="S8" s="247"/>
      <c r="T8" s="236" t="s">
        <v>158</v>
      </c>
      <c r="U8" s="236"/>
      <c r="V8" s="71"/>
      <c r="W8" s="237" t="s">
        <v>54</v>
      </c>
      <c r="X8" s="237"/>
      <c r="Y8" s="238"/>
      <c r="Z8" s="239"/>
      <c r="AA8" s="239"/>
      <c r="AB8" s="239"/>
      <c r="AC8" s="239"/>
      <c r="AD8" s="239"/>
      <c r="AE8" s="239"/>
      <c r="AF8" s="239"/>
      <c r="AG8" s="239"/>
      <c r="AH8" s="221"/>
      <c r="AI8" s="222" t="n">
        <v>21</v>
      </c>
      <c r="AJ8" s="222"/>
      <c r="AK8" s="223"/>
      <c r="AL8" s="242" t="s">
        <v>58</v>
      </c>
      <c r="AM8" s="242"/>
      <c r="AN8" s="243" t="s">
        <v>59</v>
      </c>
      <c r="AO8" s="243"/>
      <c r="AP8" s="244" t="s">
        <v>60</v>
      </c>
      <c r="AQ8" s="244"/>
      <c r="AR8" s="244"/>
      <c r="AS8" s="244"/>
      <c r="AT8" s="245" t="s">
        <v>1</v>
      </c>
      <c r="AU8" s="245"/>
      <c r="AV8" s="245"/>
      <c r="AW8" s="245"/>
      <c r="AX8" s="245"/>
      <c r="AY8" s="213"/>
      <c r="AZ8" s="213"/>
      <c r="BA8" s="213"/>
      <c r="BB8" s="213"/>
      <c r="BC8" s="213"/>
      <c r="BD8" s="213"/>
      <c r="BE8" s="213"/>
      <c r="BF8" s="213"/>
      <c r="BG8" s="213"/>
      <c r="BH8" s="213"/>
      <c r="BI8" s="213"/>
      <c r="BJ8" s="213"/>
      <c r="BK8" s="213"/>
      <c r="BL8" s="213"/>
    </row>
    <row r="9" customFormat="false" ht="30" hidden="false" customHeight="true" outlineLevel="0" collapsed="false">
      <c r="A9" s="214"/>
      <c r="B9" s="234" t="s">
        <v>164</v>
      </c>
      <c r="C9" s="234"/>
      <c r="D9" s="234"/>
      <c r="E9" s="234"/>
      <c r="F9" s="234"/>
      <c r="G9" s="234"/>
      <c r="H9" s="234"/>
      <c r="I9" s="234"/>
      <c r="J9" s="234"/>
      <c r="K9" s="234"/>
      <c r="L9" s="234"/>
      <c r="M9" s="234"/>
      <c r="N9" s="234"/>
      <c r="O9" s="234"/>
      <c r="P9" s="234"/>
      <c r="Q9" s="234"/>
      <c r="R9" s="247" t="n">
        <f aca="false">'Расчетный лист'!T44</f>
        <v>8</v>
      </c>
      <c r="S9" s="247"/>
      <c r="T9" s="236" t="s">
        <v>165</v>
      </c>
      <c r="U9" s="236"/>
      <c r="V9" s="71"/>
      <c r="W9" s="237" t="s">
        <v>400</v>
      </c>
      <c r="X9" s="237"/>
      <c r="Y9" s="238"/>
      <c r="Z9" s="239"/>
      <c r="AA9" s="239"/>
      <c r="AB9" s="239"/>
      <c r="AC9" s="239"/>
      <c r="AD9" s="239"/>
      <c r="AE9" s="239"/>
      <c r="AF9" s="239"/>
      <c r="AG9" s="239"/>
      <c r="AH9" s="221"/>
      <c r="AI9" s="88"/>
      <c r="AJ9" s="88"/>
      <c r="AK9" s="88"/>
      <c r="AL9" s="249" t="n">
        <f aca="false">'Расчетный лист'!CC57</f>
        <v>297.570718203771</v>
      </c>
      <c r="AM9" s="249"/>
      <c r="AN9" s="99" t="s">
        <v>191</v>
      </c>
      <c r="AO9" s="99"/>
      <c r="AP9" s="38"/>
      <c r="AQ9" s="231" t="s">
        <v>401</v>
      </c>
      <c r="AR9" s="231"/>
      <c r="AS9" s="232"/>
      <c r="AT9" s="246"/>
      <c r="AU9" s="246"/>
      <c r="AV9" s="246"/>
      <c r="AW9" s="246"/>
      <c r="AX9" s="246"/>
      <c r="AY9" s="213"/>
      <c r="AZ9" s="213"/>
      <c r="BA9" s="213"/>
      <c r="BB9" s="213"/>
      <c r="BC9" s="213"/>
      <c r="BD9" s="213"/>
      <c r="BE9" s="213"/>
      <c r="BF9" s="213"/>
      <c r="BG9" s="213"/>
      <c r="BH9" s="213"/>
      <c r="BI9" s="213"/>
      <c r="BJ9" s="213"/>
      <c r="BK9" s="213"/>
      <c r="BL9" s="213"/>
    </row>
    <row r="10" customFormat="false" ht="30" hidden="false" customHeight="true" outlineLevel="0" collapsed="false">
      <c r="A10" s="214"/>
      <c r="B10" s="234" t="s">
        <v>171</v>
      </c>
      <c r="C10" s="234"/>
      <c r="D10" s="234"/>
      <c r="E10" s="234"/>
      <c r="F10" s="234"/>
      <c r="G10" s="234"/>
      <c r="H10" s="234"/>
      <c r="I10" s="234"/>
      <c r="J10" s="234"/>
      <c r="K10" s="234"/>
      <c r="L10" s="234"/>
      <c r="M10" s="234"/>
      <c r="N10" s="234"/>
      <c r="O10" s="234"/>
      <c r="P10" s="234"/>
      <c r="Q10" s="234"/>
      <c r="R10" s="235" t="n">
        <f aca="false">'Расчетный лист'!T45</f>
        <v>24</v>
      </c>
      <c r="S10" s="235"/>
      <c r="T10" s="248" t="s">
        <v>170</v>
      </c>
      <c r="U10" s="248"/>
      <c r="V10" s="71"/>
      <c r="W10" s="237" t="s">
        <v>402</v>
      </c>
      <c r="X10" s="237"/>
      <c r="Y10" s="238"/>
      <c r="Z10" s="239"/>
      <c r="AA10" s="239"/>
      <c r="AB10" s="239"/>
      <c r="AC10" s="239"/>
      <c r="AD10" s="239"/>
      <c r="AE10" s="239"/>
      <c r="AF10" s="239"/>
      <c r="AG10" s="239"/>
      <c r="AH10" s="221"/>
      <c r="AI10" s="88"/>
      <c r="AJ10" s="88"/>
      <c r="AK10" s="88"/>
      <c r="AL10" s="249"/>
      <c r="AM10" s="249"/>
      <c r="AN10" s="99"/>
      <c r="AO10" s="99"/>
      <c r="AP10" s="38"/>
      <c r="AQ10" s="231"/>
      <c r="AR10" s="231"/>
      <c r="AS10" s="232"/>
      <c r="AT10" s="246"/>
      <c r="AU10" s="246"/>
      <c r="AV10" s="246"/>
      <c r="AW10" s="246"/>
      <c r="AX10" s="246"/>
      <c r="AY10" s="213"/>
      <c r="AZ10" s="213"/>
      <c r="BA10" s="213"/>
      <c r="BB10" s="213"/>
      <c r="BC10" s="213"/>
      <c r="BD10" s="213"/>
      <c r="BE10" s="213"/>
      <c r="BF10" s="213"/>
      <c r="BG10" s="213"/>
      <c r="BH10" s="213"/>
      <c r="BI10" s="213"/>
      <c r="BJ10" s="213"/>
      <c r="BK10" s="213"/>
      <c r="BL10" s="213"/>
    </row>
    <row r="11" customFormat="false" ht="30" hidden="false" customHeight="true" outlineLevel="0" collapsed="false">
      <c r="A11" s="214"/>
      <c r="B11" s="234" t="s">
        <v>178</v>
      </c>
      <c r="C11" s="234"/>
      <c r="D11" s="234"/>
      <c r="E11" s="234"/>
      <c r="F11" s="234"/>
      <c r="G11" s="234"/>
      <c r="H11" s="234"/>
      <c r="I11" s="234"/>
      <c r="J11" s="234"/>
      <c r="K11" s="234"/>
      <c r="L11" s="234"/>
      <c r="M11" s="234"/>
      <c r="N11" s="234"/>
      <c r="O11" s="234"/>
      <c r="P11" s="234"/>
      <c r="Q11" s="234"/>
      <c r="R11" s="235" t="n">
        <f aca="false">'Расчетный лист'!T46</f>
        <v>2</v>
      </c>
      <c r="S11" s="235"/>
      <c r="T11" s="248" t="s">
        <v>170</v>
      </c>
      <c r="U11" s="248"/>
      <c r="V11" s="71"/>
      <c r="W11" s="237" t="s">
        <v>403</v>
      </c>
      <c r="X11" s="237"/>
      <c r="Y11" s="238"/>
      <c r="Z11" s="239"/>
      <c r="AA11" s="239"/>
      <c r="AB11" s="239"/>
      <c r="AC11" s="239"/>
      <c r="AD11" s="239"/>
      <c r="AE11" s="239"/>
      <c r="AF11" s="239"/>
      <c r="AG11" s="239"/>
      <c r="AH11" s="221"/>
      <c r="AI11" s="88"/>
      <c r="AJ11" s="88"/>
      <c r="AK11" s="88"/>
      <c r="AL11" s="250"/>
      <c r="AM11" s="250"/>
      <c r="AN11" s="250"/>
      <c r="AO11" s="250"/>
      <c r="AP11" s="250"/>
      <c r="AQ11" s="250"/>
      <c r="AR11" s="250"/>
      <c r="AS11" s="250"/>
      <c r="AT11" s="246"/>
      <c r="AU11" s="246"/>
      <c r="AV11" s="246"/>
      <c r="AW11" s="246"/>
      <c r="AX11" s="246"/>
      <c r="AY11" s="213"/>
      <c r="AZ11" s="213"/>
      <c r="BA11" s="213"/>
      <c r="BB11" s="213"/>
      <c r="BC11" s="213"/>
      <c r="BD11" s="213"/>
      <c r="BE11" s="213"/>
      <c r="BF11" s="213"/>
      <c r="BG11" s="213"/>
      <c r="BH11" s="213"/>
      <c r="BI11" s="213"/>
      <c r="BJ11" s="213"/>
      <c r="BK11" s="213"/>
      <c r="BL11" s="213"/>
    </row>
    <row r="12" customFormat="false" ht="30" hidden="false" customHeight="true" outlineLevel="0" collapsed="false">
      <c r="A12" s="214"/>
      <c r="B12" s="234" t="s">
        <v>183</v>
      </c>
      <c r="C12" s="234"/>
      <c r="D12" s="234"/>
      <c r="E12" s="234"/>
      <c r="F12" s="234"/>
      <c r="G12" s="234"/>
      <c r="H12" s="234"/>
      <c r="I12" s="234"/>
      <c r="J12" s="234"/>
      <c r="K12" s="234"/>
      <c r="L12" s="234"/>
      <c r="M12" s="234"/>
      <c r="N12" s="234"/>
      <c r="O12" s="234"/>
      <c r="P12" s="234"/>
      <c r="Q12" s="234"/>
      <c r="R12" s="235" t="n">
        <f aca="false">'Расчетный лист'!T47</f>
        <v>4</v>
      </c>
      <c r="S12" s="235"/>
      <c r="T12" s="248" t="s">
        <v>170</v>
      </c>
      <c r="U12" s="248"/>
      <c r="V12" s="71"/>
      <c r="W12" s="237" t="s">
        <v>160</v>
      </c>
      <c r="X12" s="237"/>
      <c r="Y12" s="238"/>
      <c r="Z12" s="251" t="s">
        <v>404</v>
      </c>
      <c r="AA12" s="251"/>
      <c r="AB12" s="251"/>
      <c r="AC12" s="252" t="s">
        <v>405</v>
      </c>
      <c r="AD12" s="253" t="n">
        <v>21.1</v>
      </c>
      <c r="AE12" s="253"/>
      <c r="AF12" s="254"/>
      <c r="AG12" s="255"/>
      <c r="AH12" s="255"/>
      <c r="AI12" s="255"/>
      <c r="AJ12" s="255"/>
      <c r="AK12" s="255"/>
      <c r="AL12" s="255"/>
      <c r="AM12" s="255"/>
      <c r="AN12" s="255"/>
      <c r="AO12" s="255"/>
      <c r="AP12" s="254"/>
      <c r="AQ12" s="256" t="s">
        <v>58</v>
      </c>
      <c r="AR12" s="256"/>
      <c r="AS12" s="257" t="s">
        <v>59</v>
      </c>
      <c r="AT12" s="257"/>
      <c r="AU12" s="258" t="s">
        <v>60</v>
      </c>
      <c r="AV12" s="258"/>
      <c r="AW12" s="258"/>
      <c r="AX12" s="258"/>
      <c r="AY12" s="213"/>
      <c r="AZ12" s="213"/>
      <c r="BA12" s="213"/>
      <c r="BB12" s="213"/>
      <c r="BC12" s="213"/>
      <c r="BD12" s="213"/>
      <c r="BE12" s="213"/>
      <c r="BF12" s="213"/>
      <c r="BG12" s="213"/>
      <c r="BH12" s="213"/>
      <c r="BI12" s="213"/>
      <c r="BJ12" s="213"/>
      <c r="BK12" s="213"/>
      <c r="BL12" s="213"/>
    </row>
    <row r="13" customFormat="false" ht="30" hidden="false" customHeight="true" outlineLevel="0" collapsed="false">
      <c r="A13" s="214"/>
      <c r="B13" s="234" t="s">
        <v>186</v>
      </c>
      <c r="C13" s="234"/>
      <c r="D13" s="234"/>
      <c r="E13" s="234"/>
      <c r="F13" s="234"/>
      <c r="G13" s="234"/>
      <c r="H13" s="234"/>
      <c r="I13" s="234"/>
      <c r="J13" s="234"/>
      <c r="K13" s="234"/>
      <c r="L13" s="234"/>
      <c r="M13" s="234"/>
      <c r="N13" s="234"/>
      <c r="O13" s="234"/>
      <c r="P13" s="234"/>
      <c r="Q13" s="234"/>
      <c r="R13" s="235" t="n">
        <f aca="false">'Расчетный лист'!T48</f>
        <v>9.6</v>
      </c>
      <c r="S13" s="235"/>
      <c r="T13" s="236" t="s">
        <v>165</v>
      </c>
      <c r="U13" s="236"/>
      <c r="V13" s="71"/>
      <c r="W13" s="237" t="s">
        <v>406</v>
      </c>
      <c r="X13" s="237"/>
      <c r="Y13" s="238"/>
      <c r="Z13" s="251"/>
      <c r="AA13" s="251"/>
      <c r="AB13" s="251"/>
      <c r="AC13" s="8"/>
      <c r="AD13" s="259" t="s">
        <v>407</v>
      </c>
      <c r="AE13" s="259"/>
      <c r="AF13" s="259"/>
      <c r="AG13" s="259"/>
      <c r="AH13" s="259"/>
      <c r="AI13" s="259"/>
      <c r="AJ13" s="259"/>
      <c r="AK13" s="259"/>
      <c r="AL13" s="259"/>
      <c r="AM13" s="259"/>
      <c r="AN13" s="259"/>
      <c r="AO13" s="259"/>
      <c r="AP13" s="259"/>
      <c r="AQ13" s="249" t="n">
        <f aca="false">'Расчетный лист'!CC57</f>
        <v>297.570718203771</v>
      </c>
      <c r="AR13" s="249"/>
      <c r="AS13" s="99" t="s">
        <v>138</v>
      </c>
      <c r="AT13" s="99"/>
      <c r="AU13" s="38"/>
      <c r="AV13" s="231" t="s">
        <v>408</v>
      </c>
      <c r="AW13" s="231"/>
      <c r="AX13" s="232"/>
      <c r="AY13" s="213"/>
      <c r="AZ13" s="213"/>
      <c r="BA13" s="213"/>
      <c r="BB13" s="213"/>
      <c r="BC13" s="213"/>
      <c r="BD13" s="213"/>
      <c r="BE13" s="213"/>
      <c r="BF13" s="213"/>
      <c r="BG13" s="213"/>
      <c r="BH13" s="213"/>
      <c r="BI13" s="213"/>
      <c r="BJ13" s="213"/>
      <c r="BK13" s="213"/>
      <c r="BL13" s="213"/>
    </row>
    <row r="14" customFormat="false" ht="30" hidden="false" customHeight="true" outlineLevel="0" collapsed="false">
      <c r="A14" s="214"/>
      <c r="B14" s="234" t="s">
        <v>137</v>
      </c>
      <c r="C14" s="234"/>
      <c r="D14" s="234"/>
      <c r="E14" s="234"/>
      <c r="F14" s="234"/>
      <c r="G14" s="234"/>
      <c r="H14" s="234"/>
      <c r="I14" s="234"/>
      <c r="J14" s="234"/>
      <c r="K14" s="234"/>
      <c r="L14" s="234"/>
      <c r="M14" s="234"/>
      <c r="N14" s="234"/>
      <c r="O14" s="234"/>
      <c r="P14" s="234"/>
      <c r="Q14" s="234"/>
      <c r="R14" s="235" t="n">
        <v>220</v>
      </c>
      <c r="S14" s="235"/>
      <c r="T14" s="236" t="s">
        <v>138</v>
      </c>
      <c r="U14" s="236"/>
      <c r="V14" s="71"/>
      <c r="W14" s="237" t="s">
        <v>409</v>
      </c>
      <c r="X14" s="237"/>
      <c r="Y14" s="238"/>
      <c r="Z14" s="251"/>
      <c r="AA14" s="251"/>
      <c r="AB14" s="251"/>
      <c r="AC14" s="8"/>
      <c r="AD14" s="259"/>
      <c r="AE14" s="259"/>
      <c r="AF14" s="259"/>
      <c r="AG14" s="259"/>
      <c r="AH14" s="259"/>
      <c r="AI14" s="259"/>
      <c r="AJ14" s="259"/>
      <c r="AK14" s="259"/>
      <c r="AL14" s="259"/>
      <c r="AM14" s="259"/>
      <c r="AN14" s="259"/>
      <c r="AO14" s="259"/>
      <c r="AP14" s="259"/>
      <c r="AQ14" s="249"/>
      <c r="AR14" s="249"/>
      <c r="AS14" s="99"/>
      <c r="AT14" s="99"/>
      <c r="AU14" s="38"/>
      <c r="AV14" s="231"/>
      <c r="AW14" s="231"/>
      <c r="AX14" s="232"/>
      <c r="AY14" s="213"/>
      <c r="AZ14" s="213"/>
      <c r="BA14" s="213"/>
      <c r="BB14" s="213"/>
      <c r="BC14" s="213"/>
      <c r="BD14" s="213"/>
      <c r="BE14" s="213"/>
      <c r="BF14" s="213"/>
      <c r="BG14" s="213"/>
      <c r="BH14" s="213"/>
      <c r="BI14" s="213"/>
      <c r="BJ14" s="213"/>
      <c r="BK14" s="213"/>
      <c r="BL14" s="213"/>
    </row>
    <row r="15" customFormat="false" ht="30" hidden="false" customHeight="true" outlineLevel="0" collapsed="false">
      <c r="A15" s="214"/>
      <c r="B15" s="260" t="s">
        <v>40</v>
      </c>
      <c r="C15" s="260"/>
      <c r="D15" s="260"/>
      <c r="E15" s="261" t="s">
        <v>134</v>
      </c>
      <c r="F15" s="261"/>
      <c r="G15" s="261"/>
      <c r="H15" s="261"/>
      <c r="I15" s="261"/>
      <c r="J15" s="261"/>
      <c r="K15" s="261"/>
      <c r="L15" s="261"/>
      <c r="M15" s="261"/>
      <c r="N15" s="261"/>
      <c r="O15" s="261"/>
      <c r="P15" s="261"/>
      <c r="Q15" s="261"/>
      <c r="R15" s="262" t="n">
        <v>50</v>
      </c>
      <c r="S15" s="262"/>
      <c r="T15" s="263" t="s">
        <v>135</v>
      </c>
      <c r="U15" s="263"/>
      <c r="V15" s="264"/>
      <c r="W15" s="265" t="s">
        <v>410</v>
      </c>
      <c r="X15" s="265"/>
      <c r="Y15" s="266"/>
      <c r="Z15" s="267" t="s">
        <v>1</v>
      </c>
      <c r="AA15" s="267"/>
      <c r="AB15" s="267"/>
      <c r="AC15" s="267"/>
      <c r="AD15" s="267"/>
      <c r="AE15" s="267"/>
      <c r="AF15" s="268" t="s">
        <v>223</v>
      </c>
      <c r="AG15" s="268"/>
      <c r="AH15" s="268"/>
      <c r="AI15" s="268"/>
      <c r="AJ15" s="268"/>
      <c r="AK15" s="268"/>
      <c r="AL15" s="268"/>
      <c r="AM15" s="268"/>
      <c r="AN15" s="268"/>
      <c r="AO15" s="268"/>
      <c r="AP15" s="268"/>
      <c r="AQ15" s="268"/>
      <c r="AR15" s="268"/>
      <c r="AS15" s="268"/>
      <c r="AT15" s="268"/>
      <c r="AU15" s="268"/>
      <c r="AV15" s="268"/>
      <c r="AW15" s="268"/>
      <c r="AX15" s="268"/>
      <c r="AY15" s="213"/>
      <c r="AZ15" s="213"/>
      <c r="BA15" s="213"/>
      <c r="BB15" s="213"/>
      <c r="BC15" s="213"/>
      <c r="BD15" s="213"/>
      <c r="BE15" s="213"/>
      <c r="BF15" s="213"/>
      <c r="BG15" s="213"/>
      <c r="BH15" s="213"/>
      <c r="BI15" s="213"/>
      <c r="BJ15" s="213"/>
      <c r="BK15" s="213"/>
      <c r="BL15" s="213"/>
    </row>
    <row r="16" customFormat="false" ht="30" hidden="false" customHeight="true" outlineLevel="0" collapsed="false">
      <c r="A16" s="269" t="s">
        <v>411</v>
      </c>
      <c r="B16" s="222" t="n">
        <v>1</v>
      </c>
      <c r="C16" s="222"/>
      <c r="D16" s="254"/>
      <c r="E16" s="255"/>
      <c r="F16" s="255"/>
      <c r="G16" s="255"/>
      <c r="H16" s="255"/>
      <c r="I16" s="255"/>
      <c r="J16" s="255"/>
      <c r="K16" s="255"/>
      <c r="L16" s="255"/>
      <c r="M16" s="255"/>
      <c r="N16" s="254"/>
      <c r="O16" s="256" t="s">
        <v>58</v>
      </c>
      <c r="P16" s="256"/>
      <c r="Q16" s="257" t="s">
        <v>59</v>
      </c>
      <c r="R16" s="257"/>
      <c r="S16" s="270" t="s">
        <v>60</v>
      </c>
      <c r="T16" s="270"/>
      <c r="U16" s="270"/>
      <c r="V16" s="270"/>
      <c r="W16" s="258" t="s">
        <v>1</v>
      </c>
      <c r="X16" s="258"/>
      <c r="Y16" s="258"/>
      <c r="Z16" s="271"/>
      <c r="AA16" s="271"/>
      <c r="AB16" s="271"/>
      <c r="AC16" s="271"/>
      <c r="AD16" s="271"/>
      <c r="AE16" s="271"/>
      <c r="AF16" s="272"/>
      <c r="AG16" s="272"/>
      <c r="AH16" s="272"/>
      <c r="AI16" s="272"/>
      <c r="AJ16" s="272"/>
      <c r="AK16" s="272"/>
      <c r="AL16" s="272"/>
      <c r="AM16" s="272"/>
      <c r="AN16" s="272"/>
      <c r="AO16" s="272"/>
      <c r="AP16" s="272"/>
      <c r="AQ16" s="272"/>
      <c r="AR16" s="272"/>
      <c r="AS16" s="272"/>
      <c r="AT16" s="272"/>
      <c r="AU16" s="272"/>
      <c r="AV16" s="272"/>
      <c r="AW16" s="272"/>
      <c r="AX16" s="272"/>
      <c r="AY16" s="213"/>
      <c r="AZ16" s="213"/>
      <c r="BA16" s="213"/>
      <c r="BB16" s="213"/>
      <c r="BC16" s="213"/>
      <c r="BD16" s="213"/>
      <c r="BE16" s="213"/>
      <c r="BF16" s="213"/>
      <c r="BG16" s="213"/>
      <c r="BH16" s="213"/>
      <c r="BI16" s="213"/>
      <c r="BJ16" s="213"/>
      <c r="BK16" s="213"/>
      <c r="BL16" s="213"/>
    </row>
    <row r="17" customFormat="false" ht="30" hidden="false" customHeight="true" outlineLevel="0" collapsed="false">
      <c r="A17" s="273"/>
      <c r="B17" s="274" t="s">
        <v>210</v>
      </c>
      <c r="C17" s="274"/>
      <c r="D17" s="274"/>
      <c r="E17" s="274"/>
      <c r="F17" s="274"/>
      <c r="G17" s="274"/>
      <c r="H17" s="274"/>
      <c r="I17" s="274"/>
      <c r="J17" s="274"/>
      <c r="K17" s="274"/>
      <c r="L17" s="274"/>
      <c r="M17" s="274"/>
      <c r="N17" s="274"/>
      <c r="O17" s="275" t="n">
        <f aca="false">'Расчетный лист'!T57</f>
        <v>0.0418666666666667</v>
      </c>
      <c r="P17" s="275"/>
      <c r="Q17" s="276" t="s">
        <v>211</v>
      </c>
      <c r="R17" s="276"/>
      <c r="S17" s="38"/>
      <c r="T17" s="231" t="s">
        <v>62</v>
      </c>
      <c r="U17" s="231"/>
      <c r="V17" s="277"/>
      <c r="W17" s="278"/>
      <c r="X17" s="279"/>
      <c r="Y17" s="280"/>
      <c r="Z17" s="271"/>
      <c r="AA17" s="271"/>
      <c r="AB17" s="271"/>
      <c r="AC17" s="271"/>
      <c r="AD17" s="271"/>
      <c r="AE17" s="271"/>
      <c r="AF17" s="272"/>
      <c r="AG17" s="272"/>
      <c r="AH17" s="272"/>
      <c r="AI17" s="272"/>
      <c r="AJ17" s="272"/>
      <c r="AK17" s="272"/>
      <c r="AL17" s="272"/>
      <c r="AM17" s="272"/>
      <c r="AN17" s="272"/>
      <c r="AO17" s="272"/>
      <c r="AP17" s="272"/>
      <c r="AQ17" s="272"/>
      <c r="AR17" s="272"/>
      <c r="AS17" s="272"/>
      <c r="AT17" s="272"/>
      <c r="AU17" s="272"/>
      <c r="AV17" s="272"/>
      <c r="AW17" s="272"/>
      <c r="AX17" s="272"/>
      <c r="AY17" s="213"/>
      <c r="AZ17" s="213"/>
      <c r="BA17" s="213"/>
      <c r="BB17" s="213"/>
      <c r="BC17" s="213"/>
      <c r="BD17" s="213"/>
      <c r="BE17" s="213"/>
      <c r="BF17" s="213"/>
      <c r="BG17" s="213"/>
      <c r="BH17" s="213"/>
      <c r="BI17" s="213"/>
      <c r="BJ17" s="213"/>
      <c r="BK17" s="213"/>
      <c r="BL17" s="213"/>
    </row>
    <row r="18" customFormat="false" ht="30" hidden="false" customHeight="true" outlineLevel="0" collapsed="false">
      <c r="A18" s="273"/>
      <c r="B18" s="274"/>
      <c r="C18" s="274"/>
      <c r="D18" s="274"/>
      <c r="E18" s="274"/>
      <c r="F18" s="274"/>
      <c r="G18" s="274"/>
      <c r="H18" s="274"/>
      <c r="I18" s="274"/>
      <c r="J18" s="274"/>
      <c r="K18" s="274"/>
      <c r="L18" s="274"/>
      <c r="M18" s="274"/>
      <c r="N18" s="274"/>
      <c r="O18" s="275"/>
      <c r="P18" s="275"/>
      <c r="Q18" s="276"/>
      <c r="R18" s="276"/>
      <c r="S18" s="38"/>
      <c r="T18" s="231"/>
      <c r="U18" s="231"/>
      <c r="V18" s="277"/>
      <c r="W18" s="281"/>
      <c r="X18" s="282"/>
      <c r="Y18" s="283"/>
      <c r="Z18" s="271"/>
      <c r="AA18" s="271"/>
      <c r="AB18" s="271"/>
      <c r="AC18" s="271"/>
      <c r="AD18" s="271"/>
      <c r="AE18" s="271"/>
      <c r="AF18" s="272"/>
      <c r="AG18" s="272"/>
      <c r="AH18" s="272"/>
      <c r="AI18" s="272"/>
      <c r="AJ18" s="272"/>
      <c r="AK18" s="272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13"/>
      <c r="AZ18" s="213"/>
      <c r="BA18" s="213"/>
      <c r="BB18" s="213"/>
      <c r="BC18" s="213"/>
      <c r="BD18" s="213"/>
      <c r="BE18" s="213"/>
      <c r="BF18" s="213"/>
      <c r="BG18" s="213"/>
      <c r="BH18" s="213"/>
      <c r="BI18" s="213"/>
      <c r="BJ18" s="213"/>
      <c r="BK18" s="213"/>
      <c r="BL18" s="213"/>
    </row>
    <row r="19" customFormat="false" ht="30" hidden="false" customHeight="true" outlineLevel="0" collapsed="false">
      <c r="A19" s="284"/>
      <c r="B19" s="285" t="s">
        <v>412</v>
      </c>
      <c r="C19" s="285"/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6"/>
      <c r="S19" s="285" t="s">
        <v>413</v>
      </c>
      <c r="T19" s="285"/>
      <c r="U19" s="285"/>
      <c r="V19" s="286"/>
      <c r="W19" s="285" t="n">
        <v>1</v>
      </c>
      <c r="X19" s="285"/>
      <c r="Y19" s="287"/>
      <c r="Z19" s="288"/>
      <c r="AA19" s="289" t="s">
        <v>412</v>
      </c>
      <c r="AB19" s="289"/>
      <c r="AC19" s="289"/>
      <c r="AD19" s="289"/>
      <c r="AE19" s="289"/>
      <c r="AF19" s="289"/>
      <c r="AG19" s="289"/>
      <c r="AH19" s="289"/>
      <c r="AI19" s="289"/>
      <c r="AJ19" s="289"/>
      <c r="AK19" s="289"/>
      <c r="AL19" s="289"/>
      <c r="AM19" s="289"/>
      <c r="AN19" s="289"/>
      <c r="AO19" s="289"/>
      <c r="AP19" s="289"/>
      <c r="AQ19" s="290"/>
      <c r="AR19" s="289" t="s">
        <v>413</v>
      </c>
      <c r="AS19" s="289"/>
      <c r="AT19" s="289"/>
      <c r="AU19" s="290"/>
      <c r="AV19" s="289" t="n">
        <v>8</v>
      </c>
      <c r="AW19" s="289"/>
      <c r="AX19" s="291"/>
      <c r="AY19" s="213"/>
      <c r="AZ19" s="213"/>
      <c r="BA19" s="213"/>
      <c r="BB19" s="213"/>
      <c r="BC19" s="213"/>
      <c r="BD19" s="213"/>
      <c r="BE19" s="213"/>
      <c r="BF19" s="213"/>
      <c r="BG19" s="213"/>
      <c r="BH19" s="213"/>
      <c r="BI19" s="213"/>
      <c r="BJ19" s="213"/>
      <c r="BK19" s="213"/>
      <c r="BL19" s="213"/>
    </row>
    <row r="20" customFormat="false" ht="30" hidden="false" customHeight="true" outlineLevel="0" collapsed="false">
      <c r="A20" s="212" t="str">
        <f aca="false">$A$1</f>
        <v>Расчет однофазного конденсаторного асинхронного микродвигателя Pн 90 Вт,  2p = 6, n = 955 об/мин</v>
      </c>
      <c r="B20" s="212"/>
      <c r="C20" s="212"/>
      <c r="D20" s="212"/>
      <c r="E20" s="212"/>
      <c r="F20" s="212"/>
      <c r="G20" s="212"/>
      <c r="H20" s="212"/>
      <c r="I20" s="212"/>
      <c r="J20" s="212"/>
      <c r="K20" s="212"/>
      <c r="L20" s="212"/>
      <c r="M20" s="212"/>
      <c r="N20" s="212"/>
      <c r="O20" s="212"/>
      <c r="P20" s="212"/>
      <c r="Q20" s="212"/>
      <c r="R20" s="212"/>
      <c r="S20" s="212"/>
      <c r="T20" s="212"/>
      <c r="U20" s="212"/>
      <c r="V20" s="212"/>
      <c r="W20" s="212"/>
      <c r="X20" s="212"/>
      <c r="Y20" s="212"/>
      <c r="Z20" s="212" t="str">
        <f aca="false">$A$1</f>
        <v>Расчет однофазного конденсаторного асинхронного микродвигателя Pн 90 Вт,  2p = 6, n = 955 об/мин</v>
      </c>
      <c r="AA20" s="212"/>
      <c r="AB20" s="212"/>
      <c r="AC20" s="212"/>
      <c r="AD20" s="212"/>
      <c r="AE20" s="212"/>
      <c r="AF20" s="212"/>
      <c r="AG20" s="212"/>
      <c r="AH20" s="212"/>
      <c r="AI20" s="212"/>
      <c r="AJ20" s="212"/>
      <c r="AK20" s="212"/>
      <c r="AL20" s="212"/>
      <c r="AM20" s="212"/>
      <c r="AN20" s="212"/>
      <c r="AO20" s="212"/>
      <c r="AP20" s="212"/>
      <c r="AQ20" s="212"/>
      <c r="AR20" s="212"/>
      <c r="AS20" s="212"/>
      <c r="AT20" s="212"/>
      <c r="AU20" s="212"/>
      <c r="AV20" s="212"/>
      <c r="AW20" s="212"/>
      <c r="AX20" s="212"/>
      <c r="AY20" s="213"/>
      <c r="AZ20" s="213"/>
      <c r="BA20" s="213"/>
      <c r="BB20" s="213"/>
      <c r="BC20" s="213"/>
      <c r="BD20" s="213"/>
      <c r="BE20" s="213"/>
      <c r="BF20" s="213"/>
      <c r="BG20" s="213"/>
      <c r="BH20" s="213"/>
      <c r="BI20" s="213"/>
      <c r="BJ20" s="213"/>
      <c r="BK20" s="213"/>
      <c r="BL20" s="213"/>
    </row>
    <row r="21" customFormat="false" ht="30" hidden="false" customHeight="true" outlineLevel="0" collapsed="false">
      <c r="A21" s="292" t="s">
        <v>414</v>
      </c>
      <c r="B21" s="292"/>
      <c r="C21" s="292"/>
      <c r="D21" s="8"/>
      <c r="E21" s="80" t="s">
        <v>57</v>
      </c>
      <c r="F21" s="80"/>
      <c r="G21" s="3"/>
      <c r="H21" s="153"/>
      <c r="I21" s="153"/>
      <c r="J21" s="153"/>
      <c r="K21" s="153"/>
      <c r="L21" s="153"/>
      <c r="M21" s="153"/>
      <c r="N21" s="3"/>
      <c r="O21" s="242" t="s">
        <v>58</v>
      </c>
      <c r="P21" s="242"/>
      <c r="Q21" s="243" t="s">
        <v>59</v>
      </c>
      <c r="R21" s="243"/>
      <c r="S21" s="293" t="s">
        <v>60</v>
      </c>
      <c r="T21" s="293"/>
      <c r="U21" s="293"/>
      <c r="V21" s="293"/>
      <c r="W21" s="244" t="s">
        <v>42</v>
      </c>
      <c r="X21" s="244"/>
      <c r="Y21" s="244"/>
      <c r="Z21" s="28"/>
      <c r="AA21" s="56" t="n">
        <v>21</v>
      </c>
      <c r="AB21" s="56"/>
      <c r="AC21" s="254"/>
      <c r="AD21" s="255"/>
      <c r="AE21" s="255"/>
      <c r="AF21" s="255"/>
      <c r="AG21" s="255"/>
      <c r="AH21" s="255"/>
      <c r="AI21" s="255"/>
      <c r="AJ21" s="255"/>
      <c r="AK21" s="255"/>
      <c r="AL21" s="255"/>
      <c r="AM21" s="254"/>
      <c r="AN21" s="256" t="s">
        <v>58</v>
      </c>
      <c r="AO21" s="256"/>
      <c r="AP21" s="257" t="s">
        <v>59</v>
      </c>
      <c r="AQ21" s="257"/>
      <c r="AR21" s="270" t="s">
        <v>60</v>
      </c>
      <c r="AS21" s="270"/>
      <c r="AT21" s="270"/>
      <c r="AU21" s="270"/>
      <c r="AV21" s="294" t="s">
        <v>1</v>
      </c>
      <c r="AW21" s="294"/>
      <c r="AX21" s="294"/>
      <c r="AY21" s="213"/>
      <c r="AZ21" s="213"/>
      <c r="BA21" s="213"/>
      <c r="BB21" s="213"/>
      <c r="BC21" s="213"/>
    </row>
    <row r="22" customFormat="false" ht="30" hidden="false" customHeight="true" outlineLevel="0" collapsed="false">
      <c r="A22" s="292"/>
      <c r="B22" s="292"/>
      <c r="C22" s="292"/>
      <c r="D22" s="8"/>
      <c r="E22" s="295" t="s">
        <v>415</v>
      </c>
      <c r="F22" s="295"/>
      <c r="G22" s="295"/>
      <c r="H22" s="295"/>
      <c r="I22" s="295"/>
      <c r="J22" s="295"/>
      <c r="K22" s="295"/>
      <c r="L22" s="295"/>
      <c r="M22" s="295"/>
      <c r="N22" s="295"/>
      <c r="O22" s="296" t="n">
        <f aca="false">'Расчетный лист'!DF75</f>
        <v>1.539</v>
      </c>
      <c r="P22" s="296"/>
      <c r="Q22" s="36" t="s">
        <v>416</v>
      </c>
      <c r="R22" s="36"/>
      <c r="S22" s="38"/>
      <c r="T22" s="231" t="s">
        <v>417</v>
      </c>
      <c r="U22" s="231"/>
      <c r="V22" s="40"/>
      <c r="W22" s="297" t="s">
        <v>107</v>
      </c>
      <c r="X22" s="297"/>
      <c r="Y22" s="297"/>
      <c r="Z22" s="28"/>
      <c r="AA22" s="142"/>
      <c r="AB22" s="142"/>
      <c r="AC22" s="142"/>
      <c r="AD22" s="142"/>
      <c r="AE22" s="142"/>
      <c r="AF22" s="142"/>
      <c r="AG22" s="142"/>
      <c r="AH22" s="142"/>
      <c r="AI22" s="142"/>
      <c r="AJ22" s="142"/>
      <c r="AK22" s="142"/>
      <c r="AL22" s="142"/>
      <c r="AM22" s="142"/>
      <c r="AN22" s="230" t="n">
        <f aca="false">'Расчетный лист'!BZ65</f>
        <v>414.1104</v>
      </c>
      <c r="AO22" s="230"/>
      <c r="AP22" s="99" t="s">
        <v>191</v>
      </c>
      <c r="AQ22" s="99"/>
      <c r="AR22" s="137"/>
      <c r="AS22" s="231" t="s">
        <v>418</v>
      </c>
      <c r="AT22" s="231"/>
      <c r="AU22" s="40"/>
      <c r="AV22" s="8"/>
      <c r="AW22" s="8"/>
      <c r="AX22" s="8"/>
      <c r="AY22" s="213"/>
      <c r="AZ22" s="213"/>
      <c r="BA22" s="213"/>
      <c r="BB22" s="213"/>
      <c r="BC22" s="213"/>
    </row>
    <row r="23" customFormat="false" ht="30" hidden="false" customHeight="true" outlineLevel="0" collapsed="false">
      <c r="A23" s="292"/>
      <c r="B23" s="292"/>
      <c r="C23" s="292"/>
      <c r="D23" s="8"/>
      <c r="E23" s="295"/>
      <c r="F23" s="295"/>
      <c r="G23" s="295"/>
      <c r="H23" s="295"/>
      <c r="I23" s="295"/>
      <c r="J23" s="295"/>
      <c r="K23" s="295"/>
      <c r="L23" s="295"/>
      <c r="M23" s="295"/>
      <c r="N23" s="295"/>
      <c r="O23" s="296"/>
      <c r="P23" s="296"/>
      <c r="Q23" s="36"/>
      <c r="R23" s="36"/>
      <c r="S23" s="38"/>
      <c r="T23" s="231"/>
      <c r="U23" s="231"/>
      <c r="V23" s="40"/>
      <c r="W23" s="297"/>
      <c r="X23" s="297"/>
      <c r="Y23" s="297"/>
      <c r="Z23" s="28"/>
      <c r="AA23" s="142"/>
      <c r="AB23" s="142"/>
      <c r="AC23" s="142"/>
      <c r="AD23" s="142"/>
      <c r="AE23" s="142"/>
      <c r="AF23" s="142"/>
      <c r="AG23" s="142"/>
      <c r="AH23" s="142"/>
      <c r="AI23" s="142"/>
      <c r="AJ23" s="142"/>
      <c r="AK23" s="142"/>
      <c r="AL23" s="142"/>
      <c r="AM23" s="142"/>
      <c r="AN23" s="230"/>
      <c r="AO23" s="230"/>
      <c r="AP23" s="99"/>
      <c r="AQ23" s="99"/>
      <c r="AR23" s="137"/>
      <c r="AS23" s="231"/>
      <c r="AT23" s="231"/>
      <c r="AU23" s="40"/>
      <c r="AV23" s="8"/>
      <c r="AW23" s="8"/>
      <c r="AX23" s="8"/>
      <c r="AY23" s="213"/>
      <c r="AZ23" s="213"/>
      <c r="BA23" s="213"/>
      <c r="BB23" s="213"/>
      <c r="BC23" s="213"/>
    </row>
    <row r="24" customFormat="false" ht="30" hidden="false" customHeight="true" outlineLevel="0" collapsed="false">
      <c r="A24" s="292" t="s">
        <v>414</v>
      </c>
      <c r="B24" s="292"/>
      <c r="C24" s="292"/>
      <c r="D24" s="298" t="s">
        <v>405</v>
      </c>
      <c r="E24" s="80" t="s">
        <v>57</v>
      </c>
      <c r="F24" s="80"/>
      <c r="G24" s="3"/>
      <c r="H24" s="153"/>
      <c r="I24" s="153"/>
      <c r="J24" s="153"/>
      <c r="K24" s="153"/>
      <c r="L24" s="153"/>
      <c r="M24" s="153"/>
      <c r="N24" s="153"/>
      <c r="O24" s="153"/>
      <c r="P24" s="153"/>
      <c r="Q24" s="3"/>
      <c r="R24" s="242" t="s">
        <v>58</v>
      </c>
      <c r="S24" s="242"/>
      <c r="T24" s="243" t="s">
        <v>59</v>
      </c>
      <c r="U24" s="243"/>
      <c r="V24" s="244" t="s">
        <v>60</v>
      </c>
      <c r="W24" s="244"/>
      <c r="X24" s="244"/>
      <c r="Y24" s="244"/>
      <c r="Z24" s="299"/>
      <c r="AA24" s="300" t="n">
        <v>22</v>
      </c>
      <c r="AB24" s="300"/>
      <c r="AC24" s="254"/>
      <c r="AD24" s="255"/>
      <c r="AE24" s="255"/>
      <c r="AF24" s="255"/>
      <c r="AG24" s="255"/>
      <c r="AH24" s="255"/>
      <c r="AI24" s="255"/>
      <c r="AJ24" s="254"/>
      <c r="AK24" s="256" t="s">
        <v>58</v>
      </c>
      <c r="AL24" s="256"/>
      <c r="AM24" s="257" t="s">
        <v>59</v>
      </c>
      <c r="AN24" s="257"/>
      <c r="AO24" s="270" t="s">
        <v>60</v>
      </c>
      <c r="AP24" s="270"/>
      <c r="AQ24" s="270"/>
      <c r="AR24" s="270"/>
      <c r="AS24" s="258" t="s">
        <v>1</v>
      </c>
      <c r="AT24" s="258"/>
      <c r="AU24" s="258"/>
      <c r="AV24" s="258"/>
      <c r="AW24" s="258"/>
      <c r="AX24" s="258"/>
      <c r="AY24" s="213"/>
      <c r="AZ24" s="213"/>
      <c r="BA24" s="213"/>
    </row>
    <row r="25" customFormat="false" ht="30" hidden="false" customHeight="true" outlineLevel="0" collapsed="false">
      <c r="A25" s="292"/>
      <c r="B25" s="292"/>
      <c r="C25" s="292"/>
      <c r="D25" s="8"/>
      <c r="E25" s="295" t="s">
        <v>419</v>
      </c>
      <c r="F25" s="295"/>
      <c r="G25" s="295"/>
      <c r="H25" s="295"/>
      <c r="I25" s="295"/>
      <c r="J25" s="295"/>
      <c r="K25" s="295"/>
      <c r="L25" s="295"/>
      <c r="M25" s="295"/>
      <c r="N25" s="295"/>
      <c r="O25" s="295"/>
      <c r="P25" s="295"/>
      <c r="Q25" s="295"/>
      <c r="R25" s="296" t="n">
        <f aca="false">'Расчетный лист'!DF79</f>
        <v>1.4</v>
      </c>
      <c r="S25" s="296"/>
      <c r="T25" s="36" t="s">
        <v>288</v>
      </c>
      <c r="U25" s="36"/>
      <c r="V25" s="38"/>
      <c r="W25" s="231" t="s">
        <v>420</v>
      </c>
      <c r="X25" s="231"/>
      <c r="Y25" s="232"/>
      <c r="Z25" s="299"/>
      <c r="AA25" s="301"/>
      <c r="AB25" s="301"/>
      <c r="AC25" s="301"/>
      <c r="AD25" s="301"/>
      <c r="AE25" s="301"/>
      <c r="AF25" s="301"/>
      <c r="AG25" s="301"/>
      <c r="AH25" s="301"/>
      <c r="AI25" s="301"/>
      <c r="AJ25" s="301"/>
      <c r="AK25" s="230" t="n">
        <f aca="false">'Расчетный лист'!BZ69</f>
        <v>299.736986561647</v>
      </c>
      <c r="AL25" s="230"/>
      <c r="AM25" s="99" t="s">
        <v>191</v>
      </c>
      <c r="AN25" s="99"/>
      <c r="AO25" s="137"/>
      <c r="AP25" s="231" t="s">
        <v>421</v>
      </c>
      <c r="AQ25" s="231"/>
      <c r="AR25" s="40"/>
      <c r="AS25" s="272"/>
      <c r="AT25" s="272"/>
      <c r="AU25" s="272"/>
      <c r="AV25" s="272"/>
      <c r="AW25" s="272"/>
      <c r="AX25" s="272"/>
      <c r="AY25" s="213"/>
      <c r="AZ25" s="213"/>
      <c r="BA25" s="213"/>
    </row>
    <row r="26" customFormat="false" ht="30" hidden="false" customHeight="true" outlineLevel="0" collapsed="false">
      <c r="A26" s="292"/>
      <c r="B26" s="292"/>
      <c r="C26" s="292"/>
      <c r="D26" s="8"/>
      <c r="E26" s="295"/>
      <c r="F26" s="295"/>
      <c r="G26" s="295"/>
      <c r="H26" s="295"/>
      <c r="I26" s="295"/>
      <c r="J26" s="295"/>
      <c r="K26" s="295"/>
      <c r="L26" s="295"/>
      <c r="M26" s="295"/>
      <c r="N26" s="295"/>
      <c r="O26" s="295"/>
      <c r="P26" s="295"/>
      <c r="Q26" s="295"/>
      <c r="R26" s="296"/>
      <c r="S26" s="296"/>
      <c r="T26" s="36"/>
      <c r="U26" s="36"/>
      <c r="V26" s="38"/>
      <c r="W26" s="231"/>
      <c r="X26" s="231"/>
      <c r="Y26" s="232"/>
      <c r="Z26" s="299"/>
      <c r="AA26" s="301"/>
      <c r="AB26" s="301"/>
      <c r="AC26" s="301"/>
      <c r="AD26" s="301"/>
      <c r="AE26" s="301"/>
      <c r="AF26" s="301"/>
      <c r="AG26" s="301"/>
      <c r="AH26" s="301"/>
      <c r="AI26" s="301"/>
      <c r="AJ26" s="301"/>
      <c r="AK26" s="230"/>
      <c r="AL26" s="230"/>
      <c r="AM26" s="99"/>
      <c r="AN26" s="99"/>
      <c r="AO26" s="137"/>
      <c r="AP26" s="231"/>
      <c r="AQ26" s="231"/>
      <c r="AR26" s="40"/>
      <c r="AS26" s="272"/>
      <c r="AT26" s="272"/>
      <c r="AU26" s="272"/>
      <c r="AV26" s="272"/>
      <c r="AW26" s="272"/>
      <c r="AX26" s="272"/>
      <c r="AY26" s="213"/>
      <c r="AZ26" s="213"/>
      <c r="BA26" s="213"/>
    </row>
    <row r="27" customFormat="false" ht="30" hidden="false" customHeight="true" outlineLevel="0" collapsed="false">
      <c r="A27" s="292" t="s">
        <v>414</v>
      </c>
      <c r="B27" s="292"/>
      <c r="C27" s="292"/>
      <c r="D27" s="298" t="s">
        <v>405</v>
      </c>
      <c r="E27" s="80" t="s">
        <v>57</v>
      </c>
      <c r="F27" s="80"/>
      <c r="G27" s="3"/>
      <c r="H27" s="153"/>
      <c r="I27" s="153"/>
      <c r="J27" s="153"/>
      <c r="K27" s="153"/>
      <c r="L27" s="153"/>
      <c r="M27" s="153"/>
      <c r="N27" s="153"/>
      <c r="O27" s="153"/>
      <c r="P27" s="153"/>
      <c r="Q27" s="3"/>
      <c r="R27" s="242" t="s">
        <v>58</v>
      </c>
      <c r="S27" s="242"/>
      <c r="T27" s="243" t="s">
        <v>59</v>
      </c>
      <c r="U27" s="243"/>
      <c r="V27" s="244" t="s">
        <v>60</v>
      </c>
      <c r="W27" s="244"/>
      <c r="X27" s="244"/>
      <c r="Y27" s="244"/>
      <c r="Z27" s="302"/>
      <c r="AA27" s="303" t="n">
        <v>23</v>
      </c>
      <c r="AB27" s="303"/>
      <c r="AC27" s="223"/>
      <c r="AD27" s="304"/>
      <c r="AE27" s="304"/>
      <c r="AF27" s="304"/>
      <c r="AG27" s="304"/>
      <c r="AH27" s="304"/>
      <c r="AI27" s="304"/>
      <c r="AJ27" s="304"/>
      <c r="AK27" s="304"/>
      <c r="AL27" s="223"/>
      <c r="AM27" s="224" t="s">
        <v>58</v>
      </c>
      <c r="AN27" s="224"/>
      <c r="AO27" s="225" t="s">
        <v>59</v>
      </c>
      <c r="AP27" s="225"/>
      <c r="AQ27" s="305" t="s">
        <v>60</v>
      </c>
      <c r="AR27" s="305"/>
      <c r="AS27" s="305"/>
      <c r="AT27" s="305"/>
      <c r="AU27" s="306" t="s">
        <v>1</v>
      </c>
      <c r="AV27" s="306"/>
      <c r="AW27" s="306"/>
      <c r="AX27" s="306"/>
      <c r="AY27" s="213"/>
      <c r="AZ27" s="213"/>
      <c r="BA27" s="213"/>
    </row>
    <row r="28" customFormat="false" ht="30" hidden="false" customHeight="true" outlineLevel="0" collapsed="false">
      <c r="A28" s="292"/>
      <c r="B28" s="292"/>
      <c r="C28" s="292"/>
      <c r="D28" s="8"/>
      <c r="E28" s="295" t="s">
        <v>422</v>
      </c>
      <c r="F28" s="295"/>
      <c r="G28" s="295"/>
      <c r="H28" s="295"/>
      <c r="I28" s="295"/>
      <c r="J28" s="295"/>
      <c r="K28" s="295"/>
      <c r="L28" s="295"/>
      <c r="M28" s="295"/>
      <c r="N28" s="295"/>
      <c r="O28" s="295"/>
      <c r="P28" s="295"/>
      <c r="Q28" s="295"/>
      <c r="R28" s="296" t="n">
        <f aca="false">'Расчетный лист'!DF83</f>
        <v>1.485</v>
      </c>
      <c r="S28" s="296"/>
      <c r="T28" s="36" t="s">
        <v>288</v>
      </c>
      <c r="U28" s="36"/>
      <c r="V28" s="38"/>
      <c r="W28" s="231" t="s">
        <v>423</v>
      </c>
      <c r="X28" s="231"/>
      <c r="Y28" s="232"/>
      <c r="Z28" s="302"/>
      <c r="AA28" s="126"/>
      <c r="AB28" s="126"/>
      <c r="AC28" s="126"/>
      <c r="AD28" s="126"/>
      <c r="AE28" s="126"/>
      <c r="AF28" s="126"/>
      <c r="AG28" s="126"/>
      <c r="AH28" s="126"/>
      <c r="AI28" s="126"/>
      <c r="AJ28" s="126"/>
      <c r="AK28" s="126"/>
      <c r="AL28" s="126"/>
      <c r="AM28" s="230" t="n">
        <f aca="false">'Расчетный лист'!BZ73</f>
        <v>373.415542859548</v>
      </c>
      <c r="AN28" s="230"/>
      <c r="AO28" s="99" t="s">
        <v>191</v>
      </c>
      <c r="AP28" s="99"/>
      <c r="AQ28" s="38"/>
      <c r="AR28" s="231" t="s">
        <v>424</v>
      </c>
      <c r="AS28" s="231"/>
      <c r="AT28" s="40"/>
      <c r="AU28" s="307"/>
      <c r="AV28" s="307"/>
      <c r="AW28" s="307"/>
      <c r="AX28" s="307"/>
      <c r="AY28" s="213"/>
      <c r="AZ28" s="213"/>
      <c r="BA28" s="213"/>
    </row>
    <row r="29" customFormat="false" ht="30" hidden="false" customHeight="true" outlineLevel="0" collapsed="false">
      <c r="A29" s="292"/>
      <c r="B29" s="292"/>
      <c r="C29" s="292"/>
      <c r="D29" s="8"/>
      <c r="E29" s="295"/>
      <c r="F29" s="295"/>
      <c r="G29" s="295"/>
      <c r="H29" s="295"/>
      <c r="I29" s="295"/>
      <c r="J29" s="295"/>
      <c r="K29" s="295"/>
      <c r="L29" s="295"/>
      <c r="M29" s="295"/>
      <c r="N29" s="295"/>
      <c r="O29" s="295"/>
      <c r="P29" s="295"/>
      <c r="Q29" s="295"/>
      <c r="R29" s="296"/>
      <c r="S29" s="296"/>
      <c r="T29" s="36"/>
      <c r="U29" s="36"/>
      <c r="V29" s="38"/>
      <c r="W29" s="231"/>
      <c r="X29" s="231"/>
      <c r="Y29" s="232"/>
      <c r="Z29" s="302"/>
      <c r="AA29" s="126"/>
      <c r="AB29" s="126"/>
      <c r="AC29" s="126"/>
      <c r="AD29" s="126"/>
      <c r="AE29" s="126"/>
      <c r="AF29" s="126"/>
      <c r="AG29" s="126"/>
      <c r="AH29" s="126"/>
      <c r="AI29" s="126"/>
      <c r="AJ29" s="126"/>
      <c r="AK29" s="126"/>
      <c r="AL29" s="126"/>
      <c r="AM29" s="230"/>
      <c r="AN29" s="230"/>
      <c r="AO29" s="99"/>
      <c r="AP29" s="99"/>
      <c r="AQ29" s="38"/>
      <c r="AR29" s="231"/>
      <c r="AS29" s="231"/>
      <c r="AT29" s="40"/>
      <c r="AU29" s="307"/>
      <c r="AV29" s="307"/>
      <c r="AW29" s="307"/>
      <c r="AX29" s="307"/>
      <c r="AY29" s="213"/>
      <c r="AZ29" s="213"/>
      <c r="BA29" s="213"/>
    </row>
    <row r="30" customFormat="false" ht="30" hidden="false" customHeight="true" outlineLevel="0" collapsed="false">
      <c r="A30" s="251" t="s">
        <v>425</v>
      </c>
      <c r="B30" s="251"/>
      <c r="C30" s="251"/>
      <c r="D30" s="251"/>
      <c r="E30" s="251"/>
      <c r="F30" s="308"/>
      <c r="G30" s="309" t="s">
        <v>57</v>
      </c>
      <c r="H30" s="309"/>
      <c r="I30" s="254"/>
      <c r="J30" s="255"/>
      <c r="K30" s="255"/>
      <c r="L30" s="254"/>
      <c r="M30" s="256" t="s">
        <v>58</v>
      </c>
      <c r="N30" s="256"/>
      <c r="O30" s="310" t="s">
        <v>59</v>
      </c>
      <c r="P30" s="310"/>
      <c r="Q30" s="310"/>
      <c r="R30" s="310"/>
      <c r="S30" s="258" t="s">
        <v>60</v>
      </c>
      <c r="T30" s="258"/>
      <c r="U30" s="258"/>
      <c r="V30" s="258"/>
      <c r="W30" s="258" t="s">
        <v>42</v>
      </c>
      <c r="X30" s="258"/>
      <c r="Y30" s="258"/>
      <c r="Z30" s="311"/>
      <c r="AA30" s="222" t="n">
        <v>23.1</v>
      </c>
      <c r="AB30" s="222"/>
      <c r="AC30" s="312"/>
      <c r="AD30" s="304"/>
      <c r="AE30" s="304"/>
      <c r="AF30" s="304"/>
      <c r="AG30" s="304"/>
      <c r="AH30" s="304"/>
      <c r="AI30" s="304"/>
      <c r="AJ30" s="304"/>
      <c r="AK30" s="223"/>
      <c r="AL30" s="224" t="s">
        <v>58</v>
      </c>
      <c r="AM30" s="224"/>
      <c r="AN30" s="225" t="s">
        <v>59</v>
      </c>
      <c r="AO30" s="225"/>
      <c r="AP30" s="313" t="s">
        <v>60</v>
      </c>
      <c r="AQ30" s="313"/>
      <c r="AR30" s="313"/>
      <c r="AS30" s="313"/>
      <c r="AT30" s="226" t="s">
        <v>1</v>
      </c>
      <c r="AU30" s="226"/>
      <c r="AV30" s="226"/>
      <c r="AW30" s="226"/>
      <c r="AX30" s="226"/>
      <c r="AY30" s="213"/>
      <c r="AZ30" s="213"/>
      <c r="BA30" s="213"/>
    </row>
    <row r="31" customFormat="false" ht="30" hidden="false" customHeight="true" outlineLevel="0" collapsed="false">
      <c r="A31" s="251"/>
      <c r="B31" s="251"/>
      <c r="C31" s="251"/>
      <c r="D31" s="251"/>
      <c r="E31" s="251"/>
      <c r="F31" s="308"/>
      <c r="G31" s="314" t="s">
        <v>426</v>
      </c>
      <c r="H31" s="314"/>
      <c r="I31" s="314"/>
      <c r="J31" s="314"/>
      <c r="K31" s="314"/>
      <c r="L31" s="314"/>
      <c r="M31" s="230" t="n">
        <f aca="false">R7</f>
        <v>0.69</v>
      </c>
      <c r="N31" s="230"/>
      <c r="O31" s="276" t="s">
        <v>427</v>
      </c>
      <c r="P31" s="276"/>
      <c r="Q31" s="276"/>
      <c r="R31" s="276"/>
      <c r="S31" s="315"/>
      <c r="T31" s="231" t="s">
        <v>155</v>
      </c>
      <c r="U31" s="231"/>
      <c r="V31" s="316"/>
      <c r="W31" s="317" t="s">
        <v>428</v>
      </c>
      <c r="X31" s="317"/>
      <c r="Y31" s="317"/>
      <c r="Z31" s="311"/>
      <c r="AA31" s="318" t="s">
        <v>282</v>
      </c>
      <c r="AB31" s="318"/>
      <c r="AC31" s="318"/>
      <c r="AD31" s="318"/>
      <c r="AE31" s="318"/>
      <c r="AF31" s="318"/>
      <c r="AG31" s="318"/>
      <c r="AH31" s="318"/>
      <c r="AI31" s="318"/>
      <c r="AJ31" s="318"/>
      <c r="AK31" s="318"/>
      <c r="AL31" s="230" t="n">
        <f aca="false">'Расчетный лист'!BZ77</f>
        <v>373.415542859548</v>
      </c>
      <c r="AM31" s="230"/>
      <c r="AN31" s="99" t="s">
        <v>191</v>
      </c>
      <c r="AO31" s="99"/>
      <c r="AP31" s="38"/>
      <c r="AQ31" s="231" t="s">
        <v>424</v>
      </c>
      <c r="AR31" s="231"/>
      <c r="AS31" s="40"/>
      <c r="AT31" s="319"/>
      <c r="AU31" s="319"/>
      <c r="AV31" s="319"/>
      <c r="AW31" s="319"/>
      <c r="AX31" s="319"/>
      <c r="AY31" s="213"/>
      <c r="AZ31" s="213"/>
      <c r="BA31" s="213"/>
    </row>
    <row r="32" customFormat="false" ht="30" hidden="false" customHeight="true" outlineLevel="0" collapsed="false">
      <c r="A32" s="320" t="s">
        <v>425</v>
      </c>
      <c r="B32" s="320"/>
      <c r="C32" s="320"/>
      <c r="D32" s="320"/>
      <c r="E32" s="320"/>
      <c r="F32" s="321" t="s">
        <v>405</v>
      </c>
      <c r="G32" s="322" t="s">
        <v>57</v>
      </c>
      <c r="H32" s="322"/>
      <c r="I32" s="223"/>
      <c r="J32" s="304"/>
      <c r="K32" s="304"/>
      <c r="L32" s="304"/>
      <c r="M32" s="304"/>
      <c r="N32" s="304"/>
      <c r="O32" s="223"/>
      <c r="P32" s="224" t="s">
        <v>58</v>
      </c>
      <c r="Q32" s="224"/>
      <c r="R32" s="323" t="s">
        <v>59</v>
      </c>
      <c r="S32" s="323"/>
      <c r="T32" s="323"/>
      <c r="U32" s="323"/>
      <c r="V32" s="226" t="s">
        <v>60</v>
      </c>
      <c r="W32" s="226"/>
      <c r="X32" s="226"/>
      <c r="Y32" s="226"/>
      <c r="Z32" s="311"/>
      <c r="AA32" s="318"/>
      <c r="AB32" s="318"/>
      <c r="AC32" s="318"/>
      <c r="AD32" s="318"/>
      <c r="AE32" s="318"/>
      <c r="AF32" s="318"/>
      <c r="AG32" s="318"/>
      <c r="AH32" s="318"/>
      <c r="AI32" s="318"/>
      <c r="AJ32" s="318"/>
      <c r="AK32" s="318"/>
      <c r="AL32" s="230"/>
      <c r="AM32" s="230"/>
      <c r="AN32" s="99"/>
      <c r="AO32" s="99"/>
      <c r="AP32" s="38"/>
      <c r="AQ32" s="231"/>
      <c r="AR32" s="231"/>
      <c r="AS32" s="40"/>
      <c r="AT32" s="319"/>
      <c r="AU32" s="319"/>
      <c r="AV32" s="319"/>
      <c r="AW32" s="319"/>
      <c r="AX32" s="319"/>
      <c r="AY32" s="213"/>
      <c r="AZ32" s="213"/>
      <c r="BA32" s="213"/>
    </row>
    <row r="33" customFormat="false" ht="30" hidden="false" customHeight="true" outlineLevel="0" collapsed="false">
      <c r="A33" s="320"/>
      <c r="B33" s="320"/>
      <c r="C33" s="320"/>
      <c r="D33" s="320"/>
      <c r="E33" s="320"/>
      <c r="F33" s="324"/>
      <c r="G33" s="325" t="s">
        <v>429</v>
      </c>
      <c r="H33" s="325"/>
      <c r="I33" s="325"/>
      <c r="J33" s="325"/>
      <c r="K33" s="325"/>
      <c r="L33" s="325"/>
      <c r="M33" s="325"/>
      <c r="N33" s="325"/>
      <c r="O33" s="325"/>
      <c r="P33" s="230" t="n">
        <f aca="false">'Расчетный лист'!AP46</f>
        <v>0.723809367167903</v>
      </c>
      <c r="Q33" s="230"/>
      <c r="R33" s="276" t="s">
        <v>427</v>
      </c>
      <c r="S33" s="276"/>
      <c r="T33" s="276"/>
      <c r="U33" s="276"/>
      <c r="V33" s="315"/>
      <c r="W33" s="231" t="s">
        <v>123</v>
      </c>
      <c r="X33" s="231"/>
      <c r="Y33" s="316"/>
      <c r="Z33" s="311"/>
      <c r="AA33" s="318"/>
      <c r="AB33" s="318"/>
      <c r="AC33" s="318"/>
      <c r="AD33" s="318"/>
      <c r="AE33" s="318"/>
      <c r="AF33" s="318"/>
      <c r="AG33" s="318"/>
      <c r="AH33" s="318"/>
      <c r="AI33" s="318"/>
      <c r="AJ33" s="318"/>
      <c r="AK33" s="318"/>
      <c r="AL33" s="326"/>
      <c r="AM33" s="326"/>
      <c r="AN33" s="326"/>
      <c r="AO33" s="326"/>
      <c r="AP33" s="326"/>
      <c r="AQ33" s="326"/>
      <c r="AR33" s="326"/>
      <c r="AS33" s="326"/>
      <c r="AT33" s="319"/>
      <c r="AU33" s="319"/>
      <c r="AV33" s="319"/>
      <c r="AW33" s="319"/>
      <c r="AX33" s="319"/>
      <c r="AY33" s="213"/>
      <c r="AZ33" s="213"/>
      <c r="BA33" s="213"/>
    </row>
    <row r="34" customFormat="false" ht="30" hidden="false" customHeight="true" outlineLevel="0" collapsed="false">
      <c r="A34" s="251" t="s">
        <v>425</v>
      </c>
      <c r="B34" s="251"/>
      <c r="C34" s="251"/>
      <c r="D34" s="251"/>
      <c r="E34" s="251"/>
      <c r="F34" s="298" t="s">
        <v>405</v>
      </c>
      <c r="G34" s="80" t="s">
        <v>57</v>
      </c>
      <c r="H34" s="80"/>
      <c r="I34" s="17"/>
      <c r="J34" s="30"/>
      <c r="K34" s="30"/>
      <c r="L34" s="30"/>
      <c r="M34" s="30"/>
      <c r="N34" s="30"/>
      <c r="O34" s="17"/>
      <c r="P34" s="242" t="s">
        <v>58</v>
      </c>
      <c r="Q34" s="242"/>
      <c r="R34" s="310" t="s">
        <v>59</v>
      </c>
      <c r="S34" s="310"/>
      <c r="T34" s="310"/>
      <c r="U34" s="310"/>
      <c r="V34" s="244" t="s">
        <v>60</v>
      </c>
      <c r="W34" s="244"/>
      <c r="X34" s="244"/>
      <c r="Y34" s="244"/>
      <c r="Z34" s="299"/>
      <c r="AA34" s="300" t="n">
        <v>24</v>
      </c>
      <c r="AB34" s="300"/>
      <c r="AC34" s="254"/>
      <c r="AD34" s="255"/>
      <c r="AE34" s="255"/>
      <c r="AF34" s="255"/>
      <c r="AG34" s="255"/>
      <c r="AH34" s="255"/>
      <c r="AI34" s="255"/>
      <c r="AJ34" s="254"/>
      <c r="AK34" s="327" t="s">
        <v>58</v>
      </c>
      <c r="AL34" s="327"/>
      <c r="AM34" s="327"/>
      <c r="AN34" s="328" t="s">
        <v>59</v>
      </c>
      <c r="AO34" s="328"/>
      <c r="AP34" s="329" t="s">
        <v>60</v>
      </c>
      <c r="AQ34" s="329"/>
      <c r="AR34" s="329"/>
      <c r="AS34" s="329"/>
      <c r="AT34" s="258" t="s">
        <v>1</v>
      </c>
      <c r="AU34" s="258"/>
      <c r="AV34" s="258"/>
      <c r="AW34" s="258"/>
      <c r="AX34" s="258"/>
      <c r="AY34" s="213"/>
      <c r="AZ34" s="213"/>
      <c r="BA34" s="213"/>
    </row>
    <row r="35" customFormat="false" ht="30" hidden="false" customHeight="true" outlineLevel="0" collapsed="false">
      <c r="A35" s="251"/>
      <c r="B35" s="251"/>
      <c r="C35" s="251"/>
      <c r="D35" s="251"/>
      <c r="E35" s="251"/>
      <c r="F35" s="324"/>
      <c r="G35" s="325" t="s">
        <v>430</v>
      </c>
      <c r="H35" s="325"/>
      <c r="I35" s="325"/>
      <c r="J35" s="325"/>
      <c r="K35" s="325"/>
      <c r="L35" s="325"/>
      <c r="M35" s="325"/>
      <c r="N35" s="325"/>
      <c r="O35" s="325"/>
      <c r="P35" s="230" t="n">
        <f aca="false">'Расчетный лист'!AP50</f>
        <v>59</v>
      </c>
      <c r="Q35" s="230"/>
      <c r="R35" s="276" t="s">
        <v>431</v>
      </c>
      <c r="S35" s="276"/>
      <c r="T35" s="276"/>
      <c r="U35" s="276"/>
      <c r="V35" s="315"/>
      <c r="W35" s="231" t="s">
        <v>65</v>
      </c>
      <c r="X35" s="231"/>
      <c r="Y35" s="316"/>
      <c r="Z35" s="299"/>
      <c r="AA35" s="330" t="s">
        <v>295</v>
      </c>
      <c r="AB35" s="330"/>
      <c r="AC35" s="330"/>
      <c r="AD35" s="330"/>
      <c r="AE35" s="330"/>
      <c r="AF35" s="330"/>
      <c r="AG35" s="330"/>
      <c r="AH35" s="330"/>
      <c r="AI35" s="330"/>
      <c r="AJ35" s="330"/>
      <c r="AK35" s="331" t="n">
        <f aca="false">'Расчетный лист'!BZ81</f>
        <v>8.52860422308142E-006</v>
      </c>
      <c r="AL35" s="331"/>
      <c r="AM35" s="331"/>
      <c r="AN35" s="332" t="s">
        <v>269</v>
      </c>
      <c r="AO35" s="332"/>
      <c r="AP35" s="38"/>
      <c r="AQ35" s="231" t="s">
        <v>296</v>
      </c>
      <c r="AR35" s="231"/>
      <c r="AS35" s="40"/>
      <c r="AT35" s="272"/>
      <c r="AU35" s="272"/>
      <c r="AV35" s="272"/>
      <c r="AW35" s="272"/>
      <c r="AX35" s="272"/>
      <c r="AY35" s="213"/>
      <c r="AZ35" s="213"/>
      <c r="BA35" s="213"/>
    </row>
    <row r="36" customFormat="false" ht="30" hidden="false" customHeight="true" outlineLevel="0" collapsed="false">
      <c r="A36" s="333"/>
      <c r="B36" s="334"/>
      <c r="C36" s="334"/>
      <c r="D36" s="334"/>
      <c r="E36" s="334"/>
      <c r="F36" s="334"/>
      <c r="G36" s="334"/>
      <c r="H36" s="334"/>
      <c r="I36" s="334"/>
      <c r="J36" s="334"/>
      <c r="K36" s="334"/>
      <c r="L36" s="334"/>
      <c r="M36" s="334"/>
      <c r="N36" s="334"/>
      <c r="O36" s="334"/>
      <c r="P36" s="334"/>
      <c r="Q36" s="334"/>
      <c r="R36" s="334"/>
      <c r="S36" s="334"/>
      <c r="T36" s="334"/>
      <c r="U36" s="334"/>
      <c r="V36" s="334"/>
      <c r="W36" s="334"/>
      <c r="X36" s="334"/>
      <c r="Y36" s="335"/>
      <c r="Z36" s="299"/>
      <c r="AA36" s="330"/>
      <c r="AB36" s="330"/>
      <c r="AC36" s="330"/>
      <c r="AD36" s="330"/>
      <c r="AE36" s="330"/>
      <c r="AF36" s="330"/>
      <c r="AG36" s="330"/>
      <c r="AH36" s="330"/>
      <c r="AI36" s="330"/>
      <c r="AJ36" s="330"/>
      <c r="AK36" s="331"/>
      <c r="AL36" s="331"/>
      <c r="AM36" s="331"/>
      <c r="AN36" s="332"/>
      <c r="AO36" s="332"/>
      <c r="AP36" s="38"/>
      <c r="AQ36" s="231"/>
      <c r="AR36" s="231"/>
      <c r="AS36" s="40"/>
      <c r="AT36" s="272"/>
      <c r="AU36" s="272"/>
      <c r="AV36" s="272"/>
      <c r="AW36" s="272"/>
      <c r="AX36" s="272"/>
      <c r="AY36" s="213"/>
      <c r="AZ36" s="213"/>
      <c r="BA36" s="213"/>
    </row>
    <row r="37" customFormat="false" ht="30" hidden="false" customHeight="true" outlineLevel="0" collapsed="false">
      <c r="A37" s="336"/>
      <c r="B37" s="337"/>
      <c r="C37" s="337"/>
      <c r="D37" s="337"/>
      <c r="E37" s="337"/>
      <c r="F37" s="337"/>
      <c r="G37" s="337"/>
      <c r="H37" s="337"/>
      <c r="I37" s="337"/>
      <c r="J37" s="337"/>
      <c r="K37" s="337"/>
      <c r="L37" s="337"/>
      <c r="M37" s="337"/>
      <c r="N37" s="337"/>
      <c r="O37" s="337"/>
      <c r="P37" s="337"/>
      <c r="Q37" s="337"/>
      <c r="R37" s="337"/>
      <c r="S37" s="337"/>
      <c r="T37" s="337"/>
      <c r="U37" s="337"/>
      <c r="V37" s="337"/>
      <c r="W37" s="337"/>
      <c r="X37" s="337"/>
      <c r="Y37" s="338"/>
      <c r="Z37" s="299"/>
      <c r="AA37" s="330"/>
      <c r="AB37" s="330"/>
      <c r="AC37" s="330"/>
      <c r="AD37" s="330"/>
      <c r="AE37" s="330"/>
      <c r="AF37" s="330"/>
      <c r="AG37" s="330"/>
      <c r="AH37" s="330"/>
      <c r="AI37" s="330"/>
      <c r="AJ37" s="330"/>
      <c r="AK37" s="326"/>
      <c r="AL37" s="326"/>
      <c r="AM37" s="326"/>
      <c r="AN37" s="326"/>
      <c r="AO37" s="326"/>
      <c r="AP37" s="326"/>
      <c r="AQ37" s="326"/>
      <c r="AR37" s="326"/>
      <c r="AS37" s="326"/>
      <c r="AT37" s="272"/>
      <c r="AU37" s="272"/>
      <c r="AV37" s="272"/>
      <c r="AW37" s="272"/>
      <c r="AX37" s="272"/>
      <c r="AY37" s="213"/>
      <c r="AZ37" s="213"/>
      <c r="BA37" s="213"/>
    </row>
    <row r="38" customFormat="false" ht="30" hidden="false" customHeight="true" outlineLevel="0" collapsed="false">
      <c r="A38" s="288"/>
      <c r="B38" s="289" t="s">
        <v>412</v>
      </c>
      <c r="C38" s="289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90"/>
      <c r="S38" s="285" t="s">
        <v>413</v>
      </c>
      <c r="T38" s="285"/>
      <c r="U38" s="285"/>
      <c r="V38" s="286"/>
      <c r="W38" s="285" t="n">
        <f aca="false">W19+1</f>
        <v>2</v>
      </c>
      <c r="X38" s="285"/>
      <c r="Y38" s="287"/>
      <c r="Z38" s="288"/>
      <c r="AA38" s="289" t="s">
        <v>412</v>
      </c>
      <c r="AB38" s="289"/>
      <c r="AC38" s="289"/>
      <c r="AD38" s="289"/>
      <c r="AE38" s="289"/>
      <c r="AF38" s="289"/>
      <c r="AG38" s="289"/>
      <c r="AH38" s="289"/>
      <c r="AI38" s="289"/>
      <c r="AJ38" s="289"/>
      <c r="AK38" s="289"/>
      <c r="AL38" s="289"/>
      <c r="AM38" s="289"/>
      <c r="AN38" s="289"/>
      <c r="AO38" s="289"/>
      <c r="AP38" s="289"/>
      <c r="AQ38" s="290"/>
      <c r="AR38" s="289" t="s">
        <v>413</v>
      </c>
      <c r="AS38" s="289"/>
      <c r="AT38" s="289"/>
      <c r="AU38" s="290"/>
      <c r="AV38" s="289" t="n">
        <f aca="false">AV19+1</f>
        <v>9</v>
      </c>
      <c r="AW38" s="289"/>
      <c r="AX38" s="291"/>
      <c r="AY38" s="213"/>
      <c r="AZ38" s="213"/>
      <c r="BA38" s="213"/>
    </row>
    <row r="39" customFormat="false" ht="30" hidden="false" customHeight="true" outlineLevel="0" collapsed="false">
      <c r="A39" s="212" t="str">
        <f aca="false">$A$1</f>
        <v>Расчет однофазного конденсаторного асинхронного микродвигателя Pн 90 Вт,  2p = 6, n = 955 об/мин</v>
      </c>
      <c r="B39" s="212"/>
      <c r="C39" s="212"/>
      <c r="D39" s="212"/>
      <c r="E39" s="212"/>
      <c r="F39" s="212"/>
      <c r="G39" s="212"/>
      <c r="H39" s="212"/>
      <c r="I39" s="212"/>
      <c r="J39" s="212"/>
      <c r="K39" s="212"/>
      <c r="L39" s="212"/>
      <c r="M39" s="212"/>
      <c r="N39" s="212"/>
      <c r="O39" s="212"/>
      <c r="P39" s="212"/>
      <c r="Q39" s="212"/>
      <c r="R39" s="212"/>
      <c r="S39" s="212"/>
      <c r="T39" s="212"/>
      <c r="U39" s="212"/>
      <c r="V39" s="212"/>
      <c r="W39" s="212"/>
      <c r="X39" s="212"/>
      <c r="Y39" s="212"/>
      <c r="Z39" s="212" t="str">
        <f aca="false">$A$1</f>
        <v>Расчет однофазного конденсаторного асинхронного микродвигателя Pн 90 Вт,  2p = 6, n = 955 об/мин</v>
      </c>
      <c r="AA39" s="212"/>
      <c r="AB39" s="212"/>
      <c r="AC39" s="212"/>
      <c r="AD39" s="212"/>
      <c r="AE39" s="212"/>
      <c r="AF39" s="212"/>
      <c r="AG39" s="212"/>
      <c r="AH39" s="212"/>
      <c r="AI39" s="212"/>
      <c r="AJ39" s="212"/>
      <c r="AK39" s="212"/>
      <c r="AL39" s="212"/>
      <c r="AM39" s="212"/>
      <c r="AN39" s="212"/>
      <c r="AO39" s="212"/>
      <c r="AP39" s="212"/>
      <c r="AQ39" s="212"/>
      <c r="AR39" s="212"/>
      <c r="AS39" s="212"/>
      <c r="AT39" s="212"/>
      <c r="AU39" s="212"/>
      <c r="AV39" s="212"/>
      <c r="AW39" s="212"/>
      <c r="AX39" s="212"/>
      <c r="AY39" s="213"/>
      <c r="AZ39" s="213"/>
      <c r="BA39" s="213"/>
    </row>
    <row r="40" customFormat="false" ht="30" hidden="false" customHeight="true" outlineLevel="0" collapsed="false">
      <c r="A40" s="339" t="s">
        <v>40</v>
      </c>
      <c r="B40" s="340"/>
      <c r="C40" s="222" t="n">
        <v>2</v>
      </c>
      <c r="D40" s="222"/>
      <c r="E40" s="254"/>
      <c r="F40" s="255"/>
      <c r="G40" s="255"/>
      <c r="H40" s="255"/>
      <c r="I40" s="255"/>
      <c r="J40" s="255"/>
      <c r="K40" s="255"/>
      <c r="L40" s="255"/>
      <c r="M40" s="255"/>
      <c r="N40" s="255"/>
      <c r="O40" s="255"/>
      <c r="P40" s="255"/>
      <c r="Q40" s="241"/>
      <c r="R40" s="256" t="s">
        <v>58</v>
      </c>
      <c r="S40" s="256"/>
      <c r="T40" s="257" t="s">
        <v>59</v>
      </c>
      <c r="U40" s="257"/>
      <c r="V40" s="244" t="s">
        <v>60</v>
      </c>
      <c r="W40" s="244"/>
      <c r="X40" s="244"/>
      <c r="Y40" s="244"/>
      <c r="Z40" s="299"/>
      <c r="AA40" s="222" t="n">
        <v>25</v>
      </c>
      <c r="AB40" s="222"/>
      <c r="AC40" s="254"/>
      <c r="AD40" s="255"/>
      <c r="AE40" s="255"/>
      <c r="AF40" s="255"/>
      <c r="AG40" s="255"/>
      <c r="AH40" s="255"/>
      <c r="AI40" s="255"/>
      <c r="AJ40" s="254"/>
      <c r="AK40" s="341" t="s">
        <v>58</v>
      </c>
      <c r="AL40" s="341"/>
      <c r="AM40" s="341"/>
      <c r="AN40" s="257" t="s">
        <v>59</v>
      </c>
      <c r="AO40" s="257"/>
      <c r="AP40" s="294" t="s">
        <v>60</v>
      </c>
      <c r="AQ40" s="294"/>
      <c r="AR40" s="294"/>
      <c r="AS40" s="294"/>
      <c r="AT40" s="258" t="s">
        <v>1</v>
      </c>
      <c r="AU40" s="258"/>
      <c r="AV40" s="258"/>
      <c r="AW40" s="258"/>
      <c r="AX40" s="258"/>
      <c r="AY40" s="213"/>
      <c r="AZ40" s="213"/>
      <c r="BA40" s="213"/>
    </row>
    <row r="41" customFormat="false" ht="30" hidden="false" customHeight="true" outlineLevel="0" collapsed="false">
      <c r="A41" s="339"/>
      <c r="B41" s="340"/>
      <c r="C41" s="274" t="s">
        <v>225</v>
      </c>
      <c r="D41" s="274"/>
      <c r="E41" s="274"/>
      <c r="F41" s="274"/>
      <c r="G41" s="274"/>
      <c r="H41" s="274"/>
      <c r="I41" s="274"/>
      <c r="J41" s="274"/>
      <c r="K41" s="274"/>
      <c r="L41" s="274"/>
      <c r="M41" s="274"/>
      <c r="N41" s="274"/>
      <c r="O41" s="274"/>
      <c r="P41" s="274"/>
      <c r="Q41" s="274"/>
      <c r="R41" s="275" t="n">
        <v>2</v>
      </c>
      <c r="S41" s="275"/>
      <c r="T41" s="276" t="s">
        <v>170</v>
      </c>
      <c r="U41" s="276"/>
      <c r="V41" s="38"/>
      <c r="W41" s="231" t="s">
        <v>432</v>
      </c>
      <c r="X41" s="231"/>
      <c r="Y41" s="232"/>
      <c r="Z41" s="299"/>
      <c r="AA41" s="342"/>
      <c r="AB41" s="342"/>
      <c r="AC41" s="342"/>
      <c r="AD41" s="342"/>
      <c r="AE41" s="342"/>
      <c r="AF41" s="342"/>
      <c r="AG41" s="342"/>
      <c r="AH41" s="342"/>
      <c r="AI41" s="342"/>
      <c r="AJ41" s="342"/>
      <c r="AK41" s="343" t="n">
        <f aca="false">'Расчетный лист'!BZ85</f>
        <v>4.63520576576577E-006</v>
      </c>
      <c r="AL41" s="343"/>
      <c r="AM41" s="343"/>
      <c r="AN41" s="99" t="s">
        <v>433</v>
      </c>
      <c r="AO41" s="99"/>
      <c r="AP41" s="38"/>
      <c r="AQ41" s="231" t="s">
        <v>434</v>
      </c>
      <c r="AR41" s="231"/>
      <c r="AS41" s="40"/>
      <c r="AT41" s="307"/>
      <c r="AU41" s="307"/>
      <c r="AV41" s="307"/>
      <c r="AW41" s="307"/>
      <c r="AX41" s="307"/>
      <c r="AY41" s="213"/>
      <c r="AZ41" s="213"/>
      <c r="BA41" s="213"/>
    </row>
    <row r="42" customFormat="false" ht="30" hidden="false" customHeight="true" outlineLevel="0" collapsed="false">
      <c r="A42" s="339"/>
      <c r="B42" s="340"/>
      <c r="C42" s="274"/>
      <c r="D42" s="274"/>
      <c r="E42" s="274"/>
      <c r="F42" s="274"/>
      <c r="G42" s="274"/>
      <c r="H42" s="274"/>
      <c r="I42" s="274"/>
      <c r="J42" s="274"/>
      <c r="K42" s="274"/>
      <c r="L42" s="274"/>
      <c r="M42" s="274"/>
      <c r="N42" s="274"/>
      <c r="O42" s="274"/>
      <c r="P42" s="274"/>
      <c r="Q42" s="274"/>
      <c r="R42" s="275"/>
      <c r="S42" s="275"/>
      <c r="T42" s="276"/>
      <c r="U42" s="276"/>
      <c r="V42" s="38"/>
      <c r="W42" s="231"/>
      <c r="X42" s="231"/>
      <c r="Y42" s="232"/>
      <c r="Z42" s="299"/>
      <c r="AA42" s="342"/>
      <c r="AB42" s="342"/>
      <c r="AC42" s="342"/>
      <c r="AD42" s="342"/>
      <c r="AE42" s="342"/>
      <c r="AF42" s="342"/>
      <c r="AG42" s="342"/>
      <c r="AH42" s="342"/>
      <c r="AI42" s="342"/>
      <c r="AJ42" s="342"/>
      <c r="AK42" s="343"/>
      <c r="AL42" s="343"/>
      <c r="AM42" s="343"/>
      <c r="AN42" s="99"/>
      <c r="AO42" s="99"/>
      <c r="AP42" s="38"/>
      <c r="AQ42" s="231"/>
      <c r="AR42" s="231"/>
      <c r="AS42" s="40"/>
      <c r="AT42" s="307"/>
      <c r="AU42" s="307"/>
      <c r="AV42" s="307"/>
      <c r="AW42" s="307"/>
      <c r="AX42" s="307"/>
      <c r="AY42" s="213"/>
      <c r="AZ42" s="213"/>
      <c r="BA42" s="213"/>
    </row>
    <row r="43" customFormat="false" ht="30" hidden="false" customHeight="true" outlineLevel="0" collapsed="false">
      <c r="A43" s="299"/>
      <c r="B43" s="222" t="n">
        <v>3</v>
      </c>
      <c r="C43" s="222"/>
      <c r="D43" s="223"/>
      <c r="E43" s="304"/>
      <c r="F43" s="304"/>
      <c r="G43" s="304"/>
      <c r="H43" s="304"/>
      <c r="I43" s="304"/>
      <c r="J43" s="304"/>
      <c r="K43" s="304"/>
      <c r="L43" s="304"/>
      <c r="M43" s="304"/>
      <c r="N43" s="304"/>
      <c r="O43" s="224" t="s">
        <v>58</v>
      </c>
      <c r="P43" s="224"/>
      <c r="Q43" s="225" t="s">
        <v>59</v>
      </c>
      <c r="R43" s="225"/>
      <c r="S43" s="294" t="s">
        <v>60</v>
      </c>
      <c r="T43" s="294"/>
      <c r="U43" s="294"/>
      <c r="V43" s="294"/>
      <c r="W43" s="258" t="s">
        <v>1</v>
      </c>
      <c r="X43" s="258"/>
      <c r="Y43" s="258"/>
      <c r="Z43" s="299"/>
      <c r="AA43" s="342"/>
      <c r="AB43" s="342"/>
      <c r="AC43" s="342"/>
      <c r="AD43" s="342"/>
      <c r="AE43" s="342"/>
      <c r="AF43" s="342"/>
      <c r="AG43" s="342"/>
      <c r="AH43" s="342"/>
      <c r="AI43" s="342"/>
      <c r="AJ43" s="342"/>
      <c r="AK43" s="326"/>
      <c r="AL43" s="326"/>
      <c r="AM43" s="326"/>
      <c r="AN43" s="326"/>
      <c r="AO43" s="326"/>
      <c r="AP43" s="326"/>
      <c r="AQ43" s="326"/>
      <c r="AR43" s="326"/>
      <c r="AS43" s="326"/>
      <c r="AT43" s="307"/>
      <c r="AU43" s="307"/>
      <c r="AV43" s="307"/>
      <c r="AW43" s="307"/>
      <c r="AX43" s="307"/>
      <c r="AY43" s="213"/>
      <c r="AZ43" s="213"/>
      <c r="BA43" s="213"/>
    </row>
    <row r="44" customFormat="false" ht="30" hidden="false" customHeight="true" outlineLevel="0" collapsed="false">
      <c r="A44" s="299"/>
      <c r="B44" s="344" t="s">
        <v>241</v>
      </c>
      <c r="C44" s="344"/>
      <c r="D44" s="344"/>
      <c r="E44" s="344"/>
      <c r="F44" s="344"/>
      <c r="G44" s="344"/>
      <c r="H44" s="344"/>
      <c r="I44" s="344"/>
      <c r="J44" s="344"/>
      <c r="K44" s="344"/>
      <c r="L44" s="344"/>
      <c r="M44" s="344"/>
      <c r="N44" s="344"/>
      <c r="O44" s="249" t="n">
        <f aca="false">'Расчетный лист'!T65</f>
        <v>12</v>
      </c>
      <c r="P44" s="249"/>
      <c r="Q44" s="276" t="s">
        <v>170</v>
      </c>
      <c r="R44" s="276"/>
      <c r="S44" s="38"/>
      <c r="T44" s="231" t="s">
        <v>435</v>
      </c>
      <c r="U44" s="231"/>
      <c r="V44" s="40"/>
      <c r="W44" s="307"/>
      <c r="X44" s="307"/>
      <c r="Y44" s="307"/>
      <c r="Z44" s="299"/>
      <c r="AA44" s="222" t="n">
        <v>26</v>
      </c>
      <c r="AB44" s="222"/>
      <c r="AC44" s="254"/>
      <c r="AD44" s="345"/>
      <c r="AE44" s="255"/>
      <c r="AF44" s="255"/>
      <c r="AG44" s="255"/>
      <c r="AH44" s="255"/>
      <c r="AI44" s="255"/>
      <c r="AJ44" s="255"/>
      <c r="AK44" s="254"/>
      <c r="AL44" s="256" t="s">
        <v>58</v>
      </c>
      <c r="AM44" s="256"/>
      <c r="AN44" s="257" t="s">
        <v>59</v>
      </c>
      <c r="AO44" s="257"/>
      <c r="AP44" s="294" t="s">
        <v>60</v>
      </c>
      <c r="AQ44" s="294"/>
      <c r="AR44" s="294"/>
      <c r="AS44" s="294"/>
      <c r="AT44" s="293" t="s">
        <v>1</v>
      </c>
      <c r="AU44" s="293"/>
      <c r="AV44" s="293"/>
      <c r="AW44" s="293"/>
      <c r="AX44" s="293"/>
      <c r="AY44" s="213"/>
      <c r="AZ44" s="213"/>
      <c r="BA44" s="213"/>
    </row>
    <row r="45" customFormat="false" ht="30" hidden="false" customHeight="true" outlineLevel="0" collapsed="false">
      <c r="A45" s="299"/>
      <c r="B45" s="344"/>
      <c r="C45" s="344"/>
      <c r="D45" s="344"/>
      <c r="E45" s="344"/>
      <c r="F45" s="344"/>
      <c r="G45" s="344"/>
      <c r="H45" s="344"/>
      <c r="I45" s="344"/>
      <c r="J45" s="344"/>
      <c r="K45" s="344"/>
      <c r="L45" s="344"/>
      <c r="M45" s="344"/>
      <c r="N45" s="344"/>
      <c r="O45" s="249"/>
      <c r="P45" s="249"/>
      <c r="Q45" s="276"/>
      <c r="R45" s="276"/>
      <c r="S45" s="38"/>
      <c r="T45" s="231"/>
      <c r="U45" s="231"/>
      <c r="V45" s="40"/>
      <c r="W45" s="307"/>
      <c r="X45" s="307"/>
      <c r="Y45" s="307"/>
      <c r="Z45" s="299"/>
      <c r="AA45" s="346"/>
      <c r="AB45" s="346"/>
      <c r="AC45" s="346"/>
      <c r="AD45" s="346"/>
      <c r="AE45" s="346"/>
      <c r="AF45" s="346"/>
      <c r="AG45" s="346"/>
      <c r="AH45" s="346"/>
      <c r="AI45" s="346"/>
      <c r="AJ45" s="346"/>
      <c r="AK45" s="346"/>
      <c r="AL45" s="296" t="n">
        <f aca="false">'Расчетный лист'!BZ89</f>
        <v>0.0412533313153154</v>
      </c>
      <c r="AM45" s="296"/>
      <c r="AN45" s="347" t="s">
        <v>316</v>
      </c>
      <c r="AO45" s="347"/>
      <c r="AP45" s="38"/>
      <c r="AQ45" s="231" t="s">
        <v>436</v>
      </c>
      <c r="AR45" s="231"/>
      <c r="AS45" s="40"/>
      <c r="AT45" s="8"/>
      <c r="AU45" s="8"/>
      <c r="AV45" s="8"/>
      <c r="AW45" s="8"/>
      <c r="AX45" s="8"/>
      <c r="AY45" s="213"/>
      <c r="AZ45" s="213"/>
      <c r="BA45" s="213"/>
    </row>
    <row r="46" customFormat="false" ht="30" hidden="false" customHeight="true" outlineLevel="0" collapsed="false">
      <c r="A46" s="299"/>
      <c r="B46" s="344"/>
      <c r="C46" s="344"/>
      <c r="D46" s="344"/>
      <c r="E46" s="344"/>
      <c r="F46" s="344"/>
      <c r="G46" s="344"/>
      <c r="H46" s="344"/>
      <c r="I46" s="344"/>
      <c r="J46" s="344"/>
      <c r="K46" s="344"/>
      <c r="L46" s="344"/>
      <c r="M46" s="344"/>
      <c r="N46" s="344"/>
      <c r="O46" s="250"/>
      <c r="P46" s="250"/>
      <c r="Q46" s="250"/>
      <c r="R46" s="250"/>
      <c r="S46" s="250"/>
      <c r="T46" s="250"/>
      <c r="U46" s="250"/>
      <c r="V46" s="250"/>
      <c r="W46" s="307"/>
      <c r="X46" s="307"/>
      <c r="Y46" s="307"/>
      <c r="Z46" s="299"/>
      <c r="AA46" s="346"/>
      <c r="AB46" s="346"/>
      <c r="AC46" s="346"/>
      <c r="AD46" s="346"/>
      <c r="AE46" s="346"/>
      <c r="AF46" s="346"/>
      <c r="AG46" s="346"/>
      <c r="AH46" s="346"/>
      <c r="AI46" s="346"/>
      <c r="AJ46" s="346"/>
      <c r="AK46" s="346"/>
      <c r="AL46" s="296"/>
      <c r="AM46" s="296"/>
      <c r="AN46" s="347"/>
      <c r="AO46" s="347"/>
      <c r="AP46" s="38"/>
      <c r="AQ46" s="231"/>
      <c r="AR46" s="231"/>
      <c r="AS46" s="40"/>
      <c r="AT46" s="8"/>
      <c r="AU46" s="8"/>
      <c r="AV46" s="8"/>
      <c r="AW46" s="8"/>
      <c r="AX46" s="8"/>
      <c r="AY46" s="213"/>
      <c r="AZ46" s="213"/>
      <c r="BA46" s="213"/>
    </row>
    <row r="47" customFormat="false" ht="30" hidden="false" customHeight="true" outlineLevel="0" collapsed="false">
      <c r="A47" s="302"/>
      <c r="B47" s="222" t="n">
        <v>4</v>
      </c>
      <c r="C47" s="222"/>
      <c r="D47" s="223"/>
      <c r="E47" s="304"/>
      <c r="F47" s="304"/>
      <c r="G47" s="304"/>
      <c r="H47" s="304"/>
      <c r="I47" s="304"/>
      <c r="J47" s="304"/>
      <c r="K47" s="223"/>
      <c r="L47" s="224" t="s">
        <v>58</v>
      </c>
      <c r="M47" s="224"/>
      <c r="N47" s="243" t="s">
        <v>59</v>
      </c>
      <c r="O47" s="243"/>
      <c r="P47" s="270" t="s">
        <v>60</v>
      </c>
      <c r="Q47" s="270"/>
      <c r="R47" s="270"/>
      <c r="S47" s="270"/>
      <c r="T47" s="258" t="s">
        <v>1</v>
      </c>
      <c r="U47" s="258"/>
      <c r="V47" s="258"/>
      <c r="W47" s="258"/>
      <c r="X47" s="258"/>
      <c r="Y47" s="258"/>
      <c r="Z47" s="299"/>
      <c r="AA47" s="309" t="s">
        <v>57</v>
      </c>
      <c r="AB47" s="309"/>
      <c r="AC47" s="348"/>
      <c r="AD47" s="349" t="s">
        <v>40</v>
      </c>
      <c r="AE47" s="349"/>
      <c r="AF47" s="349"/>
      <c r="AG47" s="345"/>
      <c r="AH47" s="255"/>
      <c r="AI47" s="255"/>
      <c r="AJ47" s="255"/>
      <c r="AK47" s="255"/>
      <c r="AL47" s="255"/>
      <c r="AM47" s="255"/>
      <c r="AN47" s="255"/>
      <c r="AO47" s="255"/>
      <c r="AP47" s="254"/>
      <c r="AQ47" s="256" t="s">
        <v>58</v>
      </c>
      <c r="AR47" s="256"/>
      <c r="AS47" s="257" t="s">
        <v>59</v>
      </c>
      <c r="AT47" s="257"/>
      <c r="AU47" s="258" t="s">
        <v>60</v>
      </c>
      <c r="AV47" s="258"/>
      <c r="AW47" s="258"/>
      <c r="AX47" s="258"/>
      <c r="AY47" s="213"/>
      <c r="AZ47" s="213"/>
      <c r="BA47" s="213"/>
    </row>
    <row r="48" customFormat="false" ht="30" hidden="false" customHeight="true" outlineLevel="0" collapsed="false">
      <c r="A48" s="302"/>
      <c r="B48" s="274" t="s">
        <v>256</v>
      </c>
      <c r="C48" s="274"/>
      <c r="D48" s="274"/>
      <c r="E48" s="274"/>
      <c r="F48" s="274"/>
      <c r="G48" s="274"/>
      <c r="H48" s="274"/>
      <c r="I48" s="274"/>
      <c r="J48" s="274"/>
      <c r="K48" s="274"/>
      <c r="L48" s="230" t="n">
        <f aca="false">'Расчетный лист'!$T$69</f>
        <v>209</v>
      </c>
      <c r="M48" s="230"/>
      <c r="N48" s="36" t="s">
        <v>138</v>
      </c>
      <c r="O48" s="36"/>
      <c r="P48" s="137"/>
      <c r="Q48" s="231" t="s">
        <v>437</v>
      </c>
      <c r="R48" s="231"/>
      <c r="S48" s="40"/>
      <c r="T48" s="350"/>
      <c r="U48" s="350"/>
      <c r="V48" s="350"/>
      <c r="W48" s="350"/>
      <c r="X48" s="350"/>
      <c r="Y48" s="350"/>
      <c r="Z48" s="299"/>
      <c r="AA48" s="346" t="s">
        <v>173</v>
      </c>
      <c r="AB48" s="346"/>
      <c r="AC48" s="346"/>
      <c r="AD48" s="346"/>
      <c r="AE48" s="346"/>
      <c r="AF48" s="346"/>
      <c r="AG48" s="346"/>
      <c r="AH48" s="346"/>
      <c r="AI48" s="346"/>
      <c r="AJ48" s="346"/>
      <c r="AK48" s="346"/>
      <c r="AL48" s="346"/>
      <c r="AM48" s="346"/>
      <c r="AN48" s="346"/>
      <c r="AO48" s="346"/>
      <c r="AP48" s="346"/>
      <c r="AQ48" s="249" t="n">
        <v>8900</v>
      </c>
      <c r="AR48" s="249"/>
      <c r="AS48" s="347" t="s">
        <v>438</v>
      </c>
      <c r="AT48" s="347"/>
      <c r="AU48" s="351"/>
      <c r="AV48" s="231" t="s">
        <v>439</v>
      </c>
      <c r="AW48" s="231"/>
      <c r="AX48" s="316"/>
      <c r="AY48" s="213"/>
      <c r="AZ48" s="213"/>
      <c r="BA48" s="213"/>
    </row>
    <row r="49" customFormat="false" ht="30" hidden="false" customHeight="true" outlineLevel="0" collapsed="false">
      <c r="A49" s="302"/>
      <c r="B49" s="274"/>
      <c r="C49" s="274"/>
      <c r="D49" s="274"/>
      <c r="E49" s="274"/>
      <c r="F49" s="274"/>
      <c r="G49" s="274"/>
      <c r="H49" s="274"/>
      <c r="I49" s="274"/>
      <c r="J49" s="274"/>
      <c r="K49" s="274"/>
      <c r="L49" s="230"/>
      <c r="M49" s="230"/>
      <c r="N49" s="36"/>
      <c r="O49" s="36"/>
      <c r="P49" s="137"/>
      <c r="Q49" s="231"/>
      <c r="R49" s="231"/>
      <c r="S49" s="40"/>
      <c r="T49" s="350"/>
      <c r="U49" s="350"/>
      <c r="V49" s="350"/>
      <c r="W49" s="350"/>
      <c r="X49" s="350"/>
      <c r="Y49" s="350"/>
      <c r="Z49" s="299"/>
      <c r="AA49" s="309" t="s">
        <v>57</v>
      </c>
      <c r="AB49" s="309"/>
      <c r="AC49" s="348"/>
      <c r="AD49" s="352" t="s">
        <v>40</v>
      </c>
      <c r="AE49" s="352"/>
      <c r="AF49" s="352"/>
      <c r="AG49" s="345"/>
      <c r="AH49" s="255"/>
      <c r="AI49" s="255"/>
      <c r="AJ49" s="255"/>
      <c r="AK49" s="255"/>
      <c r="AL49" s="255"/>
      <c r="AM49" s="255"/>
      <c r="AN49" s="255"/>
      <c r="AO49" s="254"/>
      <c r="AP49" s="353" t="s">
        <v>58</v>
      </c>
      <c r="AQ49" s="353"/>
      <c r="AR49" s="354" t="s">
        <v>59</v>
      </c>
      <c r="AS49" s="354"/>
      <c r="AT49" s="354"/>
      <c r="AU49" s="258" t="s">
        <v>60</v>
      </c>
      <c r="AV49" s="258"/>
      <c r="AW49" s="258"/>
      <c r="AX49" s="258"/>
      <c r="AY49" s="213"/>
      <c r="AZ49" s="213"/>
      <c r="BA49" s="213"/>
    </row>
    <row r="50" customFormat="false" ht="30" hidden="false" customHeight="true" outlineLevel="0" collapsed="false">
      <c r="A50" s="302"/>
      <c r="B50" s="222" t="n">
        <v>4.1</v>
      </c>
      <c r="C50" s="222"/>
      <c r="D50" s="223"/>
      <c r="E50" s="304"/>
      <c r="F50" s="304"/>
      <c r="G50" s="304"/>
      <c r="H50" s="223"/>
      <c r="I50" s="224" t="s">
        <v>58</v>
      </c>
      <c r="J50" s="224"/>
      <c r="K50" s="243" t="s">
        <v>59</v>
      </c>
      <c r="L50" s="243"/>
      <c r="M50" s="294" t="s">
        <v>60</v>
      </c>
      <c r="N50" s="294"/>
      <c r="O50" s="294"/>
      <c r="P50" s="294"/>
      <c r="Q50" s="258" t="s">
        <v>1</v>
      </c>
      <c r="R50" s="258"/>
      <c r="S50" s="258"/>
      <c r="T50" s="258"/>
      <c r="U50" s="258"/>
      <c r="V50" s="258"/>
      <c r="W50" s="258"/>
      <c r="X50" s="258"/>
      <c r="Y50" s="258"/>
      <c r="Z50" s="299"/>
      <c r="AA50" s="325" t="s">
        <v>149</v>
      </c>
      <c r="AB50" s="325"/>
      <c r="AC50" s="325"/>
      <c r="AD50" s="325"/>
      <c r="AE50" s="325"/>
      <c r="AF50" s="325"/>
      <c r="AG50" s="325"/>
      <c r="AH50" s="325"/>
      <c r="AI50" s="325"/>
      <c r="AJ50" s="325"/>
      <c r="AK50" s="325"/>
      <c r="AL50" s="325"/>
      <c r="AM50" s="325"/>
      <c r="AN50" s="325"/>
      <c r="AO50" s="325"/>
      <c r="AP50" s="230" t="n">
        <v>1.75</v>
      </c>
      <c r="AQ50" s="230"/>
      <c r="AR50" s="355" t="s">
        <v>440</v>
      </c>
      <c r="AS50" s="355"/>
      <c r="AT50" s="355"/>
      <c r="AU50" s="351"/>
      <c r="AV50" s="231" t="s">
        <v>441</v>
      </c>
      <c r="AW50" s="231"/>
      <c r="AX50" s="316"/>
      <c r="AY50" s="213"/>
      <c r="AZ50" s="213"/>
      <c r="BA50" s="213"/>
    </row>
    <row r="51" customFormat="false" ht="30" hidden="false" customHeight="true" outlineLevel="0" collapsed="false">
      <c r="A51" s="302"/>
      <c r="B51" s="356" t="s">
        <v>256</v>
      </c>
      <c r="C51" s="356"/>
      <c r="D51" s="356"/>
      <c r="E51" s="356"/>
      <c r="F51" s="356"/>
      <c r="G51" s="356"/>
      <c r="H51" s="356"/>
      <c r="I51" s="230" t="n">
        <f aca="false">'Расчетный лист'!T73</f>
        <v>209</v>
      </c>
      <c r="J51" s="230"/>
      <c r="K51" s="36" t="s">
        <v>138</v>
      </c>
      <c r="L51" s="36"/>
      <c r="M51" s="38"/>
      <c r="N51" s="231" t="s">
        <v>437</v>
      </c>
      <c r="O51" s="231"/>
      <c r="P51" s="40"/>
      <c r="Q51" s="272"/>
      <c r="R51" s="272"/>
      <c r="S51" s="272"/>
      <c r="T51" s="272"/>
      <c r="U51" s="272"/>
      <c r="V51" s="272"/>
      <c r="W51" s="272"/>
      <c r="X51" s="272"/>
      <c r="Y51" s="272"/>
      <c r="Z51" s="357"/>
      <c r="AA51" s="303" t="n">
        <v>27</v>
      </c>
      <c r="AB51" s="303"/>
      <c r="AC51" s="223"/>
      <c r="AD51" s="358"/>
      <c r="AE51" s="304"/>
      <c r="AF51" s="304"/>
      <c r="AG51" s="304"/>
      <c r="AH51" s="304"/>
      <c r="AI51" s="304"/>
      <c r="AJ51" s="304"/>
      <c r="AK51" s="304"/>
      <c r="AL51" s="304"/>
      <c r="AM51" s="223"/>
      <c r="AN51" s="224" t="s">
        <v>58</v>
      </c>
      <c r="AO51" s="224"/>
      <c r="AP51" s="225" t="s">
        <v>59</v>
      </c>
      <c r="AQ51" s="225"/>
      <c r="AR51" s="313" t="s">
        <v>60</v>
      </c>
      <c r="AS51" s="313"/>
      <c r="AT51" s="313"/>
      <c r="AU51" s="313"/>
      <c r="AV51" s="313" t="s">
        <v>1</v>
      </c>
      <c r="AW51" s="313"/>
      <c r="AX51" s="313"/>
      <c r="AY51" s="213"/>
      <c r="AZ51" s="213"/>
      <c r="BA51" s="213"/>
    </row>
    <row r="52" customFormat="false" ht="30" hidden="false" customHeight="true" outlineLevel="0" collapsed="false">
      <c r="A52" s="302"/>
      <c r="B52" s="356"/>
      <c r="C52" s="356"/>
      <c r="D52" s="356"/>
      <c r="E52" s="356"/>
      <c r="F52" s="356"/>
      <c r="G52" s="356"/>
      <c r="H52" s="356"/>
      <c r="I52" s="230"/>
      <c r="J52" s="230"/>
      <c r="K52" s="36"/>
      <c r="L52" s="36"/>
      <c r="M52" s="38"/>
      <c r="N52" s="231"/>
      <c r="O52" s="231"/>
      <c r="P52" s="40"/>
      <c r="Q52" s="272"/>
      <c r="R52" s="272"/>
      <c r="S52" s="272"/>
      <c r="T52" s="272"/>
      <c r="U52" s="272"/>
      <c r="V52" s="272"/>
      <c r="W52" s="272"/>
      <c r="X52" s="272"/>
      <c r="Y52" s="272"/>
      <c r="Z52" s="357"/>
      <c r="AA52" s="359"/>
      <c r="AB52" s="359"/>
      <c r="AC52" s="359"/>
      <c r="AD52" s="359"/>
      <c r="AE52" s="359"/>
      <c r="AF52" s="359"/>
      <c r="AG52" s="359"/>
      <c r="AH52" s="359"/>
      <c r="AI52" s="359"/>
      <c r="AJ52" s="359"/>
      <c r="AK52" s="359"/>
      <c r="AL52" s="359"/>
      <c r="AM52" s="359"/>
      <c r="AN52" s="296" t="n">
        <f aca="false">'Расчетный лист'!BZ101</f>
        <v>230.061333333333</v>
      </c>
      <c r="AO52" s="296"/>
      <c r="AP52" s="99" t="s">
        <v>191</v>
      </c>
      <c r="AQ52" s="99"/>
      <c r="AR52" s="38"/>
      <c r="AS52" s="231" t="s">
        <v>435</v>
      </c>
      <c r="AT52" s="231"/>
      <c r="AU52" s="40"/>
      <c r="AV52" s="8"/>
      <c r="AW52" s="8"/>
      <c r="AX52" s="8"/>
      <c r="AY52" s="213"/>
      <c r="AZ52" s="213"/>
      <c r="BA52" s="213"/>
    </row>
    <row r="53" customFormat="false" ht="30" hidden="false" customHeight="true" outlineLevel="0" collapsed="false">
      <c r="A53" s="299"/>
      <c r="B53" s="222" t="n">
        <v>5</v>
      </c>
      <c r="C53" s="222"/>
      <c r="D53" s="223"/>
      <c r="E53" s="304"/>
      <c r="F53" s="304"/>
      <c r="G53" s="304"/>
      <c r="H53" s="304"/>
      <c r="I53" s="30"/>
      <c r="J53" s="30"/>
      <c r="K53" s="30"/>
      <c r="L53" s="30"/>
      <c r="M53" s="17"/>
      <c r="N53" s="327" t="s">
        <v>58</v>
      </c>
      <c r="O53" s="327"/>
      <c r="P53" s="225" t="s">
        <v>59</v>
      </c>
      <c r="Q53" s="225"/>
      <c r="R53" s="313" t="s">
        <v>60</v>
      </c>
      <c r="S53" s="313"/>
      <c r="T53" s="313"/>
      <c r="U53" s="313"/>
      <c r="V53" s="244" t="s">
        <v>1</v>
      </c>
      <c r="W53" s="244"/>
      <c r="X53" s="244"/>
      <c r="Y53" s="244"/>
      <c r="Z53" s="357"/>
      <c r="AA53" s="359"/>
      <c r="AB53" s="359"/>
      <c r="AC53" s="359"/>
      <c r="AD53" s="359"/>
      <c r="AE53" s="359"/>
      <c r="AF53" s="359"/>
      <c r="AG53" s="359"/>
      <c r="AH53" s="359"/>
      <c r="AI53" s="359"/>
      <c r="AJ53" s="359"/>
      <c r="AK53" s="359"/>
      <c r="AL53" s="359"/>
      <c r="AM53" s="359"/>
      <c r="AN53" s="296"/>
      <c r="AO53" s="296"/>
      <c r="AP53" s="99"/>
      <c r="AQ53" s="99"/>
      <c r="AR53" s="38"/>
      <c r="AS53" s="231"/>
      <c r="AT53" s="231"/>
      <c r="AU53" s="40"/>
      <c r="AV53" s="8"/>
      <c r="AW53" s="8"/>
      <c r="AX53" s="8"/>
      <c r="AY53" s="213"/>
      <c r="AZ53" s="213"/>
    </row>
    <row r="54" customFormat="false" ht="30" hidden="false" customHeight="true" outlineLevel="0" collapsed="false">
      <c r="A54" s="299"/>
      <c r="B54" s="360" t="s">
        <v>280</v>
      </c>
      <c r="C54" s="360"/>
      <c r="D54" s="360"/>
      <c r="E54" s="360"/>
      <c r="F54" s="360"/>
      <c r="G54" s="360"/>
      <c r="H54" s="360"/>
      <c r="I54" s="360"/>
      <c r="J54" s="360"/>
      <c r="K54" s="360"/>
      <c r="L54" s="360"/>
      <c r="M54" s="360"/>
      <c r="N54" s="230" t="n">
        <f aca="false">'Расчетный лист'!T77</f>
        <v>15.984</v>
      </c>
      <c r="O54" s="230"/>
      <c r="P54" s="194" t="s">
        <v>138</v>
      </c>
      <c r="Q54" s="194"/>
      <c r="R54" s="38"/>
      <c r="S54" s="231" t="s">
        <v>442</v>
      </c>
      <c r="T54" s="231"/>
      <c r="U54" s="277"/>
      <c r="V54" s="272"/>
      <c r="W54" s="272"/>
      <c r="X54" s="272"/>
      <c r="Y54" s="272"/>
      <c r="Z54" s="273"/>
      <c r="AA54" s="222" t="n">
        <v>28</v>
      </c>
      <c r="AB54" s="222"/>
      <c r="AC54" s="17"/>
      <c r="AD54" s="30"/>
      <c r="AE54" s="30"/>
      <c r="AF54" s="30"/>
      <c r="AG54" s="30"/>
      <c r="AH54" s="30"/>
      <c r="AI54" s="30"/>
      <c r="AJ54" s="30"/>
      <c r="AK54" s="30"/>
      <c r="AL54" s="17"/>
      <c r="AM54" s="256" t="s">
        <v>58</v>
      </c>
      <c r="AN54" s="256"/>
      <c r="AO54" s="257" t="s">
        <v>59</v>
      </c>
      <c r="AP54" s="257"/>
      <c r="AQ54" s="294" t="s">
        <v>60</v>
      </c>
      <c r="AR54" s="294"/>
      <c r="AS54" s="294"/>
      <c r="AT54" s="294"/>
      <c r="AU54" s="244" t="s">
        <v>1</v>
      </c>
      <c r="AV54" s="244"/>
      <c r="AW54" s="244"/>
      <c r="AX54" s="244"/>
      <c r="AY54" s="213"/>
      <c r="AZ54" s="213"/>
    </row>
    <row r="55" customFormat="false" ht="30" hidden="false" customHeight="true" outlineLevel="0" collapsed="false">
      <c r="A55" s="299"/>
      <c r="B55" s="360"/>
      <c r="C55" s="360"/>
      <c r="D55" s="360"/>
      <c r="E55" s="360"/>
      <c r="F55" s="360"/>
      <c r="G55" s="360"/>
      <c r="H55" s="360"/>
      <c r="I55" s="360"/>
      <c r="J55" s="360"/>
      <c r="K55" s="360"/>
      <c r="L55" s="360"/>
      <c r="M55" s="360"/>
      <c r="N55" s="230"/>
      <c r="O55" s="230"/>
      <c r="P55" s="194"/>
      <c r="Q55" s="194"/>
      <c r="R55" s="38"/>
      <c r="S55" s="231"/>
      <c r="T55" s="231"/>
      <c r="U55" s="277"/>
      <c r="V55" s="272"/>
      <c r="W55" s="272"/>
      <c r="X55" s="272"/>
      <c r="Y55" s="272"/>
      <c r="Z55" s="273"/>
      <c r="AA55" s="361"/>
      <c r="AB55" s="361"/>
      <c r="AC55" s="361"/>
      <c r="AD55" s="361"/>
      <c r="AE55" s="361"/>
      <c r="AF55" s="361"/>
      <c r="AG55" s="361"/>
      <c r="AH55" s="361"/>
      <c r="AI55" s="361"/>
      <c r="AJ55" s="361"/>
      <c r="AK55" s="361"/>
      <c r="AL55" s="361"/>
      <c r="AM55" s="296" t="n">
        <f aca="false">'Расчетный лист'!BZ105</f>
        <v>33.0790890090092</v>
      </c>
      <c r="AN55" s="296"/>
      <c r="AO55" s="99" t="s">
        <v>191</v>
      </c>
      <c r="AP55" s="99"/>
      <c r="AQ55" s="38"/>
      <c r="AR55" s="231" t="s">
        <v>443</v>
      </c>
      <c r="AS55" s="231"/>
      <c r="AT55" s="40"/>
      <c r="AU55" s="272"/>
      <c r="AV55" s="272"/>
      <c r="AW55" s="272"/>
      <c r="AX55" s="272"/>
      <c r="AY55" s="213"/>
    </row>
    <row r="56" customFormat="false" ht="30" hidden="false" customHeight="true" outlineLevel="0" collapsed="false">
      <c r="A56" s="299"/>
      <c r="B56" s="360"/>
      <c r="C56" s="360"/>
      <c r="D56" s="360"/>
      <c r="E56" s="360"/>
      <c r="F56" s="360"/>
      <c r="G56" s="360"/>
      <c r="H56" s="360"/>
      <c r="I56" s="360"/>
      <c r="J56" s="360"/>
      <c r="K56" s="360"/>
      <c r="L56" s="360"/>
      <c r="M56" s="360"/>
      <c r="N56" s="326"/>
      <c r="O56" s="326"/>
      <c r="P56" s="326"/>
      <c r="Q56" s="326"/>
      <c r="R56" s="326"/>
      <c r="S56" s="326"/>
      <c r="T56" s="326"/>
      <c r="U56" s="326"/>
      <c r="V56" s="272"/>
      <c r="W56" s="272"/>
      <c r="X56" s="272"/>
      <c r="Y56" s="272"/>
      <c r="Z56" s="273"/>
      <c r="AA56" s="361"/>
      <c r="AB56" s="361"/>
      <c r="AC56" s="361"/>
      <c r="AD56" s="361"/>
      <c r="AE56" s="361"/>
      <c r="AF56" s="361"/>
      <c r="AG56" s="361"/>
      <c r="AH56" s="361"/>
      <c r="AI56" s="361"/>
      <c r="AJ56" s="361"/>
      <c r="AK56" s="361"/>
      <c r="AL56" s="361"/>
      <c r="AM56" s="296"/>
      <c r="AN56" s="296"/>
      <c r="AO56" s="99"/>
      <c r="AP56" s="99"/>
      <c r="AQ56" s="38"/>
      <c r="AR56" s="231"/>
      <c r="AS56" s="231"/>
      <c r="AT56" s="40"/>
      <c r="AU56" s="272"/>
      <c r="AV56" s="272"/>
      <c r="AW56" s="272"/>
      <c r="AX56" s="272"/>
      <c r="AY56" s="213"/>
    </row>
    <row r="57" customFormat="false" ht="30" hidden="false" customHeight="true" outlineLevel="0" collapsed="false">
      <c r="A57" s="288"/>
      <c r="B57" s="289" t="s">
        <v>412</v>
      </c>
      <c r="C57" s="289"/>
      <c r="D57" s="289"/>
      <c r="E57" s="289"/>
      <c r="F57" s="289"/>
      <c r="G57" s="289"/>
      <c r="H57" s="289"/>
      <c r="I57" s="289"/>
      <c r="J57" s="289"/>
      <c r="K57" s="289"/>
      <c r="L57" s="289"/>
      <c r="M57" s="289"/>
      <c r="N57" s="289"/>
      <c r="O57" s="289"/>
      <c r="P57" s="289"/>
      <c r="Q57" s="289"/>
      <c r="R57" s="290"/>
      <c r="S57" s="285" t="s">
        <v>413</v>
      </c>
      <c r="T57" s="285"/>
      <c r="U57" s="285"/>
      <c r="V57" s="286"/>
      <c r="W57" s="285" t="n">
        <f aca="false">W38+1</f>
        <v>3</v>
      </c>
      <c r="X57" s="285"/>
      <c r="Y57" s="287"/>
      <c r="Z57" s="288"/>
      <c r="AA57" s="289" t="s">
        <v>412</v>
      </c>
      <c r="AB57" s="289"/>
      <c r="AC57" s="289"/>
      <c r="AD57" s="289"/>
      <c r="AE57" s="289"/>
      <c r="AF57" s="289"/>
      <c r="AG57" s="289"/>
      <c r="AH57" s="289"/>
      <c r="AI57" s="289"/>
      <c r="AJ57" s="289"/>
      <c r="AK57" s="289"/>
      <c r="AL57" s="289"/>
      <c r="AM57" s="289"/>
      <c r="AN57" s="289"/>
      <c r="AO57" s="289"/>
      <c r="AP57" s="289"/>
      <c r="AQ57" s="290"/>
      <c r="AR57" s="285" t="s">
        <v>413</v>
      </c>
      <c r="AS57" s="285"/>
      <c r="AT57" s="285"/>
      <c r="AU57" s="286"/>
      <c r="AV57" s="285" t="n">
        <f aca="false">AV38+1</f>
        <v>10</v>
      </c>
      <c r="AW57" s="285"/>
      <c r="AX57" s="287"/>
      <c r="AY57" s="213"/>
    </row>
    <row r="58" customFormat="false" ht="30" hidden="false" customHeight="true" outlineLevel="0" collapsed="false">
      <c r="A58" s="212" t="str">
        <f aca="false">$A$1</f>
        <v>Расчет однофазного конденсаторного асинхронного микродвигателя Pн 90 Вт,  2p = 6, n = 955 об/мин</v>
      </c>
      <c r="B58" s="212"/>
      <c r="C58" s="212"/>
      <c r="D58" s="212"/>
      <c r="E58" s="212"/>
      <c r="F58" s="212"/>
      <c r="G58" s="212"/>
      <c r="H58" s="212"/>
      <c r="I58" s="212"/>
      <c r="J58" s="212"/>
      <c r="K58" s="212"/>
      <c r="L58" s="212"/>
      <c r="M58" s="212"/>
      <c r="N58" s="212"/>
      <c r="O58" s="212"/>
      <c r="P58" s="212"/>
      <c r="Q58" s="212"/>
      <c r="R58" s="212"/>
      <c r="S58" s="212"/>
      <c r="T58" s="212"/>
      <c r="U58" s="212"/>
      <c r="V58" s="212"/>
      <c r="W58" s="212"/>
      <c r="X58" s="212"/>
      <c r="Y58" s="212"/>
      <c r="Z58" s="212" t="str">
        <f aca="false">$A$1</f>
        <v>Расчет однофазного конденсаторного асинхронного микродвигателя Pн 90 Вт,  2p = 6, n = 955 об/мин</v>
      </c>
      <c r="AA58" s="212"/>
      <c r="AB58" s="212"/>
      <c r="AC58" s="212"/>
      <c r="AD58" s="212"/>
      <c r="AE58" s="212"/>
      <c r="AF58" s="212"/>
      <c r="AG58" s="212"/>
      <c r="AH58" s="212"/>
      <c r="AI58" s="212"/>
      <c r="AJ58" s="212"/>
      <c r="AK58" s="212"/>
      <c r="AL58" s="212"/>
      <c r="AM58" s="212"/>
      <c r="AN58" s="212"/>
      <c r="AO58" s="212"/>
      <c r="AP58" s="212"/>
      <c r="AQ58" s="212"/>
      <c r="AR58" s="212"/>
      <c r="AS58" s="212"/>
      <c r="AT58" s="212"/>
      <c r="AU58" s="212"/>
      <c r="AV58" s="212"/>
      <c r="AW58" s="212"/>
      <c r="AX58" s="212"/>
      <c r="AY58" s="213"/>
      <c r="AZ58" s="213"/>
      <c r="BA58" s="213"/>
      <c r="BB58" s="213"/>
      <c r="BC58" s="213"/>
      <c r="BD58" s="213"/>
      <c r="BE58" s="213"/>
      <c r="BI58" s="213"/>
      <c r="BJ58" s="213"/>
      <c r="BK58" s="213"/>
      <c r="BL58" s="213"/>
    </row>
    <row r="59" customFormat="false" ht="30" hidden="false" customHeight="true" outlineLevel="0" collapsed="false">
      <c r="A59" s="299"/>
      <c r="B59" s="222" t="n">
        <v>6</v>
      </c>
      <c r="C59" s="222"/>
      <c r="D59" s="223"/>
      <c r="E59" s="304"/>
      <c r="F59" s="304"/>
      <c r="G59" s="304"/>
      <c r="H59" s="304"/>
      <c r="I59" s="304"/>
      <c r="J59" s="223"/>
      <c r="K59" s="224" t="s">
        <v>58</v>
      </c>
      <c r="L59" s="224"/>
      <c r="M59" s="225" t="s">
        <v>59</v>
      </c>
      <c r="N59" s="225"/>
      <c r="O59" s="313" t="s">
        <v>60</v>
      </c>
      <c r="P59" s="313"/>
      <c r="Q59" s="313"/>
      <c r="R59" s="313"/>
      <c r="S59" s="362" t="s">
        <v>1</v>
      </c>
      <c r="T59" s="362"/>
      <c r="U59" s="362"/>
      <c r="V59" s="362"/>
      <c r="W59" s="362"/>
      <c r="X59" s="362"/>
      <c r="Y59" s="362"/>
      <c r="Z59" s="273"/>
      <c r="AA59" s="222" t="n">
        <v>29</v>
      </c>
      <c r="AB59" s="222"/>
      <c r="AC59" s="17"/>
      <c r="AD59" s="30"/>
      <c r="AE59" s="30"/>
      <c r="AF59" s="30"/>
      <c r="AG59" s="30"/>
      <c r="AH59" s="30"/>
      <c r="AI59" s="30"/>
      <c r="AJ59" s="30"/>
      <c r="AK59" s="17"/>
      <c r="AL59" s="256" t="s">
        <v>58</v>
      </c>
      <c r="AM59" s="256"/>
      <c r="AN59" s="257" t="s">
        <v>59</v>
      </c>
      <c r="AO59" s="257"/>
      <c r="AP59" s="294" t="s">
        <v>60</v>
      </c>
      <c r="AQ59" s="294"/>
      <c r="AR59" s="294"/>
      <c r="AS59" s="294"/>
      <c r="AT59" s="258" t="s">
        <v>1</v>
      </c>
      <c r="AU59" s="258"/>
      <c r="AV59" s="258"/>
      <c r="AW59" s="258"/>
      <c r="AX59" s="258"/>
      <c r="AY59" s="213"/>
      <c r="AZ59" s="213"/>
      <c r="BA59" s="213"/>
      <c r="BB59" s="213"/>
      <c r="BC59" s="213"/>
      <c r="BD59" s="213"/>
      <c r="BE59" s="213"/>
    </row>
    <row r="60" customFormat="false" ht="30" hidden="false" customHeight="true" outlineLevel="0" collapsed="false">
      <c r="A60" s="299"/>
      <c r="B60" s="330" t="s">
        <v>292</v>
      </c>
      <c r="C60" s="330"/>
      <c r="D60" s="330"/>
      <c r="E60" s="330"/>
      <c r="F60" s="330"/>
      <c r="G60" s="330"/>
      <c r="H60" s="330"/>
      <c r="I60" s="330"/>
      <c r="J60" s="330"/>
      <c r="K60" s="249" t="n">
        <f aca="false">'Расчетный лист'!T81</f>
        <v>13.0755755755756</v>
      </c>
      <c r="L60" s="249"/>
      <c r="M60" s="363" t="s">
        <v>293</v>
      </c>
      <c r="N60" s="363"/>
      <c r="O60" s="38"/>
      <c r="P60" s="231" t="s">
        <v>444</v>
      </c>
      <c r="Q60" s="231"/>
      <c r="R60" s="40"/>
      <c r="S60" s="272"/>
      <c r="T60" s="272"/>
      <c r="U60" s="272"/>
      <c r="V60" s="272"/>
      <c r="W60" s="272"/>
      <c r="X60" s="272"/>
      <c r="Y60" s="272"/>
      <c r="Z60" s="273"/>
      <c r="AA60" s="325"/>
      <c r="AB60" s="325"/>
      <c r="AC60" s="325"/>
      <c r="AD60" s="325"/>
      <c r="AE60" s="325"/>
      <c r="AF60" s="325"/>
      <c r="AG60" s="325"/>
      <c r="AH60" s="325"/>
      <c r="AI60" s="325"/>
      <c r="AJ60" s="325"/>
      <c r="AK60" s="325"/>
      <c r="AL60" s="296" t="n">
        <f aca="false">'Расчетный лист'!BZ105</f>
        <v>33.0790890090092</v>
      </c>
      <c r="AM60" s="296"/>
      <c r="AN60" s="99" t="s">
        <v>191</v>
      </c>
      <c r="AO60" s="99"/>
      <c r="AP60" s="38"/>
      <c r="AQ60" s="231" t="s">
        <v>445</v>
      </c>
      <c r="AR60" s="231"/>
      <c r="AS60" s="40"/>
      <c r="AT60" s="272"/>
      <c r="AU60" s="272"/>
      <c r="AV60" s="272"/>
      <c r="AW60" s="272"/>
      <c r="AX60" s="272"/>
      <c r="AY60" s="213"/>
      <c r="AZ60" s="213"/>
      <c r="BA60" s="213"/>
      <c r="BB60" s="213"/>
      <c r="BC60" s="213"/>
      <c r="BD60" s="213"/>
      <c r="BE60" s="213"/>
    </row>
    <row r="61" customFormat="false" ht="30" hidden="false" customHeight="true" outlineLevel="0" collapsed="false">
      <c r="A61" s="299"/>
      <c r="B61" s="330"/>
      <c r="C61" s="330"/>
      <c r="D61" s="330"/>
      <c r="E61" s="330"/>
      <c r="F61" s="330"/>
      <c r="G61" s="330"/>
      <c r="H61" s="330"/>
      <c r="I61" s="330"/>
      <c r="J61" s="330"/>
      <c r="K61" s="249"/>
      <c r="L61" s="249"/>
      <c r="M61" s="363"/>
      <c r="N61" s="363"/>
      <c r="O61" s="38"/>
      <c r="P61" s="231"/>
      <c r="Q61" s="231"/>
      <c r="R61" s="40"/>
      <c r="S61" s="272"/>
      <c r="T61" s="272"/>
      <c r="U61" s="272"/>
      <c r="V61" s="272"/>
      <c r="W61" s="272"/>
      <c r="X61" s="272"/>
      <c r="Y61" s="272"/>
      <c r="Z61" s="273"/>
      <c r="AA61" s="325"/>
      <c r="AB61" s="325"/>
      <c r="AC61" s="325"/>
      <c r="AD61" s="325"/>
      <c r="AE61" s="325"/>
      <c r="AF61" s="325"/>
      <c r="AG61" s="325"/>
      <c r="AH61" s="325"/>
      <c r="AI61" s="325"/>
      <c r="AJ61" s="325"/>
      <c r="AK61" s="325"/>
      <c r="AL61" s="296"/>
      <c r="AM61" s="296"/>
      <c r="AN61" s="99"/>
      <c r="AO61" s="99"/>
      <c r="AP61" s="38"/>
      <c r="AQ61" s="231"/>
      <c r="AR61" s="231"/>
      <c r="AS61" s="40"/>
      <c r="AT61" s="272"/>
      <c r="AU61" s="272"/>
      <c r="AV61" s="272"/>
      <c r="AW61" s="272"/>
      <c r="AX61" s="272"/>
      <c r="AY61" s="213"/>
      <c r="AZ61" s="213"/>
      <c r="BA61" s="213"/>
      <c r="BB61" s="213"/>
      <c r="BC61" s="213"/>
      <c r="BD61" s="213"/>
      <c r="BE61" s="213"/>
    </row>
    <row r="62" customFormat="false" ht="30" hidden="false" customHeight="true" outlineLevel="0" collapsed="false">
      <c r="A62" s="299"/>
      <c r="B62" s="330"/>
      <c r="C62" s="330"/>
      <c r="D62" s="330"/>
      <c r="E62" s="330"/>
      <c r="F62" s="330"/>
      <c r="G62" s="330"/>
      <c r="H62" s="330"/>
      <c r="I62" s="330"/>
      <c r="J62" s="330"/>
      <c r="K62" s="326"/>
      <c r="L62" s="326"/>
      <c r="M62" s="326"/>
      <c r="N62" s="326"/>
      <c r="O62" s="326"/>
      <c r="P62" s="326"/>
      <c r="Q62" s="326"/>
      <c r="R62" s="326"/>
      <c r="S62" s="272"/>
      <c r="T62" s="272"/>
      <c r="U62" s="272"/>
      <c r="V62" s="272"/>
      <c r="W62" s="272"/>
      <c r="X62" s="272"/>
      <c r="Y62" s="272"/>
      <c r="Z62" s="273"/>
      <c r="AA62" s="222" t="n">
        <v>30</v>
      </c>
      <c r="AB62" s="222"/>
      <c r="AC62" s="17"/>
      <c r="AD62" s="30"/>
      <c r="AE62" s="30"/>
      <c r="AF62" s="30"/>
      <c r="AG62" s="30"/>
      <c r="AH62" s="30"/>
      <c r="AI62" s="30"/>
      <c r="AJ62" s="30"/>
      <c r="AK62" s="30"/>
      <c r="AL62" s="30"/>
      <c r="AM62" s="17"/>
      <c r="AN62" s="256" t="s">
        <v>58</v>
      </c>
      <c r="AO62" s="256"/>
      <c r="AP62" s="257" t="s">
        <v>59</v>
      </c>
      <c r="AQ62" s="257"/>
      <c r="AR62" s="294" t="s">
        <v>60</v>
      </c>
      <c r="AS62" s="294"/>
      <c r="AT62" s="294"/>
      <c r="AU62" s="294"/>
      <c r="AV62" s="258" t="s">
        <v>1</v>
      </c>
      <c r="AW62" s="258"/>
      <c r="AX62" s="258"/>
      <c r="AY62" s="213"/>
      <c r="AZ62" s="213"/>
      <c r="BA62" s="213"/>
      <c r="BB62" s="213"/>
      <c r="BC62" s="213"/>
      <c r="BD62" s="213"/>
      <c r="BE62" s="213"/>
    </row>
    <row r="63" customFormat="false" ht="30" hidden="false" customHeight="true" outlineLevel="0" collapsed="false">
      <c r="A63" s="339" t="s">
        <v>40</v>
      </c>
      <c r="B63" s="340"/>
      <c r="C63" s="222" t="n">
        <v>7</v>
      </c>
      <c r="D63" s="222"/>
      <c r="E63" s="254"/>
      <c r="F63" s="255"/>
      <c r="G63" s="255"/>
      <c r="H63" s="255"/>
      <c r="I63" s="255"/>
      <c r="J63" s="255"/>
      <c r="K63" s="255"/>
      <c r="L63" s="255"/>
      <c r="M63" s="255"/>
      <c r="N63" s="255"/>
      <c r="O63" s="255"/>
      <c r="P63" s="255"/>
      <c r="Q63" s="241"/>
      <c r="R63" s="256" t="s">
        <v>58</v>
      </c>
      <c r="S63" s="256"/>
      <c r="T63" s="257" t="s">
        <v>59</v>
      </c>
      <c r="U63" s="257"/>
      <c r="V63" s="244" t="s">
        <v>60</v>
      </c>
      <c r="W63" s="244"/>
      <c r="X63" s="244"/>
      <c r="Y63" s="244"/>
      <c r="Z63" s="273"/>
      <c r="AA63" s="364" t="s">
        <v>245</v>
      </c>
      <c r="AB63" s="364"/>
      <c r="AC63" s="364"/>
      <c r="AD63" s="364"/>
      <c r="AE63" s="364"/>
      <c r="AF63" s="364"/>
      <c r="AG63" s="364"/>
      <c r="AH63" s="364"/>
      <c r="AI63" s="364"/>
      <c r="AJ63" s="364"/>
      <c r="AK63" s="364"/>
      <c r="AL63" s="364"/>
      <c r="AM63" s="364"/>
      <c r="AN63" s="296" t="n">
        <f aca="false">'Расчетный лист'!DB65</f>
        <v>0.159377789111309</v>
      </c>
      <c r="AO63" s="296"/>
      <c r="AP63" s="99" t="s">
        <v>416</v>
      </c>
      <c r="AQ63" s="99"/>
      <c r="AR63" s="38"/>
      <c r="AS63" s="231" t="s">
        <v>446</v>
      </c>
      <c r="AT63" s="231"/>
      <c r="AU63" s="40"/>
      <c r="AV63" s="272"/>
      <c r="AW63" s="272"/>
      <c r="AX63" s="272"/>
      <c r="AY63" s="213"/>
      <c r="AZ63" s="213"/>
      <c r="BA63" s="213"/>
      <c r="BB63" s="213"/>
      <c r="BC63" s="213"/>
      <c r="BD63" s="213"/>
      <c r="BE63" s="213"/>
    </row>
    <row r="64" customFormat="false" ht="30" hidden="false" customHeight="true" outlineLevel="0" collapsed="false">
      <c r="A64" s="339"/>
      <c r="B64" s="340"/>
      <c r="C64" s="274" t="s">
        <v>447</v>
      </c>
      <c r="D64" s="274"/>
      <c r="E64" s="274"/>
      <c r="F64" s="274"/>
      <c r="G64" s="274"/>
      <c r="H64" s="274"/>
      <c r="I64" s="274"/>
      <c r="J64" s="274"/>
      <c r="K64" s="274"/>
      <c r="L64" s="274"/>
      <c r="M64" s="274"/>
      <c r="N64" s="274"/>
      <c r="O64" s="274"/>
      <c r="P64" s="274"/>
      <c r="Q64" s="274"/>
      <c r="R64" s="365" t="n">
        <v>0.9</v>
      </c>
      <c r="S64" s="365"/>
      <c r="T64" s="276" t="s">
        <v>122</v>
      </c>
      <c r="U64" s="276"/>
      <c r="V64" s="200"/>
      <c r="W64" s="201" t="s">
        <v>204</v>
      </c>
      <c r="X64" s="201"/>
      <c r="Y64" s="366"/>
      <c r="Z64" s="273"/>
      <c r="AA64" s="364"/>
      <c r="AB64" s="364"/>
      <c r="AC64" s="364"/>
      <c r="AD64" s="364"/>
      <c r="AE64" s="364"/>
      <c r="AF64" s="364"/>
      <c r="AG64" s="364"/>
      <c r="AH64" s="364"/>
      <c r="AI64" s="364"/>
      <c r="AJ64" s="364"/>
      <c r="AK64" s="364"/>
      <c r="AL64" s="364"/>
      <c r="AM64" s="364"/>
      <c r="AN64" s="296"/>
      <c r="AO64" s="296"/>
      <c r="AP64" s="99"/>
      <c r="AQ64" s="99"/>
      <c r="AR64" s="38"/>
      <c r="AS64" s="231"/>
      <c r="AT64" s="231"/>
      <c r="AU64" s="40"/>
      <c r="AV64" s="272"/>
      <c r="AW64" s="272"/>
      <c r="AX64" s="272"/>
      <c r="AY64" s="213"/>
      <c r="AZ64" s="213"/>
      <c r="BA64" s="213"/>
      <c r="BB64" s="213"/>
      <c r="BC64" s="213"/>
      <c r="BD64" s="213"/>
      <c r="BE64" s="213"/>
    </row>
    <row r="65" customFormat="false" ht="30" hidden="false" customHeight="true" outlineLevel="0" collapsed="false">
      <c r="A65" s="339"/>
      <c r="B65" s="340"/>
      <c r="C65" s="274"/>
      <c r="D65" s="274"/>
      <c r="E65" s="274"/>
      <c r="F65" s="274"/>
      <c r="G65" s="274"/>
      <c r="H65" s="274"/>
      <c r="I65" s="274"/>
      <c r="J65" s="274"/>
      <c r="K65" s="274"/>
      <c r="L65" s="274"/>
      <c r="M65" s="274"/>
      <c r="N65" s="274"/>
      <c r="O65" s="274"/>
      <c r="P65" s="274"/>
      <c r="Q65" s="274"/>
      <c r="R65" s="365"/>
      <c r="S65" s="365"/>
      <c r="T65" s="276"/>
      <c r="U65" s="276"/>
      <c r="V65" s="200"/>
      <c r="W65" s="201"/>
      <c r="X65" s="201"/>
      <c r="Y65" s="366"/>
      <c r="Z65" s="333"/>
      <c r="AA65" s="334"/>
      <c r="AB65" s="334"/>
      <c r="AC65" s="334"/>
      <c r="AD65" s="334"/>
      <c r="AE65" s="334"/>
      <c r="AF65" s="334"/>
      <c r="AG65" s="334"/>
      <c r="AH65" s="334"/>
      <c r="AI65" s="334"/>
      <c r="AJ65" s="334"/>
      <c r="AK65" s="334"/>
      <c r="AL65" s="334"/>
      <c r="AM65" s="334"/>
      <c r="AN65" s="334"/>
      <c r="AO65" s="334"/>
      <c r="AP65" s="334"/>
      <c r="AQ65" s="334"/>
      <c r="AR65" s="334"/>
      <c r="AS65" s="334"/>
      <c r="AT65" s="334"/>
      <c r="AU65" s="334"/>
      <c r="AV65" s="334"/>
      <c r="AW65" s="334"/>
      <c r="AX65" s="335"/>
      <c r="AY65" s="213"/>
      <c r="AZ65" s="213"/>
      <c r="BA65" s="213"/>
      <c r="BB65" s="213"/>
      <c r="BC65" s="213"/>
      <c r="BD65" s="213"/>
      <c r="BE65" s="213"/>
      <c r="BF65" s="213"/>
      <c r="BG65" s="213"/>
      <c r="BH65" s="213"/>
      <c r="BI65" s="213"/>
      <c r="BJ65" s="213"/>
      <c r="BK65" s="213"/>
      <c r="BL65" s="213"/>
    </row>
    <row r="66" customFormat="false" ht="30" hidden="false" customHeight="true" outlineLevel="0" collapsed="false">
      <c r="A66" s="299"/>
      <c r="B66" s="222" t="n">
        <v>8</v>
      </c>
      <c r="C66" s="222"/>
      <c r="D66" s="223"/>
      <c r="E66" s="304"/>
      <c r="F66" s="304"/>
      <c r="G66" s="304"/>
      <c r="H66" s="304"/>
      <c r="I66" s="304"/>
      <c r="J66" s="304"/>
      <c r="K66" s="304"/>
      <c r="L66" s="304"/>
      <c r="M66" s="223"/>
      <c r="N66" s="224" t="s">
        <v>58</v>
      </c>
      <c r="O66" s="224"/>
      <c r="P66" s="225" t="s">
        <v>59</v>
      </c>
      <c r="Q66" s="225"/>
      <c r="R66" s="313" t="s">
        <v>60</v>
      </c>
      <c r="S66" s="313"/>
      <c r="T66" s="313"/>
      <c r="U66" s="313"/>
      <c r="V66" s="244" t="s">
        <v>1</v>
      </c>
      <c r="W66" s="244"/>
      <c r="X66" s="244"/>
      <c r="Y66" s="244"/>
      <c r="Z66" s="367"/>
      <c r="AA66" s="368"/>
      <c r="AB66" s="368"/>
      <c r="AC66" s="368"/>
      <c r="AD66" s="368"/>
      <c r="AE66" s="368"/>
      <c r="AF66" s="368"/>
      <c r="AG66" s="368"/>
      <c r="AH66" s="368"/>
      <c r="AI66" s="368"/>
      <c r="AJ66" s="368"/>
      <c r="AK66" s="368"/>
      <c r="AL66" s="368"/>
      <c r="AM66" s="368"/>
      <c r="AN66" s="368"/>
      <c r="AO66" s="368"/>
      <c r="AP66" s="368"/>
      <c r="AQ66" s="368"/>
      <c r="AR66" s="368"/>
      <c r="AS66" s="368"/>
      <c r="AT66" s="368"/>
      <c r="AU66" s="368"/>
      <c r="AV66" s="368"/>
      <c r="AW66" s="368"/>
      <c r="AX66" s="369"/>
      <c r="AY66" s="213"/>
      <c r="AZ66" s="213"/>
      <c r="BA66" s="213"/>
      <c r="BB66" s="213"/>
      <c r="BC66" s="213"/>
      <c r="BD66" s="213"/>
      <c r="BE66" s="213"/>
      <c r="BF66" s="213"/>
      <c r="BG66" s="213"/>
      <c r="BH66" s="213"/>
      <c r="BI66" s="213"/>
      <c r="BJ66" s="213"/>
      <c r="BK66" s="213"/>
      <c r="BL66" s="213"/>
    </row>
    <row r="67" customFormat="false" ht="30" hidden="false" customHeight="true" outlineLevel="0" collapsed="false">
      <c r="A67" s="299"/>
      <c r="B67" s="370" t="s">
        <v>314</v>
      </c>
      <c r="C67" s="370"/>
      <c r="D67" s="370"/>
      <c r="E67" s="370"/>
      <c r="F67" s="370"/>
      <c r="G67" s="370"/>
      <c r="H67" s="370"/>
      <c r="I67" s="370"/>
      <c r="J67" s="370"/>
      <c r="K67" s="370"/>
      <c r="L67" s="370"/>
      <c r="M67" s="370"/>
      <c r="N67" s="249" t="n">
        <f aca="false">'Расчетный лист'!T89</f>
        <v>35</v>
      </c>
      <c r="O67" s="249"/>
      <c r="P67" s="276" t="s">
        <v>170</v>
      </c>
      <c r="Q67" s="276"/>
      <c r="R67" s="38"/>
      <c r="S67" s="231" t="s">
        <v>448</v>
      </c>
      <c r="T67" s="231"/>
      <c r="U67" s="40"/>
      <c r="V67" s="272"/>
      <c r="W67" s="272"/>
      <c r="X67" s="272"/>
      <c r="Y67" s="272"/>
      <c r="Z67" s="367"/>
      <c r="AA67" s="368"/>
      <c r="AB67" s="368"/>
      <c r="AC67" s="368"/>
      <c r="AD67" s="368"/>
      <c r="AE67" s="368"/>
      <c r="AF67" s="368"/>
      <c r="AG67" s="368"/>
      <c r="AH67" s="368"/>
      <c r="AI67" s="368"/>
      <c r="AJ67" s="368"/>
      <c r="AK67" s="368"/>
      <c r="AL67" s="368"/>
      <c r="AM67" s="368"/>
      <c r="AN67" s="368"/>
      <c r="AO67" s="368"/>
      <c r="AP67" s="368"/>
      <c r="AQ67" s="368"/>
      <c r="AR67" s="368"/>
      <c r="AS67" s="368"/>
      <c r="AT67" s="368"/>
      <c r="AU67" s="368"/>
      <c r="AV67" s="368"/>
      <c r="AW67" s="368"/>
      <c r="AX67" s="369"/>
      <c r="AY67" s="213"/>
      <c r="AZ67" s="213"/>
      <c r="BA67" s="213"/>
      <c r="BB67" s="213"/>
      <c r="BC67" s="213"/>
      <c r="BD67" s="213"/>
      <c r="BE67" s="213"/>
      <c r="BF67" s="213"/>
      <c r="BG67" s="213"/>
      <c r="BH67" s="213"/>
      <c r="BI67" s="213"/>
      <c r="BJ67" s="213"/>
      <c r="BK67" s="213"/>
      <c r="BL67" s="213"/>
    </row>
    <row r="68" customFormat="false" ht="30" hidden="false" customHeight="true" outlineLevel="0" collapsed="false">
      <c r="A68" s="299"/>
      <c r="B68" s="370"/>
      <c r="C68" s="370"/>
      <c r="D68" s="370"/>
      <c r="E68" s="370"/>
      <c r="F68" s="370"/>
      <c r="G68" s="370"/>
      <c r="H68" s="370"/>
      <c r="I68" s="370"/>
      <c r="J68" s="370"/>
      <c r="K68" s="370"/>
      <c r="L68" s="370"/>
      <c r="M68" s="370"/>
      <c r="N68" s="249"/>
      <c r="O68" s="249"/>
      <c r="P68" s="276"/>
      <c r="Q68" s="276"/>
      <c r="R68" s="38"/>
      <c r="S68" s="231"/>
      <c r="T68" s="231"/>
      <c r="U68" s="40"/>
      <c r="V68" s="272"/>
      <c r="W68" s="272"/>
      <c r="X68" s="272"/>
      <c r="Y68" s="272"/>
      <c r="Z68" s="367"/>
      <c r="AA68" s="368"/>
      <c r="AB68" s="368"/>
      <c r="AC68" s="368"/>
      <c r="AD68" s="368"/>
      <c r="AE68" s="368"/>
      <c r="AF68" s="368"/>
      <c r="AG68" s="368"/>
      <c r="AH68" s="368"/>
      <c r="AI68" s="368"/>
      <c r="AJ68" s="368"/>
      <c r="AK68" s="368"/>
      <c r="AL68" s="368"/>
      <c r="AM68" s="368"/>
      <c r="AN68" s="368"/>
      <c r="AO68" s="368"/>
      <c r="AP68" s="368"/>
      <c r="AQ68" s="368"/>
      <c r="AR68" s="368"/>
      <c r="AS68" s="368"/>
      <c r="AT68" s="368"/>
      <c r="AU68" s="368"/>
      <c r="AV68" s="368"/>
      <c r="AW68" s="368"/>
      <c r="AX68" s="369"/>
      <c r="AY68" s="213"/>
      <c r="AZ68" s="213"/>
      <c r="BA68" s="213"/>
      <c r="BB68" s="213"/>
      <c r="BC68" s="213"/>
      <c r="BD68" s="213"/>
      <c r="BE68" s="213"/>
      <c r="BF68" s="213"/>
      <c r="BG68" s="213"/>
      <c r="BH68" s="213"/>
      <c r="BI68" s="213"/>
      <c r="BJ68" s="213"/>
      <c r="BK68" s="213"/>
      <c r="BL68" s="213"/>
    </row>
    <row r="69" customFormat="false" ht="30" hidden="false" customHeight="true" outlineLevel="0" collapsed="false">
      <c r="A69" s="299"/>
      <c r="B69" s="370"/>
      <c r="C69" s="370"/>
      <c r="D69" s="370"/>
      <c r="E69" s="370"/>
      <c r="F69" s="370"/>
      <c r="G69" s="370"/>
      <c r="H69" s="370"/>
      <c r="I69" s="370"/>
      <c r="J69" s="370"/>
      <c r="K69" s="370"/>
      <c r="L69" s="370"/>
      <c r="M69" s="370"/>
      <c r="N69" s="250"/>
      <c r="O69" s="250"/>
      <c r="P69" s="250"/>
      <c r="Q69" s="250"/>
      <c r="R69" s="250"/>
      <c r="S69" s="250"/>
      <c r="T69" s="250"/>
      <c r="U69" s="250"/>
      <c r="V69" s="272"/>
      <c r="W69" s="272"/>
      <c r="X69" s="272"/>
      <c r="Y69" s="272"/>
      <c r="Z69" s="367"/>
      <c r="AA69" s="368"/>
      <c r="AB69" s="368"/>
      <c r="AC69" s="368"/>
      <c r="AD69" s="368"/>
      <c r="AE69" s="368"/>
      <c r="AF69" s="368"/>
      <c r="AG69" s="368"/>
      <c r="AH69" s="368"/>
      <c r="AI69" s="368"/>
      <c r="AJ69" s="368"/>
      <c r="AK69" s="368"/>
      <c r="AL69" s="368"/>
      <c r="AM69" s="368"/>
      <c r="AN69" s="368"/>
      <c r="AO69" s="368"/>
      <c r="AP69" s="368"/>
      <c r="AQ69" s="368"/>
      <c r="AR69" s="368"/>
      <c r="AS69" s="368"/>
      <c r="AT69" s="368"/>
      <c r="AU69" s="368"/>
      <c r="AV69" s="368"/>
      <c r="AW69" s="368"/>
      <c r="AX69" s="369"/>
      <c r="AY69" s="213"/>
      <c r="AZ69" s="213"/>
      <c r="BA69" s="213"/>
      <c r="BB69" s="213"/>
      <c r="BC69" s="213"/>
      <c r="BD69" s="213"/>
      <c r="BE69" s="213"/>
      <c r="BF69" s="213"/>
      <c r="BG69" s="213"/>
      <c r="BH69" s="213"/>
      <c r="BI69" s="213"/>
      <c r="BJ69" s="213"/>
      <c r="BK69" s="213"/>
      <c r="BL69" s="213"/>
    </row>
    <row r="70" customFormat="false" ht="30" hidden="false" customHeight="true" outlineLevel="0" collapsed="false">
      <c r="A70" s="292" t="s">
        <v>404</v>
      </c>
      <c r="B70" s="292"/>
      <c r="C70" s="292"/>
      <c r="D70" s="28"/>
      <c r="E70" s="222" t="n">
        <v>9</v>
      </c>
      <c r="F70" s="222"/>
      <c r="G70" s="17"/>
      <c r="H70" s="30"/>
      <c r="I70" s="30"/>
      <c r="J70" s="30"/>
      <c r="K70" s="30"/>
      <c r="L70" s="30"/>
      <c r="M70" s="30"/>
      <c r="N70" s="30"/>
      <c r="O70" s="30"/>
      <c r="P70" s="30"/>
      <c r="Q70" s="223"/>
      <c r="R70" s="224" t="s">
        <v>58</v>
      </c>
      <c r="S70" s="224"/>
      <c r="T70" s="225" t="s">
        <v>59</v>
      </c>
      <c r="U70" s="225"/>
      <c r="V70" s="226" t="s">
        <v>60</v>
      </c>
      <c r="W70" s="226"/>
      <c r="X70" s="226"/>
      <c r="Y70" s="226"/>
      <c r="Z70" s="367"/>
      <c r="AA70" s="368"/>
      <c r="AB70" s="368"/>
      <c r="AC70" s="368"/>
      <c r="AD70" s="368"/>
      <c r="AE70" s="368"/>
      <c r="AF70" s="368"/>
      <c r="AG70" s="368"/>
      <c r="AH70" s="368"/>
      <c r="AI70" s="368"/>
      <c r="AJ70" s="368"/>
      <c r="AK70" s="368"/>
      <c r="AL70" s="368"/>
      <c r="AM70" s="368"/>
      <c r="AN70" s="368"/>
      <c r="AO70" s="368"/>
      <c r="AP70" s="368"/>
      <c r="AQ70" s="368"/>
      <c r="AR70" s="368"/>
      <c r="AS70" s="368"/>
      <c r="AT70" s="368"/>
      <c r="AU70" s="368"/>
      <c r="AV70" s="368"/>
      <c r="AW70" s="368"/>
      <c r="AX70" s="369"/>
      <c r="AY70" s="213"/>
      <c r="AZ70" s="213"/>
      <c r="BA70" s="213"/>
      <c r="BB70" s="213"/>
      <c r="BC70" s="213"/>
      <c r="BD70" s="213"/>
      <c r="BE70" s="213"/>
      <c r="BF70" s="213"/>
      <c r="BG70" s="213"/>
      <c r="BH70" s="213"/>
      <c r="BI70" s="213"/>
      <c r="BJ70" s="213"/>
      <c r="BK70" s="213"/>
      <c r="BL70" s="213"/>
    </row>
    <row r="71" customFormat="false" ht="30" hidden="false" customHeight="true" outlineLevel="0" collapsed="false">
      <c r="A71" s="292"/>
      <c r="B71" s="292"/>
      <c r="C71" s="292"/>
      <c r="D71" s="28"/>
      <c r="E71" s="325" t="s">
        <v>230</v>
      </c>
      <c r="F71" s="325"/>
      <c r="G71" s="325"/>
      <c r="H71" s="325"/>
      <c r="I71" s="325"/>
      <c r="J71" s="325"/>
      <c r="K71" s="325"/>
      <c r="L71" s="325"/>
      <c r="M71" s="325"/>
      <c r="N71" s="325"/>
      <c r="O71" s="325"/>
      <c r="P71" s="325"/>
      <c r="Q71" s="325"/>
      <c r="R71" s="296" t="n">
        <f aca="false">'Расчетный лист'!W93</f>
        <v>0.08</v>
      </c>
      <c r="S71" s="296"/>
      <c r="T71" s="276" t="s">
        <v>231</v>
      </c>
      <c r="U71" s="276"/>
      <c r="V71" s="38"/>
      <c r="W71" s="231" t="s">
        <v>449</v>
      </c>
      <c r="X71" s="231"/>
      <c r="Y71" s="232"/>
      <c r="Z71" s="367"/>
      <c r="AA71" s="368"/>
      <c r="AB71" s="368"/>
      <c r="AC71" s="368"/>
      <c r="AD71" s="368"/>
      <c r="AE71" s="368"/>
      <c r="AF71" s="368"/>
      <c r="AG71" s="368"/>
      <c r="AH71" s="368"/>
      <c r="AI71" s="368"/>
      <c r="AJ71" s="368"/>
      <c r="AK71" s="368"/>
      <c r="AL71" s="368"/>
      <c r="AM71" s="368"/>
      <c r="AN71" s="368"/>
      <c r="AO71" s="368"/>
      <c r="AP71" s="368"/>
      <c r="AQ71" s="368"/>
      <c r="AR71" s="368"/>
      <c r="AS71" s="368"/>
      <c r="AT71" s="368"/>
      <c r="AU71" s="368"/>
      <c r="AV71" s="368"/>
      <c r="AW71" s="368"/>
      <c r="AX71" s="369"/>
      <c r="AY71" s="213"/>
      <c r="AZ71" s="213"/>
      <c r="BA71" s="213"/>
      <c r="BB71" s="213"/>
      <c r="BC71" s="213"/>
      <c r="BD71" s="213"/>
      <c r="BE71" s="213"/>
      <c r="BF71" s="213"/>
      <c r="BG71" s="213"/>
      <c r="BH71" s="213"/>
      <c r="BI71" s="213"/>
      <c r="BJ71" s="213"/>
      <c r="BK71" s="213"/>
      <c r="BL71" s="213"/>
    </row>
    <row r="72" customFormat="false" ht="30" hidden="false" customHeight="true" outlineLevel="0" collapsed="false">
      <c r="A72" s="292"/>
      <c r="B72" s="292"/>
      <c r="C72" s="292"/>
      <c r="D72" s="28"/>
      <c r="E72" s="325"/>
      <c r="F72" s="325"/>
      <c r="G72" s="325"/>
      <c r="H72" s="325"/>
      <c r="I72" s="325"/>
      <c r="J72" s="325"/>
      <c r="K72" s="325"/>
      <c r="L72" s="325"/>
      <c r="M72" s="325"/>
      <c r="N72" s="325"/>
      <c r="O72" s="325"/>
      <c r="P72" s="325"/>
      <c r="Q72" s="325"/>
      <c r="R72" s="296"/>
      <c r="S72" s="296"/>
      <c r="T72" s="276"/>
      <c r="U72" s="276"/>
      <c r="V72" s="38"/>
      <c r="W72" s="231"/>
      <c r="X72" s="231"/>
      <c r="Y72" s="232"/>
      <c r="Z72" s="367"/>
      <c r="AA72" s="368"/>
      <c r="AB72" s="368"/>
      <c r="AC72" s="368"/>
      <c r="AD72" s="368"/>
      <c r="AE72" s="368"/>
      <c r="AF72" s="368"/>
      <c r="AG72" s="368"/>
      <c r="AH72" s="368"/>
      <c r="AI72" s="368"/>
      <c r="AJ72" s="368"/>
      <c r="AK72" s="368"/>
      <c r="AL72" s="368"/>
      <c r="AM72" s="368"/>
      <c r="AN72" s="368"/>
      <c r="AO72" s="368"/>
      <c r="AP72" s="368"/>
      <c r="AQ72" s="368"/>
      <c r="AR72" s="368"/>
      <c r="AS72" s="368"/>
      <c r="AT72" s="368"/>
      <c r="AU72" s="368"/>
      <c r="AV72" s="368"/>
      <c r="AW72" s="368"/>
      <c r="AX72" s="369"/>
      <c r="AY72" s="213"/>
      <c r="AZ72" s="213"/>
      <c r="BA72" s="213"/>
      <c r="BB72" s="213"/>
      <c r="BC72" s="213"/>
      <c r="BD72" s="213"/>
      <c r="BE72" s="213"/>
      <c r="BF72" s="213"/>
      <c r="BG72" s="213"/>
      <c r="BH72" s="213"/>
      <c r="BI72" s="213"/>
      <c r="BJ72" s="213"/>
      <c r="BK72" s="213"/>
      <c r="BL72" s="213"/>
    </row>
    <row r="73" customFormat="false" ht="30" hidden="false" customHeight="true" outlineLevel="0" collapsed="false">
      <c r="A73" s="302"/>
      <c r="B73" s="222" t="n">
        <v>10</v>
      </c>
      <c r="C73" s="222"/>
      <c r="D73" s="223"/>
      <c r="E73" s="304"/>
      <c r="F73" s="304"/>
      <c r="G73" s="304"/>
      <c r="H73" s="304"/>
      <c r="I73" s="304"/>
      <c r="J73" s="304"/>
      <c r="K73" s="304"/>
      <c r="L73" s="223"/>
      <c r="M73" s="224" t="s">
        <v>58</v>
      </c>
      <c r="N73" s="224"/>
      <c r="O73" s="225" t="s">
        <v>59</v>
      </c>
      <c r="P73" s="225"/>
      <c r="Q73" s="313" t="s">
        <v>60</v>
      </c>
      <c r="R73" s="313"/>
      <c r="S73" s="313"/>
      <c r="T73" s="313"/>
      <c r="U73" s="226" t="s">
        <v>1</v>
      </c>
      <c r="V73" s="226"/>
      <c r="W73" s="226"/>
      <c r="X73" s="226"/>
      <c r="Y73" s="226"/>
      <c r="Z73" s="367"/>
      <c r="AA73" s="368"/>
      <c r="AB73" s="368"/>
      <c r="AC73" s="368"/>
      <c r="AD73" s="368"/>
      <c r="AE73" s="368"/>
      <c r="AF73" s="368"/>
      <c r="AG73" s="368"/>
      <c r="AH73" s="368"/>
      <c r="AI73" s="368"/>
      <c r="AJ73" s="368"/>
      <c r="AK73" s="368"/>
      <c r="AL73" s="368"/>
      <c r="AM73" s="368"/>
      <c r="AN73" s="368"/>
      <c r="AO73" s="368"/>
      <c r="AP73" s="368"/>
      <c r="AQ73" s="368"/>
      <c r="AR73" s="368"/>
      <c r="AS73" s="368"/>
      <c r="AT73" s="368"/>
      <c r="AU73" s="368"/>
      <c r="AV73" s="368"/>
      <c r="AW73" s="368"/>
      <c r="AX73" s="369"/>
      <c r="AY73" s="213"/>
      <c r="AZ73" s="213"/>
      <c r="BA73" s="213"/>
      <c r="BB73" s="213"/>
      <c r="BC73" s="213"/>
      <c r="BD73" s="213"/>
      <c r="BE73" s="213"/>
      <c r="BF73" s="213"/>
      <c r="BG73" s="213"/>
      <c r="BH73" s="213"/>
      <c r="BI73" s="213"/>
      <c r="BJ73" s="213"/>
      <c r="BK73" s="213"/>
      <c r="BL73" s="213"/>
    </row>
    <row r="74" customFormat="false" ht="30" hidden="false" customHeight="true" outlineLevel="0" collapsed="false">
      <c r="A74" s="302"/>
      <c r="B74" s="325" t="s">
        <v>328</v>
      </c>
      <c r="C74" s="325"/>
      <c r="D74" s="325"/>
      <c r="E74" s="325"/>
      <c r="F74" s="325"/>
      <c r="G74" s="325"/>
      <c r="H74" s="325"/>
      <c r="I74" s="325"/>
      <c r="J74" s="325"/>
      <c r="K74" s="325"/>
      <c r="L74" s="325"/>
      <c r="M74" s="249" t="n">
        <f aca="false">'Расчетный лист'!T101</f>
        <v>418</v>
      </c>
      <c r="N74" s="249"/>
      <c r="O74" s="276" t="s">
        <v>170</v>
      </c>
      <c r="P74" s="276"/>
      <c r="Q74" s="38"/>
      <c r="R74" s="231" t="s">
        <v>450</v>
      </c>
      <c r="S74" s="231"/>
      <c r="T74" s="40"/>
      <c r="U74" s="272"/>
      <c r="V74" s="272"/>
      <c r="W74" s="272"/>
      <c r="X74" s="272"/>
      <c r="Y74" s="272"/>
      <c r="Z74" s="367"/>
      <c r="AA74" s="368"/>
      <c r="AB74" s="368"/>
      <c r="AC74" s="368"/>
      <c r="AD74" s="368"/>
      <c r="AE74" s="368"/>
      <c r="AF74" s="368"/>
      <c r="AG74" s="368"/>
      <c r="AH74" s="368"/>
      <c r="AI74" s="368"/>
      <c r="AJ74" s="368"/>
      <c r="AK74" s="368"/>
      <c r="AL74" s="368"/>
      <c r="AM74" s="368"/>
      <c r="AN74" s="368"/>
      <c r="AO74" s="368"/>
      <c r="AP74" s="368"/>
      <c r="AQ74" s="368"/>
      <c r="AR74" s="368"/>
      <c r="AS74" s="368"/>
      <c r="AT74" s="368"/>
      <c r="AU74" s="368"/>
      <c r="AV74" s="368"/>
      <c r="AW74" s="368"/>
      <c r="AX74" s="369"/>
      <c r="AY74" s="213"/>
      <c r="AZ74" s="213"/>
      <c r="BA74" s="213"/>
      <c r="BB74" s="213"/>
      <c r="BC74" s="213"/>
      <c r="BD74" s="213"/>
      <c r="BE74" s="213"/>
      <c r="BF74" s="213"/>
      <c r="BG74" s="213"/>
      <c r="BH74" s="213"/>
      <c r="BI74" s="213"/>
      <c r="BJ74" s="213"/>
      <c r="BK74" s="213"/>
      <c r="BL74" s="213"/>
    </row>
    <row r="75" customFormat="false" ht="30" hidden="false" customHeight="true" outlineLevel="0" collapsed="false">
      <c r="A75" s="302"/>
      <c r="B75" s="325"/>
      <c r="C75" s="325"/>
      <c r="D75" s="325"/>
      <c r="E75" s="325"/>
      <c r="F75" s="325"/>
      <c r="G75" s="325"/>
      <c r="H75" s="325"/>
      <c r="I75" s="325"/>
      <c r="J75" s="325"/>
      <c r="K75" s="325"/>
      <c r="L75" s="325"/>
      <c r="M75" s="249"/>
      <c r="N75" s="249"/>
      <c r="O75" s="276"/>
      <c r="P75" s="276"/>
      <c r="Q75" s="38"/>
      <c r="R75" s="231"/>
      <c r="S75" s="231"/>
      <c r="T75" s="40"/>
      <c r="U75" s="272"/>
      <c r="V75" s="272"/>
      <c r="W75" s="272"/>
      <c r="X75" s="272"/>
      <c r="Y75" s="272"/>
      <c r="Z75" s="336"/>
      <c r="AA75" s="337"/>
      <c r="AB75" s="337"/>
      <c r="AC75" s="337"/>
      <c r="AD75" s="337"/>
      <c r="AE75" s="337"/>
      <c r="AF75" s="337"/>
      <c r="AG75" s="337"/>
      <c r="AH75" s="337"/>
      <c r="AI75" s="337"/>
      <c r="AJ75" s="337"/>
      <c r="AK75" s="337"/>
      <c r="AL75" s="337"/>
      <c r="AM75" s="337"/>
      <c r="AN75" s="337"/>
      <c r="AO75" s="337"/>
      <c r="AP75" s="337"/>
      <c r="AQ75" s="337"/>
      <c r="AR75" s="337"/>
      <c r="AS75" s="337"/>
      <c r="AT75" s="337"/>
      <c r="AU75" s="337"/>
      <c r="AV75" s="337"/>
      <c r="AW75" s="337"/>
      <c r="AX75" s="338"/>
      <c r="AY75" s="213"/>
      <c r="AZ75" s="213"/>
      <c r="BA75" s="213"/>
      <c r="BB75" s="213"/>
      <c r="BC75" s="213"/>
      <c r="BD75" s="213"/>
      <c r="BE75" s="213"/>
      <c r="BF75" s="213"/>
      <c r="BG75" s="213"/>
      <c r="BH75" s="213"/>
      <c r="BI75" s="213"/>
      <c r="BJ75" s="213"/>
      <c r="BK75" s="213"/>
      <c r="BL75" s="213"/>
    </row>
    <row r="76" customFormat="false" ht="30" hidden="false" customHeight="true" outlineLevel="0" collapsed="false">
      <c r="A76" s="288"/>
      <c r="B76" s="289" t="s">
        <v>412</v>
      </c>
      <c r="C76" s="289"/>
      <c r="D76" s="289"/>
      <c r="E76" s="289"/>
      <c r="F76" s="289"/>
      <c r="G76" s="289"/>
      <c r="H76" s="289"/>
      <c r="I76" s="289"/>
      <c r="J76" s="289"/>
      <c r="K76" s="289"/>
      <c r="L76" s="289"/>
      <c r="M76" s="289"/>
      <c r="N76" s="289"/>
      <c r="O76" s="289"/>
      <c r="P76" s="289"/>
      <c r="Q76" s="289"/>
      <c r="R76" s="290"/>
      <c r="S76" s="285" t="s">
        <v>413</v>
      </c>
      <c r="T76" s="285"/>
      <c r="U76" s="285"/>
      <c r="V76" s="286"/>
      <c r="W76" s="285" t="n">
        <f aca="false">W57+1</f>
        <v>4</v>
      </c>
      <c r="X76" s="285"/>
      <c r="Y76" s="287"/>
      <c r="Z76" s="288"/>
      <c r="AA76" s="289" t="s">
        <v>412</v>
      </c>
      <c r="AB76" s="289"/>
      <c r="AC76" s="289"/>
      <c r="AD76" s="289"/>
      <c r="AE76" s="289"/>
      <c r="AF76" s="289"/>
      <c r="AG76" s="289"/>
      <c r="AH76" s="289"/>
      <c r="AI76" s="289"/>
      <c r="AJ76" s="289"/>
      <c r="AK76" s="289"/>
      <c r="AL76" s="289"/>
      <c r="AM76" s="289"/>
      <c r="AN76" s="289"/>
      <c r="AO76" s="289"/>
      <c r="AP76" s="289"/>
      <c r="AQ76" s="290"/>
      <c r="AR76" s="285" t="s">
        <v>413</v>
      </c>
      <c r="AS76" s="285"/>
      <c r="AT76" s="285"/>
      <c r="AU76" s="286"/>
      <c r="AV76" s="285" t="n">
        <f aca="false">AV57+1</f>
        <v>11</v>
      </c>
      <c r="AW76" s="285"/>
      <c r="AX76" s="287"/>
      <c r="AY76" s="213"/>
      <c r="AZ76" s="213"/>
      <c r="BA76" s="213"/>
      <c r="BB76" s="213"/>
      <c r="BC76" s="213"/>
      <c r="BD76" s="213"/>
      <c r="BE76" s="213"/>
      <c r="BF76" s="213"/>
      <c r="BG76" s="213"/>
      <c r="BH76" s="213"/>
      <c r="BI76" s="213"/>
      <c r="BJ76" s="213"/>
      <c r="BK76" s="213"/>
      <c r="BL76" s="213"/>
    </row>
    <row r="77" customFormat="false" ht="30" hidden="false" customHeight="true" outlineLevel="0" collapsed="false">
      <c r="A77" s="212" t="str">
        <f aca="false">$A$1</f>
        <v>Расчет однофазного конденсаторного асинхронного микродвигателя Pн 90 Вт,  2p = 6, n = 955 об/мин</v>
      </c>
      <c r="B77" s="212"/>
      <c r="C77" s="212"/>
      <c r="D77" s="212"/>
      <c r="E77" s="212"/>
      <c r="F77" s="212"/>
      <c r="G77" s="212"/>
      <c r="H77" s="212"/>
      <c r="I77" s="212"/>
      <c r="J77" s="212"/>
      <c r="K77" s="212"/>
      <c r="L77" s="212"/>
      <c r="M77" s="212"/>
      <c r="N77" s="212"/>
      <c r="O77" s="212"/>
      <c r="P77" s="212"/>
      <c r="Q77" s="212"/>
      <c r="R77" s="212"/>
      <c r="S77" s="212"/>
      <c r="T77" s="212"/>
      <c r="U77" s="212"/>
      <c r="V77" s="212"/>
      <c r="W77" s="212"/>
      <c r="X77" s="212"/>
      <c r="Y77" s="212"/>
      <c r="Z77" s="213"/>
      <c r="AA77" s="213"/>
      <c r="AB77" s="213"/>
      <c r="AC77" s="213"/>
      <c r="AD77" s="213"/>
      <c r="AE77" s="213"/>
      <c r="AF77" s="213"/>
      <c r="AG77" s="213"/>
      <c r="AH77" s="213"/>
      <c r="AI77" s="213"/>
      <c r="AJ77" s="213"/>
      <c r="AK77" s="213"/>
      <c r="AL77" s="213"/>
      <c r="AM77" s="213"/>
      <c r="AN77" s="213"/>
      <c r="AO77" s="213"/>
      <c r="AP77" s="213"/>
      <c r="AQ77" s="213"/>
      <c r="AR77" s="213"/>
      <c r="AS77" s="213"/>
      <c r="AT77" s="213"/>
      <c r="AU77" s="213"/>
      <c r="AV77" s="213"/>
      <c r="AW77" s="213"/>
      <c r="AX77" s="213"/>
      <c r="AY77" s="213"/>
      <c r="AZ77" s="213"/>
      <c r="BA77" s="213"/>
      <c r="BB77" s="213"/>
      <c r="BC77" s="213"/>
      <c r="BD77" s="213"/>
      <c r="BE77" s="213"/>
      <c r="BF77" s="213"/>
      <c r="BG77" s="213"/>
      <c r="BH77" s="213"/>
      <c r="BI77" s="213"/>
      <c r="BJ77" s="213"/>
      <c r="BK77" s="213"/>
      <c r="BL77" s="213"/>
    </row>
    <row r="78" customFormat="false" ht="30" hidden="false" customHeight="true" outlineLevel="0" collapsed="false">
      <c r="A78" s="299"/>
      <c r="B78" s="222" t="n">
        <v>9.1</v>
      </c>
      <c r="C78" s="222"/>
      <c r="D78" s="254"/>
      <c r="E78" s="255"/>
      <c r="F78" s="255"/>
      <c r="G78" s="255"/>
      <c r="H78" s="255"/>
      <c r="I78" s="255"/>
      <c r="J78" s="255"/>
      <c r="K78" s="255"/>
      <c r="L78" s="255"/>
      <c r="M78" s="254"/>
      <c r="N78" s="256" t="s">
        <v>58</v>
      </c>
      <c r="O78" s="256"/>
      <c r="P78" s="257" t="s">
        <v>59</v>
      </c>
      <c r="Q78" s="257"/>
      <c r="R78" s="294" t="s">
        <v>60</v>
      </c>
      <c r="S78" s="294"/>
      <c r="T78" s="294"/>
      <c r="U78" s="294"/>
      <c r="V78" s="258" t="s">
        <v>1</v>
      </c>
      <c r="W78" s="258"/>
      <c r="X78" s="258"/>
      <c r="Y78" s="258"/>
      <c r="Z78" s="213"/>
      <c r="AA78" s="213"/>
      <c r="AB78" s="213"/>
      <c r="AC78" s="213"/>
      <c r="AD78" s="213"/>
      <c r="AE78" s="213"/>
      <c r="AF78" s="213"/>
      <c r="AG78" s="213"/>
      <c r="AH78" s="213"/>
      <c r="AI78" s="213"/>
      <c r="AJ78" s="213"/>
      <c r="AK78" s="213"/>
      <c r="AL78" s="213"/>
      <c r="AM78" s="213"/>
      <c r="AN78" s="213"/>
      <c r="AO78" s="213"/>
      <c r="AP78" s="213"/>
      <c r="AQ78" s="213"/>
      <c r="AR78" s="213"/>
      <c r="AS78" s="213"/>
      <c r="AT78" s="213"/>
      <c r="AU78" s="213"/>
      <c r="AV78" s="213"/>
      <c r="AW78" s="213"/>
      <c r="AX78" s="213"/>
      <c r="AY78" s="213"/>
      <c r="AZ78" s="213"/>
      <c r="BA78" s="213"/>
      <c r="BB78" s="213"/>
      <c r="BC78" s="213"/>
      <c r="BD78" s="213"/>
      <c r="BE78" s="213"/>
      <c r="BF78" s="213"/>
      <c r="BG78" s="213"/>
      <c r="BH78" s="213"/>
      <c r="BI78" s="213"/>
      <c r="BJ78" s="213"/>
      <c r="BK78" s="213"/>
      <c r="BL78" s="213"/>
    </row>
    <row r="79" customFormat="false" ht="30" hidden="false" customHeight="true" outlineLevel="0" collapsed="false">
      <c r="A79" s="299"/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96" t="n">
        <f aca="false">'Расчетный лист'!T97</f>
        <v>0.00666199158485274</v>
      </c>
      <c r="O79" s="296"/>
      <c r="P79" s="208" t="s">
        <v>231</v>
      </c>
      <c r="Q79" s="208"/>
      <c r="R79" s="38"/>
      <c r="S79" s="231" t="s">
        <v>269</v>
      </c>
      <c r="T79" s="231"/>
      <c r="U79" s="40"/>
      <c r="V79" s="272"/>
      <c r="W79" s="272"/>
      <c r="X79" s="272"/>
      <c r="Y79" s="272"/>
      <c r="Z79" s="213"/>
      <c r="AA79" s="213"/>
      <c r="AB79" s="213"/>
      <c r="AC79" s="213"/>
      <c r="AD79" s="213"/>
      <c r="AE79" s="213"/>
      <c r="AF79" s="213"/>
      <c r="AG79" s="213"/>
      <c r="AH79" s="213"/>
      <c r="AI79" s="213"/>
      <c r="AJ79" s="213"/>
      <c r="AK79" s="213"/>
      <c r="AL79" s="213"/>
      <c r="AM79" s="213"/>
      <c r="AN79" s="213"/>
      <c r="AO79" s="213"/>
      <c r="AP79" s="213"/>
      <c r="AQ79" s="213"/>
      <c r="AR79" s="213"/>
      <c r="AS79" s="213"/>
      <c r="AT79" s="213"/>
      <c r="AU79" s="213"/>
      <c r="AV79" s="213"/>
      <c r="AW79" s="213"/>
      <c r="AX79" s="213"/>
      <c r="AY79" s="213"/>
      <c r="AZ79" s="213"/>
      <c r="BA79" s="213"/>
      <c r="BB79" s="213"/>
      <c r="BC79" s="213"/>
      <c r="BD79" s="213"/>
      <c r="BE79" s="213"/>
      <c r="BF79" s="213"/>
      <c r="BG79" s="213"/>
      <c r="BH79" s="213"/>
      <c r="BI79" s="213"/>
      <c r="BJ79" s="213"/>
      <c r="BK79" s="213"/>
      <c r="BL79" s="213"/>
    </row>
    <row r="80" customFormat="false" ht="30" hidden="false" customHeight="true" outlineLevel="0" collapsed="false">
      <c r="A80" s="299"/>
      <c r="B80" s="259"/>
      <c r="C80" s="259"/>
      <c r="D80" s="259"/>
      <c r="E80" s="259"/>
      <c r="F80" s="259"/>
      <c r="G80" s="259"/>
      <c r="H80" s="259"/>
      <c r="I80" s="259"/>
      <c r="J80" s="259"/>
      <c r="K80" s="259"/>
      <c r="L80" s="259"/>
      <c r="M80" s="259"/>
      <c r="N80" s="296"/>
      <c r="O80" s="296"/>
      <c r="P80" s="208"/>
      <c r="Q80" s="208"/>
      <c r="R80" s="38"/>
      <c r="S80" s="231"/>
      <c r="T80" s="231"/>
      <c r="U80" s="40"/>
      <c r="V80" s="272"/>
      <c r="W80" s="272"/>
      <c r="X80" s="272"/>
      <c r="Y80" s="272"/>
      <c r="Z80" s="213"/>
      <c r="AA80" s="213"/>
      <c r="AB80" s="213"/>
      <c r="AC80" s="213"/>
      <c r="AD80" s="213"/>
      <c r="AE80" s="213"/>
      <c r="AF80" s="213"/>
      <c r="AG80" s="213"/>
      <c r="AH80" s="213"/>
      <c r="AI80" s="213"/>
      <c r="AJ80" s="213"/>
      <c r="AK80" s="213"/>
      <c r="AL80" s="213"/>
      <c r="AM80" s="213"/>
      <c r="AN80" s="213"/>
      <c r="AO80" s="213"/>
      <c r="AP80" s="213"/>
      <c r="AQ80" s="213"/>
      <c r="AR80" s="213"/>
      <c r="AS80" s="213"/>
      <c r="AT80" s="213"/>
      <c r="AU80" s="213"/>
      <c r="AV80" s="213"/>
      <c r="AW80" s="213"/>
      <c r="AX80" s="213"/>
      <c r="AY80" s="213"/>
      <c r="AZ80" s="213"/>
      <c r="BA80" s="213"/>
      <c r="BB80" s="213"/>
      <c r="BC80" s="213"/>
      <c r="BD80" s="213"/>
      <c r="BE80" s="213"/>
      <c r="BF80" s="213"/>
      <c r="BG80" s="213"/>
      <c r="BH80" s="213"/>
      <c r="BI80" s="213"/>
      <c r="BJ80" s="213"/>
      <c r="BK80" s="213"/>
      <c r="BL80" s="213"/>
    </row>
    <row r="81" customFormat="false" ht="30" hidden="false" customHeight="true" outlineLevel="0" collapsed="false">
      <c r="A81" s="299"/>
      <c r="B81" s="259"/>
      <c r="C81" s="259"/>
      <c r="D81" s="259"/>
      <c r="E81" s="259"/>
      <c r="F81" s="259"/>
      <c r="G81" s="259"/>
      <c r="H81" s="259"/>
      <c r="I81" s="259"/>
      <c r="J81" s="259"/>
      <c r="K81" s="259"/>
      <c r="L81" s="259"/>
      <c r="M81" s="259"/>
      <c r="N81" s="250"/>
      <c r="O81" s="250"/>
      <c r="P81" s="250"/>
      <c r="Q81" s="250"/>
      <c r="R81" s="250"/>
      <c r="S81" s="250"/>
      <c r="T81" s="250"/>
      <c r="U81" s="250"/>
      <c r="V81" s="272"/>
      <c r="W81" s="272"/>
      <c r="X81" s="272"/>
      <c r="Y81" s="272"/>
      <c r="Z81" s="213"/>
      <c r="AA81" s="213"/>
      <c r="AB81" s="213"/>
      <c r="AC81" s="213"/>
      <c r="AD81" s="213"/>
      <c r="AE81" s="213"/>
      <c r="AF81" s="213"/>
      <c r="AG81" s="213"/>
      <c r="AH81" s="213"/>
      <c r="AI81" s="213"/>
      <c r="AJ81" s="213"/>
      <c r="AK81" s="213"/>
      <c r="AL81" s="213"/>
      <c r="AM81" s="213"/>
      <c r="AN81" s="213"/>
      <c r="AO81" s="213"/>
      <c r="AP81" s="213"/>
      <c r="AQ81" s="213"/>
      <c r="AR81" s="213"/>
      <c r="AS81" s="213"/>
      <c r="AT81" s="213"/>
      <c r="AU81" s="213"/>
      <c r="AV81" s="213"/>
      <c r="AW81" s="213"/>
      <c r="AX81" s="213"/>
      <c r="AY81" s="213"/>
      <c r="AZ81" s="213"/>
      <c r="BA81" s="213"/>
      <c r="BB81" s="213"/>
      <c r="BC81" s="213"/>
      <c r="BD81" s="213"/>
      <c r="BE81" s="213"/>
      <c r="BF81" s="213"/>
      <c r="BG81" s="213"/>
      <c r="BH81" s="213"/>
      <c r="BI81" s="213"/>
      <c r="BJ81" s="213"/>
      <c r="BK81" s="213"/>
      <c r="BL81" s="213"/>
    </row>
    <row r="82" customFormat="false" ht="30" hidden="false" customHeight="true" outlineLevel="0" collapsed="false">
      <c r="A82" s="299"/>
      <c r="B82" s="222" t="n">
        <v>11</v>
      </c>
      <c r="C82" s="222"/>
      <c r="D82" s="254"/>
      <c r="E82" s="255"/>
      <c r="F82" s="255"/>
      <c r="G82" s="255"/>
      <c r="H82" s="255"/>
      <c r="I82" s="255"/>
      <c r="J82" s="255"/>
      <c r="K82" s="255"/>
      <c r="L82" s="255"/>
      <c r="M82" s="241"/>
      <c r="N82" s="224" t="s">
        <v>58</v>
      </c>
      <c r="O82" s="224"/>
      <c r="P82" s="225" t="s">
        <v>59</v>
      </c>
      <c r="Q82" s="225"/>
      <c r="R82" s="313" t="s">
        <v>60</v>
      </c>
      <c r="S82" s="313"/>
      <c r="T82" s="313"/>
      <c r="U82" s="313"/>
      <c r="V82" s="258" t="s">
        <v>1</v>
      </c>
      <c r="W82" s="258"/>
      <c r="X82" s="258"/>
      <c r="Y82" s="258"/>
      <c r="Z82" s="213"/>
      <c r="AA82" s="213"/>
      <c r="AB82" s="213"/>
      <c r="AC82" s="213"/>
      <c r="AD82" s="213"/>
      <c r="AE82" s="213"/>
      <c r="AF82" s="213"/>
      <c r="AG82" s="213"/>
      <c r="AH82" s="213"/>
      <c r="AI82" s="213"/>
      <c r="AJ82" s="213"/>
      <c r="AK82" s="213"/>
      <c r="AL82" s="213"/>
      <c r="AM82" s="213"/>
      <c r="AN82" s="213"/>
      <c r="AO82" s="213"/>
      <c r="AP82" s="213"/>
      <c r="AQ82" s="213"/>
      <c r="AR82" s="213"/>
      <c r="AS82" s="213"/>
      <c r="AT82" s="213"/>
      <c r="AU82" s="213"/>
      <c r="AV82" s="213"/>
      <c r="AW82" s="213"/>
      <c r="AX82" s="213"/>
      <c r="AY82" s="213"/>
      <c r="AZ82" s="213"/>
      <c r="BA82" s="213"/>
      <c r="BB82" s="213"/>
      <c r="BC82" s="213"/>
      <c r="BD82" s="213"/>
      <c r="BE82" s="213"/>
      <c r="BF82" s="213"/>
      <c r="BG82" s="213"/>
      <c r="BH82" s="213"/>
      <c r="BI82" s="213"/>
      <c r="BJ82" s="213"/>
      <c r="BK82" s="213"/>
      <c r="BL82" s="213"/>
    </row>
    <row r="83" customFormat="false" ht="30" hidden="false" customHeight="true" outlineLevel="0" collapsed="false">
      <c r="A83" s="299"/>
      <c r="B83" s="371" t="s">
        <v>339</v>
      </c>
      <c r="C83" s="371"/>
      <c r="D83" s="371"/>
      <c r="E83" s="371"/>
      <c r="F83" s="371"/>
      <c r="G83" s="371"/>
      <c r="H83" s="371"/>
      <c r="I83" s="371"/>
      <c r="J83" s="371"/>
      <c r="K83" s="371"/>
      <c r="L83" s="371"/>
      <c r="M83" s="371"/>
      <c r="N83" s="296" t="n">
        <f aca="false">'Расчетный лист'!T105</f>
        <v>0.531259297037698</v>
      </c>
      <c r="O83" s="296"/>
      <c r="P83" s="276" t="s">
        <v>332</v>
      </c>
      <c r="Q83" s="276"/>
      <c r="R83" s="137"/>
      <c r="S83" s="231" t="s">
        <v>451</v>
      </c>
      <c r="T83" s="231"/>
      <c r="U83" s="40"/>
      <c r="V83" s="307"/>
      <c r="W83" s="307"/>
      <c r="X83" s="307"/>
      <c r="Y83" s="307"/>
      <c r="Z83" s="213"/>
      <c r="AA83" s="213"/>
      <c r="AB83" s="213"/>
      <c r="AC83" s="213"/>
      <c r="AD83" s="213"/>
      <c r="AE83" s="213"/>
      <c r="AF83" s="213"/>
      <c r="AG83" s="213"/>
      <c r="AH83" s="213"/>
      <c r="AI83" s="213"/>
      <c r="AJ83" s="213"/>
      <c r="AK83" s="213"/>
      <c r="AL83" s="213"/>
      <c r="AM83" s="213"/>
      <c r="AN83" s="213"/>
      <c r="AO83" s="213"/>
      <c r="AP83" s="213"/>
      <c r="AQ83" s="213"/>
      <c r="AR83" s="213"/>
      <c r="AS83" s="213"/>
      <c r="AT83" s="213"/>
      <c r="AU83" s="213"/>
      <c r="AV83" s="213"/>
      <c r="AW83" s="213"/>
      <c r="AX83" s="213"/>
      <c r="AY83" s="213"/>
      <c r="AZ83" s="213"/>
      <c r="BA83" s="213"/>
      <c r="BB83" s="213"/>
      <c r="BC83" s="213"/>
      <c r="BD83" s="213"/>
      <c r="BE83" s="213"/>
      <c r="BF83" s="213"/>
      <c r="BG83" s="213"/>
      <c r="BH83" s="213"/>
      <c r="BI83" s="213"/>
      <c r="BJ83" s="213"/>
      <c r="BK83" s="213"/>
      <c r="BL83" s="213"/>
    </row>
    <row r="84" customFormat="false" ht="30" hidden="false" customHeight="true" outlineLevel="0" collapsed="false">
      <c r="A84" s="299"/>
      <c r="B84" s="371"/>
      <c r="C84" s="371"/>
      <c r="D84" s="371"/>
      <c r="E84" s="371"/>
      <c r="F84" s="371"/>
      <c r="G84" s="371"/>
      <c r="H84" s="371"/>
      <c r="I84" s="371"/>
      <c r="J84" s="371"/>
      <c r="K84" s="371"/>
      <c r="L84" s="371"/>
      <c r="M84" s="371"/>
      <c r="N84" s="296"/>
      <c r="O84" s="296"/>
      <c r="P84" s="276"/>
      <c r="Q84" s="276"/>
      <c r="R84" s="137"/>
      <c r="S84" s="231"/>
      <c r="T84" s="231"/>
      <c r="U84" s="40"/>
      <c r="V84" s="307"/>
      <c r="W84" s="307"/>
      <c r="X84" s="307"/>
      <c r="Y84" s="307"/>
      <c r="Z84" s="213"/>
      <c r="AA84" s="213"/>
      <c r="AB84" s="213"/>
      <c r="AC84" s="213"/>
      <c r="AD84" s="213"/>
      <c r="AE84" s="213"/>
      <c r="AF84" s="213"/>
      <c r="AG84" s="213"/>
      <c r="AH84" s="213"/>
      <c r="AI84" s="213"/>
      <c r="AJ84" s="213"/>
      <c r="AK84" s="213"/>
      <c r="AL84" s="213"/>
      <c r="AM84" s="213"/>
      <c r="AN84" s="213"/>
      <c r="AO84" s="213"/>
      <c r="AP84" s="213"/>
      <c r="AQ84" s="213"/>
      <c r="AR84" s="213"/>
      <c r="AS84" s="213"/>
      <c r="AT84" s="213"/>
      <c r="AU84" s="213"/>
      <c r="AV84" s="213"/>
      <c r="AW84" s="213"/>
      <c r="AX84" s="213"/>
      <c r="AY84" s="213"/>
      <c r="AZ84" s="213"/>
      <c r="BA84" s="213"/>
      <c r="BB84" s="213"/>
      <c r="BC84" s="213"/>
      <c r="BD84" s="213"/>
      <c r="BE84" s="213"/>
      <c r="BF84" s="213"/>
      <c r="BG84" s="213"/>
      <c r="BH84" s="213"/>
      <c r="BI84" s="213"/>
      <c r="BJ84" s="213"/>
      <c r="BK84" s="213"/>
      <c r="BL84" s="213"/>
    </row>
    <row r="85" customFormat="false" ht="30" hidden="false" customHeight="true" outlineLevel="0" collapsed="false">
      <c r="A85" s="299"/>
      <c r="B85" s="371"/>
      <c r="C85" s="371"/>
      <c r="D85" s="371"/>
      <c r="E85" s="371"/>
      <c r="F85" s="371"/>
      <c r="G85" s="371"/>
      <c r="H85" s="371"/>
      <c r="I85" s="371"/>
      <c r="J85" s="371"/>
      <c r="K85" s="371"/>
      <c r="L85" s="371"/>
      <c r="M85" s="371"/>
      <c r="N85" s="250"/>
      <c r="O85" s="250"/>
      <c r="P85" s="250"/>
      <c r="Q85" s="250"/>
      <c r="R85" s="250"/>
      <c r="S85" s="250"/>
      <c r="T85" s="250"/>
      <c r="U85" s="250"/>
      <c r="V85" s="307"/>
      <c r="W85" s="307"/>
      <c r="X85" s="307"/>
      <c r="Y85" s="307"/>
      <c r="Z85" s="213"/>
      <c r="AA85" s="213"/>
      <c r="AB85" s="213"/>
      <c r="AC85" s="213"/>
      <c r="AD85" s="213"/>
      <c r="AE85" s="213"/>
      <c r="AF85" s="213"/>
      <c r="AG85" s="213"/>
      <c r="AH85" s="213"/>
      <c r="AI85" s="213"/>
      <c r="AJ85" s="213"/>
      <c r="AK85" s="213"/>
      <c r="AL85" s="213"/>
      <c r="AM85" s="213"/>
      <c r="AN85" s="213"/>
      <c r="AO85" s="213"/>
      <c r="AP85" s="213"/>
      <c r="AQ85" s="213"/>
      <c r="AR85" s="213"/>
      <c r="AS85" s="213"/>
      <c r="AT85" s="213"/>
      <c r="AU85" s="213"/>
      <c r="AV85" s="213"/>
      <c r="AW85" s="213"/>
      <c r="AX85" s="213"/>
      <c r="AY85" s="213"/>
      <c r="AZ85" s="213"/>
      <c r="BA85" s="213"/>
      <c r="BB85" s="213"/>
      <c r="BC85" s="213"/>
      <c r="BD85" s="213"/>
      <c r="BE85" s="213"/>
      <c r="BF85" s="213"/>
      <c r="BG85" s="213"/>
      <c r="BH85" s="213"/>
      <c r="BI85" s="213"/>
      <c r="BJ85" s="213"/>
      <c r="BK85" s="213"/>
      <c r="BL85" s="213"/>
    </row>
    <row r="86" customFormat="false" ht="30" hidden="false" customHeight="true" outlineLevel="0" collapsed="false">
      <c r="A86" s="357"/>
      <c r="B86" s="222" t="n">
        <v>12</v>
      </c>
      <c r="C86" s="222"/>
      <c r="D86" s="223"/>
      <c r="E86" s="304"/>
      <c r="F86" s="304"/>
      <c r="G86" s="304"/>
      <c r="H86" s="304"/>
      <c r="I86" s="304"/>
      <c r="J86" s="304"/>
      <c r="K86" s="304"/>
      <c r="L86" s="372"/>
      <c r="M86" s="224" t="s">
        <v>58</v>
      </c>
      <c r="N86" s="224"/>
      <c r="O86" s="225" t="s">
        <v>59</v>
      </c>
      <c r="P86" s="225"/>
      <c r="Q86" s="293" t="s">
        <v>60</v>
      </c>
      <c r="R86" s="293"/>
      <c r="S86" s="293"/>
      <c r="T86" s="293"/>
      <c r="U86" s="293"/>
      <c r="V86" s="258" t="s">
        <v>1</v>
      </c>
      <c r="W86" s="258"/>
      <c r="X86" s="258"/>
      <c r="Y86" s="258"/>
      <c r="Z86" s="213"/>
      <c r="AA86" s="213"/>
      <c r="AB86" s="213"/>
      <c r="AC86" s="213"/>
      <c r="AD86" s="213"/>
      <c r="AE86" s="213"/>
      <c r="AF86" s="213"/>
      <c r="AG86" s="213"/>
      <c r="AH86" s="213"/>
      <c r="AI86" s="213"/>
      <c r="AJ86" s="213"/>
      <c r="AK86" s="213"/>
      <c r="AL86" s="213"/>
      <c r="AM86" s="213"/>
      <c r="AN86" s="213"/>
      <c r="AO86" s="213"/>
      <c r="AP86" s="213"/>
      <c r="AQ86" s="213"/>
      <c r="AR86" s="213"/>
      <c r="AS86" s="213"/>
      <c r="AT86" s="213"/>
      <c r="AU86" s="213"/>
      <c r="AV86" s="213"/>
      <c r="AW86" s="213"/>
      <c r="AX86" s="213"/>
      <c r="AY86" s="213"/>
      <c r="AZ86" s="213"/>
      <c r="BA86" s="213"/>
      <c r="BB86" s="213"/>
      <c r="BC86" s="213"/>
      <c r="BD86" s="213"/>
      <c r="BE86" s="213"/>
      <c r="BF86" s="213"/>
      <c r="BG86" s="213"/>
      <c r="BH86" s="213"/>
      <c r="BI86" s="213"/>
      <c r="BJ86" s="213"/>
      <c r="BK86" s="213"/>
      <c r="BL86" s="213"/>
    </row>
    <row r="87" customFormat="false" ht="30" hidden="false" customHeight="true" outlineLevel="0" collapsed="false">
      <c r="A87" s="357"/>
      <c r="B87" s="371" t="s">
        <v>324</v>
      </c>
      <c r="C87" s="371"/>
      <c r="D87" s="371"/>
      <c r="E87" s="371"/>
      <c r="F87" s="371"/>
      <c r="G87" s="371"/>
      <c r="H87" s="371"/>
      <c r="I87" s="371"/>
      <c r="J87" s="371"/>
      <c r="K87" s="371"/>
      <c r="L87" s="371"/>
      <c r="M87" s="249" t="n">
        <f aca="false">'Расчетный лист'!T109</f>
        <v>145.161290322581</v>
      </c>
      <c r="N87" s="249"/>
      <c r="O87" s="276" t="s">
        <v>131</v>
      </c>
      <c r="P87" s="276"/>
      <c r="Q87" s="38"/>
      <c r="R87" s="231" t="s">
        <v>452</v>
      </c>
      <c r="S87" s="231"/>
      <c r="T87" s="231"/>
      <c r="U87" s="40"/>
      <c r="V87" s="307"/>
      <c r="W87" s="307"/>
      <c r="X87" s="307"/>
      <c r="Y87" s="307"/>
      <c r="Z87" s="213"/>
      <c r="AA87" s="213"/>
      <c r="AB87" s="213"/>
      <c r="AC87" s="213"/>
      <c r="AD87" s="213"/>
      <c r="AE87" s="213"/>
      <c r="AF87" s="213"/>
      <c r="AG87" s="213"/>
      <c r="AH87" s="213"/>
      <c r="AI87" s="213"/>
      <c r="AJ87" s="213"/>
      <c r="AK87" s="213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13"/>
      <c r="AW87" s="213"/>
      <c r="AX87" s="213"/>
      <c r="AY87" s="213"/>
      <c r="AZ87" s="213"/>
      <c r="BA87" s="213"/>
      <c r="BB87" s="213"/>
      <c r="BC87" s="213"/>
      <c r="BD87" s="213"/>
      <c r="BE87" s="213"/>
      <c r="BF87" s="213"/>
      <c r="BG87" s="213"/>
      <c r="BH87" s="213"/>
      <c r="BI87" s="213"/>
      <c r="BJ87" s="213"/>
      <c r="BK87" s="213"/>
      <c r="BL87" s="213"/>
    </row>
    <row r="88" customFormat="false" ht="30" hidden="false" customHeight="true" outlineLevel="0" collapsed="false">
      <c r="A88" s="357"/>
      <c r="B88" s="371"/>
      <c r="C88" s="371"/>
      <c r="D88" s="371"/>
      <c r="E88" s="371"/>
      <c r="F88" s="371"/>
      <c r="G88" s="371"/>
      <c r="H88" s="371"/>
      <c r="I88" s="371"/>
      <c r="J88" s="371"/>
      <c r="K88" s="371"/>
      <c r="L88" s="371"/>
      <c r="M88" s="249"/>
      <c r="N88" s="249"/>
      <c r="O88" s="276"/>
      <c r="P88" s="276"/>
      <c r="Q88" s="38"/>
      <c r="R88" s="231"/>
      <c r="S88" s="231"/>
      <c r="T88" s="231"/>
      <c r="U88" s="40"/>
      <c r="V88" s="307"/>
      <c r="W88" s="307"/>
      <c r="X88" s="307"/>
      <c r="Y88" s="307"/>
      <c r="Z88" s="213"/>
      <c r="AA88" s="213"/>
      <c r="AB88" s="213"/>
      <c r="AC88" s="213"/>
      <c r="AD88" s="213"/>
      <c r="AE88" s="213"/>
      <c r="AF88" s="213"/>
      <c r="AG88" s="213"/>
      <c r="AH88" s="213"/>
      <c r="AI88" s="213"/>
      <c r="AJ88" s="213"/>
      <c r="AK88" s="213"/>
      <c r="AL88" s="213"/>
      <c r="AM88" s="213"/>
      <c r="AN88" s="213"/>
      <c r="AO88" s="213"/>
      <c r="AP88" s="213"/>
      <c r="AQ88" s="213"/>
      <c r="AR88" s="213"/>
      <c r="AS88" s="213"/>
      <c r="AT88" s="213"/>
      <c r="AU88" s="213"/>
      <c r="AV88" s="213"/>
      <c r="AW88" s="213"/>
      <c r="AX88" s="213"/>
      <c r="AY88" s="213"/>
      <c r="AZ88" s="213"/>
      <c r="BA88" s="213"/>
      <c r="BB88" s="213"/>
      <c r="BC88" s="213"/>
      <c r="BD88" s="213"/>
      <c r="BE88" s="213"/>
      <c r="BF88" s="213"/>
      <c r="BG88" s="213"/>
      <c r="BH88" s="213"/>
      <c r="BI88" s="213"/>
      <c r="BJ88" s="213"/>
      <c r="BK88" s="213"/>
      <c r="BL88" s="213"/>
    </row>
    <row r="89" customFormat="false" ht="30" hidden="false" customHeight="true" outlineLevel="0" collapsed="false">
      <c r="A89" s="373"/>
      <c r="B89" s="371"/>
      <c r="C89" s="371"/>
      <c r="D89" s="371"/>
      <c r="E89" s="371"/>
      <c r="F89" s="371"/>
      <c r="G89" s="371"/>
      <c r="H89" s="371"/>
      <c r="I89" s="371"/>
      <c r="J89" s="371"/>
      <c r="K89" s="371"/>
      <c r="L89" s="371"/>
      <c r="M89" s="250"/>
      <c r="N89" s="250"/>
      <c r="O89" s="250"/>
      <c r="P89" s="250"/>
      <c r="Q89" s="250"/>
      <c r="R89" s="250"/>
      <c r="S89" s="250"/>
      <c r="T89" s="250"/>
      <c r="U89" s="250"/>
      <c r="V89" s="307"/>
      <c r="W89" s="307"/>
      <c r="X89" s="307"/>
      <c r="Y89" s="307"/>
      <c r="Z89" s="213"/>
      <c r="AA89" s="213"/>
      <c r="AB89" s="213"/>
      <c r="AC89" s="213"/>
      <c r="AD89" s="213"/>
      <c r="AE89" s="213"/>
      <c r="AF89" s="213"/>
      <c r="AG89" s="213"/>
      <c r="AH89" s="213"/>
      <c r="AI89" s="213"/>
      <c r="AJ89" s="213"/>
      <c r="AK89" s="213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  <c r="AY89" s="213"/>
      <c r="AZ89" s="213"/>
      <c r="BA89" s="213"/>
      <c r="BB89" s="213"/>
      <c r="BC89" s="213"/>
      <c r="BD89" s="213"/>
      <c r="BE89" s="213"/>
      <c r="BF89" s="213"/>
      <c r="BG89" s="213"/>
      <c r="BH89" s="213"/>
      <c r="BI89" s="213"/>
      <c r="BJ89" s="213"/>
      <c r="BK89" s="213"/>
      <c r="BL89" s="213"/>
    </row>
    <row r="90" customFormat="false" ht="30" hidden="false" customHeight="true" outlineLevel="0" collapsed="false">
      <c r="A90" s="302"/>
      <c r="B90" s="222" t="n">
        <v>13</v>
      </c>
      <c r="C90" s="222"/>
      <c r="D90" s="223"/>
      <c r="E90" s="304"/>
      <c r="F90" s="304"/>
      <c r="G90" s="304"/>
      <c r="H90" s="304"/>
      <c r="I90" s="304"/>
      <c r="J90" s="304"/>
      <c r="K90" s="304"/>
      <c r="L90" s="304"/>
      <c r="M90" s="224" t="s">
        <v>58</v>
      </c>
      <c r="N90" s="224"/>
      <c r="O90" s="225" t="s">
        <v>59</v>
      </c>
      <c r="P90" s="225"/>
      <c r="Q90" s="313" t="s">
        <v>60</v>
      </c>
      <c r="R90" s="313"/>
      <c r="S90" s="313"/>
      <c r="T90" s="313"/>
      <c r="U90" s="226" t="s">
        <v>1</v>
      </c>
      <c r="V90" s="226"/>
      <c r="W90" s="226"/>
      <c r="X90" s="226"/>
      <c r="Y90" s="226"/>
      <c r="Z90" s="213"/>
      <c r="AA90" s="213"/>
      <c r="AB90" s="213"/>
      <c r="AC90" s="213"/>
      <c r="AD90" s="213"/>
      <c r="AE90" s="213"/>
      <c r="AF90" s="213"/>
      <c r="AG90" s="213"/>
      <c r="AH90" s="213"/>
      <c r="AI90" s="213"/>
      <c r="AJ90" s="213"/>
      <c r="AK90" s="213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3"/>
      <c r="BB90" s="213"/>
      <c r="BC90" s="213"/>
      <c r="BD90" s="213"/>
      <c r="BE90" s="213"/>
      <c r="BF90" s="213"/>
      <c r="BG90" s="213"/>
      <c r="BH90" s="213"/>
      <c r="BI90" s="213"/>
      <c r="BJ90" s="213"/>
      <c r="BK90" s="213"/>
      <c r="BL90" s="213"/>
    </row>
    <row r="91" customFormat="false" ht="30" hidden="false" customHeight="true" outlineLevel="0" collapsed="false">
      <c r="A91" s="302"/>
      <c r="B91" s="88" t="s">
        <v>352</v>
      </c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249" t="n">
        <f aca="false">'Расчетный лист'!T113</f>
        <v>0.956266734667857</v>
      </c>
      <c r="N91" s="249"/>
      <c r="O91" s="276" t="s">
        <v>332</v>
      </c>
      <c r="P91" s="276"/>
      <c r="Q91" s="38"/>
      <c r="R91" s="231" t="s">
        <v>240</v>
      </c>
      <c r="S91" s="231"/>
      <c r="T91" s="40"/>
      <c r="U91" s="272"/>
      <c r="V91" s="272"/>
      <c r="W91" s="272"/>
      <c r="X91" s="272"/>
      <c r="Y91" s="272"/>
      <c r="Z91" s="213"/>
      <c r="AA91" s="213"/>
      <c r="AB91" s="213"/>
      <c r="AC91" s="213"/>
      <c r="AD91" s="213"/>
      <c r="AE91" s="213"/>
      <c r="AF91" s="213"/>
      <c r="AG91" s="213"/>
      <c r="AH91" s="213"/>
      <c r="AI91" s="213"/>
      <c r="AJ91" s="213"/>
      <c r="AK91" s="213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13"/>
      <c r="AW91" s="213"/>
      <c r="AX91" s="213"/>
      <c r="AY91" s="213"/>
      <c r="AZ91" s="213"/>
      <c r="BA91" s="213"/>
      <c r="BB91" s="213"/>
      <c r="BC91" s="213"/>
      <c r="BD91" s="213"/>
      <c r="BE91" s="213"/>
      <c r="BF91" s="213"/>
      <c r="BG91" s="213"/>
      <c r="BH91" s="213"/>
      <c r="BI91" s="213"/>
      <c r="BJ91" s="213"/>
      <c r="BK91" s="213"/>
      <c r="BL91" s="213"/>
    </row>
    <row r="92" customFormat="false" ht="30" hidden="false" customHeight="true" outlineLevel="0" collapsed="false">
      <c r="A92" s="302"/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249"/>
      <c r="N92" s="249"/>
      <c r="O92" s="276"/>
      <c r="P92" s="276"/>
      <c r="Q92" s="38"/>
      <c r="R92" s="231"/>
      <c r="S92" s="231"/>
      <c r="T92" s="40"/>
      <c r="U92" s="272"/>
      <c r="V92" s="272"/>
      <c r="W92" s="272"/>
      <c r="X92" s="272"/>
      <c r="Y92" s="272"/>
      <c r="Z92" s="213"/>
      <c r="AA92" s="213"/>
      <c r="AB92" s="213"/>
      <c r="AC92" s="213"/>
      <c r="AD92" s="213"/>
      <c r="AE92" s="213"/>
      <c r="AF92" s="213"/>
      <c r="AG92" s="213"/>
      <c r="AH92" s="213"/>
      <c r="AI92" s="213"/>
      <c r="AJ92" s="213"/>
      <c r="AK92" s="213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13"/>
      <c r="AW92" s="213"/>
      <c r="AX92" s="213"/>
      <c r="AY92" s="213"/>
      <c r="AZ92" s="213"/>
      <c r="BA92" s="213"/>
      <c r="BB92" s="213"/>
      <c r="BC92" s="213"/>
      <c r="BD92" s="213"/>
      <c r="BE92" s="213"/>
      <c r="BF92" s="213"/>
      <c r="BG92" s="213"/>
      <c r="BH92" s="213"/>
      <c r="BI92" s="213"/>
      <c r="BJ92" s="213"/>
      <c r="BK92" s="213"/>
      <c r="BL92" s="213"/>
    </row>
    <row r="93" customFormat="false" ht="30" hidden="false" customHeight="true" outlineLevel="0" collapsed="false">
      <c r="A93" s="302"/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132"/>
      <c r="N93" s="133"/>
      <c r="O93" s="133"/>
      <c r="P93" s="133"/>
      <c r="Q93" s="133"/>
      <c r="R93" s="133"/>
      <c r="S93" s="133"/>
      <c r="T93" s="134"/>
      <c r="U93" s="272"/>
      <c r="V93" s="272"/>
      <c r="W93" s="272"/>
      <c r="X93" s="272"/>
      <c r="Y93" s="272"/>
      <c r="Z93" s="213"/>
      <c r="AA93" s="213"/>
      <c r="AB93" s="213"/>
      <c r="AC93" s="213"/>
      <c r="AD93" s="213"/>
      <c r="AE93" s="213"/>
      <c r="AF93" s="213"/>
      <c r="AG93" s="213"/>
      <c r="AH93" s="213"/>
      <c r="AI93" s="213"/>
      <c r="AJ93" s="213"/>
      <c r="AK93" s="213"/>
      <c r="AL93" s="213"/>
      <c r="AM93" s="213"/>
      <c r="AN93" s="213"/>
      <c r="AO93" s="213"/>
      <c r="AP93" s="213"/>
      <c r="AQ93" s="213"/>
      <c r="AR93" s="213"/>
      <c r="AS93" s="213"/>
      <c r="AT93" s="213"/>
      <c r="AU93" s="213"/>
      <c r="AV93" s="213"/>
      <c r="AW93" s="213"/>
      <c r="AX93" s="213"/>
      <c r="AY93" s="213"/>
      <c r="AZ93" s="213"/>
      <c r="BA93" s="213"/>
      <c r="BB93" s="213"/>
      <c r="BC93" s="213"/>
      <c r="BD93" s="213"/>
      <c r="BE93" s="213"/>
      <c r="BF93" s="213"/>
      <c r="BG93" s="213"/>
      <c r="BH93" s="213"/>
      <c r="BI93" s="213"/>
      <c r="BJ93" s="213"/>
      <c r="BK93" s="213"/>
      <c r="BL93" s="213"/>
    </row>
    <row r="94" customFormat="false" ht="30" hidden="false" customHeight="true" outlineLevel="0" collapsed="false">
      <c r="A94" s="250"/>
      <c r="B94" s="250"/>
      <c r="C94" s="250"/>
      <c r="D94" s="250"/>
      <c r="E94" s="250"/>
      <c r="F94" s="250"/>
      <c r="G94" s="250"/>
      <c r="H94" s="250"/>
      <c r="I94" s="250"/>
      <c r="J94" s="250"/>
      <c r="K94" s="250"/>
      <c r="L94" s="250"/>
      <c r="M94" s="250"/>
      <c r="N94" s="250"/>
      <c r="O94" s="250"/>
      <c r="P94" s="250"/>
      <c r="Q94" s="250"/>
      <c r="R94" s="250"/>
      <c r="S94" s="250"/>
      <c r="T94" s="250"/>
      <c r="U94" s="250"/>
      <c r="V94" s="250"/>
      <c r="W94" s="250"/>
      <c r="X94" s="250"/>
      <c r="Y94" s="250"/>
      <c r="Z94" s="213"/>
      <c r="AA94" s="213"/>
      <c r="AB94" s="213"/>
      <c r="AC94" s="213"/>
      <c r="AD94" s="213"/>
      <c r="AE94" s="213"/>
      <c r="AF94" s="213"/>
      <c r="AG94" s="213"/>
      <c r="AH94" s="213"/>
      <c r="AI94" s="213"/>
      <c r="AJ94" s="213"/>
      <c r="AK94" s="213"/>
      <c r="AL94" s="213"/>
      <c r="AM94" s="213"/>
      <c r="AN94" s="213"/>
      <c r="AO94" s="213"/>
      <c r="AP94" s="213"/>
      <c r="AQ94" s="213"/>
      <c r="AR94" s="213"/>
      <c r="AS94" s="213"/>
      <c r="AT94" s="213"/>
      <c r="AU94" s="213"/>
      <c r="AV94" s="213"/>
      <c r="AW94" s="213"/>
      <c r="AX94" s="213"/>
      <c r="AY94" s="213"/>
      <c r="AZ94" s="213"/>
      <c r="BA94" s="213"/>
      <c r="BB94" s="213"/>
      <c r="BC94" s="213"/>
      <c r="BD94" s="213"/>
      <c r="BE94" s="213"/>
      <c r="BF94" s="213"/>
      <c r="BG94" s="213"/>
      <c r="BH94" s="213"/>
      <c r="BI94" s="213"/>
      <c r="BJ94" s="213"/>
      <c r="BK94" s="213"/>
      <c r="BL94" s="213"/>
    </row>
    <row r="95" customFormat="false" ht="30" hidden="false" customHeight="true" outlineLevel="0" collapsed="false">
      <c r="A95" s="288"/>
      <c r="B95" s="289" t="s">
        <v>412</v>
      </c>
      <c r="C95" s="289"/>
      <c r="D95" s="289"/>
      <c r="E95" s="289"/>
      <c r="F95" s="289"/>
      <c r="G95" s="289"/>
      <c r="H95" s="289"/>
      <c r="I95" s="289"/>
      <c r="J95" s="289"/>
      <c r="K95" s="289"/>
      <c r="L95" s="289"/>
      <c r="M95" s="289"/>
      <c r="N95" s="289"/>
      <c r="O95" s="289"/>
      <c r="P95" s="289"/>
      <c r="Q95" s="289"/>
      <c r="R95" s="290"/>
      <c r="S95" s="285" t="s">
        <v>413</v>
      </c>
      <c r="T95" s="285"/>
      <c r="U95" s="285"/>
      <c r="V95" s="286"/>
      <c r="W95" s="285" t="n">
        <f aca="false">W76+1</f>
        <v>5</v>
      </c>
      <c r="X95" s="285"/>
      <c r="Y95" s="287"/>
      <c r="Z95" s="213"/>
      <c r="AA95" s="213"/>
      <c r="AB95" s="213"/>
      <c r="AC95" s="213"/>
      <c r="AD95" s="213"/>
      <c r="AE95" s="213"/>
      <c r="AF95" s="213"/>
      <c r="AG95" s="213"/>
      <c r="AH95" s="213"/>
      <c r="AI95" s="213"/>
      <c r="AJ95" s="213"/>
      <c r="AK95" s="213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13"/>
      <c r="AW95" s="213"/>
      <c r="AX95" s="213"/>
      <c r="AY95" s="213"/>
      <c r="AZ95" s="213"/>
      <c r="BA95" s="213"/>
      <c r="BB95" s="213"/>
      <c r="BC95" s="213"/>
      <c r="BD95" s="213"/>
      <c r="BE95" s="213"/>
      <c r="BF95" s="213"/>
      <c r="BG95" s="213"/>
      <c r="BH95" s="213"/>
      <c r="BI95" s="213"/>
      <c r="BJ95" s="213"/>
      <c r="BK95" s="213"/>
      <c r="BL95" s="213"/>
    </row>
    <row r="96" customFormat="false" ht="30" hidden="false" customHeight="true" outlineLevel="0" collapsed="false">
      <c r="A96" s="212" t="str">
        <f aca="false">$A$1</f>
        <v>Расчет однофазного конденсаторного асинхронного микродвигателя Pн 90 Вт,  2p = 6, n = 955 об/мин</v>
      </c>
      <c r="B96" s="212"/>
      <c r="C96" s="212"/>
      <c r="D96" s="212"/>
      <c r="E96" s="212"/>
      <c r="F96" s="212"/>
      <c r="G96" s="212"/>
      <c r="H96" s="212"/>
      <c r="I96" s="212"/>
      <c r="J96" s="212"/>
      <c r="K96" s="212"/>
      <c r="L96" s="212"/>
      <c r="M96" s="212"/>
      <c r="N96" s="212"/>
      <c r="O96" s="212"/>
      <c r="P96" s="212"/>
      <c r="Q96" s="212"/>
      <c r="R96" s="212"/>
      <c r="S96" s="212"/>
      <c r="T96" s="212"/>
      <c r="U96" s="212"/>
      <c r="V96" s="212"/>
      <c r="W96" s="212"/>
      <c r="X96" s="212"/>
      <c r="Y96" s="212"/>
      <c r="Z96" s="213"/>
      <c r="AA96" s="213"/>
      <c r="AB96" s="213"/>
      <c r="AC96" s="213"/>
      <c r="AD96" s="213"/>
      <c r="AE96" s="213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213"/>
      <c r="AQ96" s="213"/>
      <c r="AR96" s="213"/>
      <c r="AS96" s="213"/>
      <c r="AT96" s="213"/>
      <c r="AU96" s="213"/>
      <c r="AV96" s="213"/>
      <c r="AW96" s="213"/>
      <c r="AX96" s="213"/>
      <c r="AY96" s="213"/>
      <c r="AZ96" s="213"/>
      <c r="BA96" s="213"/>
      <c r="BB96" s="213"/>
      <c r="BC96" s="213"/>
      <c r="BD96" s="213"/>
      <c r="BE96" s="213"/>
      <c r="BF96" s="213"/>
      <c r="BG96" s="213"/>
      <c r="BH96" s="213"/>
      <c r="BI96" s="213"/>
      <c r="BJ96" s="213"/>
      <c r="BK96" s="213"/>
      <c r="BL96" s="213"/>
    </row>
    <row r="97" customFormat="false" ht="30" hidden="false" customHeight="true" outlineLevel="0" collapsed="false">
      <c r="A97" s="374" t="s">
        <v>453</v>
      </c>
      <c r="B97" s="374"/>
      <c r="C97" s="374"/>
      <c r="D97" s="374"/>
      <c r="E97" s="374"/>
      <c r="F97" s="374"/>
      <c r="G97" s="374"/>
      <c r="H97" s="374"/>
      <c r="I97" s="374"/>
      <c r="J97" s="374"/>
      <c r="K97" s="374"/>
      <c r="L97" s="375"/>
      <c r="M97" s="375"/>
      <c r="N97" s="376" t="s">
        <v>302</v>
      </c>
      <c r="O97" s="376"/>
      <c r="P97" s="376"/>
      <c r="Q97" s="376"/>
      <c r="R97" s="376"/>
      <c r="S97" s="376"/>
      <c r="T97" s="376"/>
      <c r="U97" s="376"/>
      <c r="V97" s="376"/>
      <c r="W97" s="376"/>
      <c r="X97" s="377"/>
      <c r="Y97" s="377"/>
      <c r="Z97" s="213"/>
      <c r="AA97" s="213"/>
      <c r="AB97" s="213"/>
      <c r="AC97" s="213"/>
      <c r="AD97" s="213"/>
      <c r="AE97" s="213"/>
      <c r="AF97" s="213"/>
      <c r="AG97" s="213"/>
      <c r="AH97" s="213"/>
      <c r="AI97" s="213"/>
      <c r="AJ97" s="213"/>
      <c r="AK97" s="213"/>
      <c r="AL97" s="213"/>
      <c r="AM97" s="213"/>
      <c r="AN97" s="213"/>
      <c r="AO97" s="213"/>
      <c r="AP97" s="213"/>
      <c r="AQ97" s="213"/>
      <c r="AR97" s="213"/>
      <c r="AS97" s="213"/>
      <c r="AT97" s="213"/>
      <c r="AU97" s="213"/>
      <c r="AV97" s="213"/>
      <c r="AW97" s="213"/>
      <c r="AX97" s="213"/>
      <c r="AY97" s="213"/>
      <c r="AZ97" s="213"/>
      <c r="BA97" s="213"/>
      <c r="BB97" s="213"/>
      <c r="BC97" s="213"/>
      <c r="BD97" s="213"/>
      <c r="BE97" s="213"/>
      <c r="BF97" s="213"/>
      <c r="BG97" s="213"/>
      <c r="BH97" s="213"/>
      <c r="BI97" s="213"/>
      <c r="BJ97" s="213"/>
      <c r="BK97" s="213"/>
      <c r="BL97" s="213"/>
    </row>
    <row r="98" customFormat="false" ht="30" hidden="false" customHeight="true" outlineLevel="0" collapsed="false">
      <c r="A98" s="374"/>
      <c r="B98" s="374"/>
      <c r="C98" s="374"/>
      <c r="D98" s="374"/>
      <c r="E98" s="374"/>
      <c r="F98" s="374"/>
      <c r="G98" s="374"/>
      <c r="H98" s="374"/>
      <c r="I98" s="374"/>
      <c r="J98" s="374"/>
      <c r="K98" s="374"/>
      <c r="L98" s="375"/>
      <c r="M98" s="375"/>
      <c r="N98" s="376"/>
      <c r="O98" s="376"/>
      <c r="P98" s="376"/>
      <c r="Q98" s="376"/>
      <c r="R98" s="376"/>
      <c r="S98" s="376"/>
      <c r="T98" s="376"/>
      <c r="U98" s="376"/>
      <c r="V98" s="376"/>
      <c r="W98" s="376"/>
      <c r="X98" s="377"/>
      <c r="Y98" s="377"/>
      <c r="Z98" s="213"/>
      <c r="AA98" s="213"/>
      <c r="AB98" s="213"/>
      <c r="AC98" s="213"/>
      <c r="AD98" s="213"/>
      <c r="AE98" s="213"/>
      <c r="AF98" s="213"/>
      <c r="AG98" s="213"/>
      <c r="AH98" s="213"/>
      <c r="AI98" s="213"/>
      <c r="AJ98" s="213"/>
      <c r="AK98" s="213"/>
      <c r="AL98" s="213"/>
      <c r="AM98" s="213"/>
      <c r="AN98" s="213"/>
      <c r="AO98" s="213"/>
      <c r="AP98" s="213"/>
      <c r="AQ98" s="213"/>
      <c r="AR98" s="213"/>
      <c r="AS98" s="213"/>
      <c r="AT98" s="213"/>
      <c r="AU98" s="213"/>
      <c r="AV98" s="213"/>
      <c r="AW98" s="213"/>
      <c r="AX98" s="213"/>
      <c r="AY98" s="213"/>
      <c r="AZ98" s="213"/>
      <c r="BA98" s="213"/>
      <c r="BB98" s="213"/>
      <c r="BC98" s="213"/>
      <c r="BD98" s="213"/>
      <c r="BE98" s="213"/>
      <c r="BF98" s="213"/>
      <c r="BG98" s="213"/>
      <c r="BH98" s="213"/>
      <c r="BI98" s="213"/>
      <c r="BJ98" s="213"/>
      <c r="BK98" s="213"/>
      <c r="BL98" s="213"/>
    </row>
    <row r="99" customFormat="false" ht="30" hidden="false" customHeight="true" outlineLevel="0" collapsed="false">
      <c r="A99" s="378"/>
      <c r="B99" s="378"/>
      <c r="C99" s="378"/>
      <c r="D99" s="378"/>
      <c r="E99" s="378"/>
      <c r="F99" s="378"/>
      <c r="G99" s="378"/>
      <c r="H99" s="378"/>
      <c r="I99" s="378"/>
      <c r="J99" s="378"/>
      <c r="K99" s="378"/>
      <c r="L99" s="378"/>
      <c r="M99" s="378"/>
      <c r="N99" s="378"/>
      <c r="O99" s="378"/>
      <c r="P99" s="378"/>
      <c r="Q99" s="378"/>
      <c r="R99" s="378"/>
      <c r="S99" s="378"/>
      <c r="T99" s="378"/>
      <c r="U99" s="378"/>
      <c r="V99" s="378"/>
      <c r="W99" s="378"/>
      <c r="X99" s="378"/>
      <c r="Y99" s="378"/>
      <c r="Z99" s="213"/>
      <c r="AA99" s="213"/>
      <c r="AB99" s="213"/>
      <c r="AC99" s="213"/>
      <c r="AD99" s="213"/>
      <c r="AE99" s="213"/>
      <c r="AF99" s="213"/>
      <c r="AG99" s="213"/>
      <c r="AH99" s="213"/>
      <c r="AI99" s="213"/>
      <c r="AJ99" s="213"/>
      <c r="AK99" s="213"/>
      <c r="AL99" s="213"/>
      <c r="AM99" s="213"/>
      <c r="AN99" s="213"/>
      <c r="AO99" s="213"/>
      <c r="AP99" s="213"/>
      <c r="AQ99" s="213"/>
      <c r="AR99" s="213"/>
      <c r="AS99" s="213"/>
      <c r="AT99" s="213"/>
      <c r="AU99" s="213"/>
      <c r="AV99" s="213"/>
      <c r="AW99" s="213"/>
      <c r="AX99" s="213"/>
      <c r="AY99" s="213"/>
      <c r="AZ99" s="213"/>
      <c r="BA99" s="213"/>
      <c r="BB99" s="213"/>
      <c r="BC99" s="213"/>
      <c r="BD99" s="213"/>
      <c r="BE99" s="213"/>
      <c r="BF99" s="213"/>
      <c r="BG99" s="213"/>
      <c r="BH99" s="213"/>
      <c r="BI99" s="213"/>
      <c r="BJ99" s="213"/>
      <c r="BK99" s="213"/>
      <c r="BL99" s="213"/>
    </row>
    <row r="100" customFormat="false" ht="30" hidden="false" customHeight="true" outlineLevel="0" collapsed="false">
      <c r="A100" s="378"/>
      <c r="B100" s="378"/>
      <c r="C100" s="378"/>
      <c r="D100" s="378"/>
      <c r="E100" s="378"/>
      <c r="F100" s="378"/>
      <c r="G100" s="378"/>
      <c r="H100" s="378"/>
      <c r="I100" s="378"/>
      <c r="J100" s="378"/>
      <c r="K100" s="378"/>
      <c r="L100" s="378"/>
      <c r="M100" s="378"/>
      <c r="N100" s="378"/>
      <c r="O100" s="378"/>
      <c r="P100" s="378"/>
      <c r="Q100" s="378"/>
      <c r="R100" s="378"/>
      <c r="S100" s="378"/>
      <c r="T100" s="378"/>
      <c r="U100" s="378"/>
      <c r="V100" s="378"/>
      <c r="W100" s="378"/>
      <c r="X100" s="378"/>
      <c r="Y100" s="378"/>
      <c r="Z100" s="213"/>
      <c r="AA100" s="213"/>
      <c r="AB100" s="213"/>
      <c r="AC100" s="213"/>
      <c r="AD100" s="213"/>
      <c r="AE100" s="213"/>
      <c r="AF100" s="213"/>
      <c r="AG100" s="213"/>
      <c r="AH100" s="213"/>
      <c r="AI100" s="213"/>
      <c r="AJ100" s="213"/>
      <c r="AK100" s="213"/>
      <c r="AL100" s="213"/>
      <c r="AM100" s="213"/>
      <c r="AN100" s="213"/>
      <c r="AO100" s="213"/>
      <c r="AP100" s="213"/>
      <c r="AQ100" s="213"/>
      <c r="AR100" s="213"/>
      <c r="AS100" s="213"/>
      <c r="AT100" s="213"/>
      <c r="AU100" s="213"/>
      <c r="AV100" s="213"/>
      <c r="AW100" s="213"/>
      <c r="AX100" s="213"/>
      <c r="AY100" s="213"/>
      <c r="AZ100" s="213"/>
      <c r="BA100" s="213"/>
      <c r="BB100" s="213"/>
      <c r="BC100" s="213"/>
      <c r="BD100" s="213"/>
      <c r="BE100" s="213"/>
      <c r="BF100" s="213"/>
      <c r="BG100" s="213"/>
      <c r="BH100" s="213"/>
      <c r="BI100" s="213"/>
      <c r="BJ100" s="213"/>
      <c r="BK100" s="213"/>
      <c r="BL100" s="213"/>
    </row>
    <row r="101" customFormat="false" ht="30" hidden="false" customHeight="true" outlineLevel="0" collapsed="false">
      <c r="A101" s="378"/>
      <c r="B101" s="378"/>
      <c r="C101" s="378"/>
      <c r="D101" s="378"/>
      <c r="E101" s="378"/>
      <c r="F101" s="378"/>
      <c r="G101" s="378"/>
      <c r="H101" s="378"/>
      <c r="I101" s="378"/>
      <c r="J101" s="378"/>
      <c r="K101" s="378"/>
      <c r="L101" s="378"/>
      <c r="M101" s="378"/>
      <c r="N101" s="378"/>
      <c r="O101" s="378"/>
      <c r="P101" s="378"/>
      <c r="Q101" s="378"/>
      <c r="R101" s="378"/>
      <c r="S101" s="378"/>
      <c r="T101" s="378"/>
      <c r="U101" s="378"/>
      <c r="V101" s="378"/>
      <c r="W101" s="378"/>
      <c r="X101" s="378"/>
      <c r="Y101" s="378"/>
      <c r="Z101" s="213"/>
      <c r="AA101" s="213"/>
      <c r="AB101" s="213"/>
      <c r="AC101" s="213"/>
      <c r="AD101" s="213"/>
      <c r="AE101" s="213"/>
      <c r="AF101" s="213"/>
      <c r="AG101" s="213"/>
      <c r="AH101" s="213"/>
      <c r="AI101" s="213"/>
      <c r="AJ101" s="213"/>
      <c r="AK101" s="213"/>
      <c r="AL101" s="213"/>
      <c r="AM101" s="213"/>
      <c r="AN101" s="213"/>
      <c r="AO101" s="213"/>
      <c r="AP101" s="213"/>
      <c r="AQ101" s="213"/>
      <c r="AR101" s="213"/>
      <c r="AS101" s="213"/>
      <c r="AT101" s="213"/>
      <c r="AU101" s="213"/>
      <c r="AV101" s="213"/>
      <c r="AW101" s="213"/>
      <c r="AX101" s="213"/>
      <c r="AY101" s="213"/>
      <c r="AZ101" s="213"/>
      <c r="BA101" s="213"/>
      <c r="BB101" s="213"/>
      <c r="BC101" s="213"/>
      <c r="BD101" s="213"/>
      <c r="BE101" s="213"/>
      <c r="BF101" s="213"/>
      <c r="BG101" s="213"/>
      <c r="BH101" s="213"/>
      <c r="BI101" s="213"/>
      <c r="BJ101" s="213"/>
      <c r="BK101" s="213"/>
      <c r="BL101" s="213"/>
    </row>
    <row r="102" customFormat="false" ht="30" hidden="false" customHeight="true" outlineLevel="0" collapsed="false">
      <c r="A102" s="378"/>
      <c r="B102" s="378"/>
      <c r="C102" s="378"/>
      <c r="D102" s="378"/>
      <c r="E102" s="378"/>
      <c r="F102" s="378"/>
      <c r="G102" s="378"/>
      <c r="H102" s="378"/>
      <c r="I102" s="378"/>
      <c r="J102" s="378"/>
      <c r="K102" s="378"/>
      <c r="L102" s="378"/>
      <c r="M102" s="378"/>
      <c r="N102" s="378"/>
      <c r="O102" s="378"/>
      <c r="P102" s="378"/>
      <c r="Q102" s="378"/>
      <c r="R102" s="378"/>
      <c r="S102" s="378"/>
      <c r="T102" s="378"/>
      <c r="U102" s="378"/>
      <c r="V102" s="378"/>
      <c r="W102" s="378"/>
      <c r="X102" s="378"/>
      <c r="Y102" s="378"/>
      <c r="Z102" s="213"/>
      <c r="AA102" s="213"/>
      <c r="AB102" s="213"/>
      <c r="AC102" s="213"/>
      <c r="AD102" s="213"/>
      <c r="AE102" s="213"/>
      <c r="AF102" s="213"/>
      <c r="AG102" s="213"/>
      <c r="AH102" s="213"/>
      <c r="AI102" s="213"/>
      <c r="AJ102" s="213"/>
      <c r="AK102" s="213"/>
      <c r="AL102" s="213"/>
      <c r="AM102" s="213"/>
      <c r="AN102" s="213"/>
      <c r="AO102" s="213"/>
      <c r="AP102" s="213"/>
      <c r="AQ102" s="213"/>
      <c r="AR102" s="213"/>
      <c r="AS102" s="213"/>
      <c r="AT102" s="213"/>
      <c r="AU102" s="213"/>
      <c r="AV102" s="213"/>
      <c r="AW102" s="213"/>
      <c r="AX102" s="213"/>
      <c r="AY102" s="213"/>
      <c r="AZ102" s="213"/>
      <c r="BA102" s="213"/>
      <c r="BB102" s="213"/>
      <c r="BC102" s="213"/>
      <c r="BD102" s="213"/>
      <c r="BE102" s="213"/>
      <c r="BF102" s="213"/>
      <c r="BG102" s="213"/>
      <c r="BH102" s="213"/>
      <c r="BI102" s="213"/>
      <c r="BJ102" s="213"/>
      <c r="BK102" s="213"/>
      <c r="BL102" s="213"/>
    </row>
    <row r="103" customFormat="false" ht="30" hidden="false" customHeight="true" outlineLevel="0" collapsed="false">
      <c r="A103" s="378"/>
      <c r="B103" s="378"/>
      <c r="C103" s="378"/>
      <c r="D103" s="378"/>
      <c r="E103" s="378"/>
      <c r="F103" s="378"/>
      <c r="G103" s="378"/>
      <c r="H103" s="378"/>
      <c r="I103" s="378"/>
      <c r="J103" s="378"/>
      <c r="K103" s="378"/>
      <c r="L103" s="378"/>
      <c r="M103" s="378"/>
      <c r="N103" s="378"/>
      <c r="O103" s="378"/>
      <c r="P103" s="378"/>
      <c r="Q103" s="378"/>
      <c r="R103" s="378"/>
      <c r="S103" s="378"/>
      <c r="T103" s="378"/>
      <c r="U103" s="378"/>
      <c r="V103" s="378"/>
      <c r="W103" s="378"/>
      <c r="X103" s="378"/>
      <c r="Y103" s="378"/>
      <c r="Z103" s="213"/>
      <c r="AA103" s="213"/>
      <c r="AB103" s="213"/>
      <c r="AC103" s="213"/>
      <c r="AD103" s="213"/>
      <c r="AE103" s="213"/>
      <c r="AF103" s="213"/>
      <c r="AG103" s="213"/>
      <c r="AH103" s="213"/>
      <c r="AI103" s="213"/>
      <c r="AJ103" s="213"/>
      <c r="AK103" s="213"/>
      <c r="AL103" s="213"/>
      <c r="AM103" s="213"/>
      <c r="AN103" s="213"/>
      <c r="AO103" s="213"/>
      <c r="AP103" s="213"/>
      <c r="AQ103" s="213"/>
      <c r="AR103" s="213"/>
      <c r="AS103" s="213"/>
      <c r="AT103" s="213"/>
      <c r="AU103" s="213"/>
      <c r="AV103" s="213"/>
      <c r="AW103" s="213"/>
      <c r="AX103" s="213"/>
      <c r="AY103" s="213"/>
      <c r="AZ103" s="213"/>
      <c r="BA103" s="213"/>
      <c r="BB103" s="213"/>
      <c r="BC103" s="213"/>
      <c r="BD103" s="213"/>
      <c r="BE103" s="213"/>
      <c r="BF103" s="213"/>
      <c r="BG103" s="213"/>
      <c r="BH103" s="213"/>
      <c r="BI103" s="213"/>
      <c r="BJ103" s="213"/>
      <c r="BK103" s="213"/>
      <c r="BL103" s="213"/>
    </row>
    <row r="104" customFormat="false" ht="30" hidden="false" customHeight="true" outlineLevel="0" collapsed="false">
      <c r="A104" s="378"/>
      <c r="B104" s="378"/>
      <c r="C104" s="378"/>
      <c r="D104" s="378"/>
      <c r="E104" s="378"/>
      <c r="F104" s="378"/>
      <c r="G104" s="378"/>
      <c r="H104" s="378"/>
      <c r="I104" s="378"/>
      <c r="J104" s="378"/>
      <c r="K104" s="378"/>
      <c r="L104" s="378"/>
      <c r="M104" s="378"/>
      <c r="N104" s="378"/>
      <c r="O104" s="378"/>
      <c r="P104" s="378"/>
      <c r="Q104" s="378"/>
      <c r="R104" s="378"/>
      <c r="S104" s="378"/>
      <c r="T104" s="378"/>
      <c r="U104" s="378"/>
      <c r="V104" s="378"/>
      <c r="W104" s="378"/>
      <c r="X104" s="378"/>
      <c r="Y104" s="378"/>
      <c r="Z104" s="213"/>
      <c r="AA104" s="213"/>
      <c r="AB104" s="213"/>
      <c r="AC104" s="213"/>
      <c r="AD104" s="213"/>
      <c r="AE104" s="213"/>
      <c r="AF104" s="213"/>
      <c r="AG104" s="213"/>
      <c r="AH104" s="213"/>
      <c r="AI104" s="213"/>
      <c r="AJ104" s="213"/>
      <c r="AK104" s="213"/>
      <c r="AL104" s="213"/>
      <c r="AM104" s="213"/>
      <c r="AN104" s="213"/>
      <c r="AO104" s="213"/>
      <c r="AP104" s="213"/>
      <c r="AQ104" s="213"/>
      <c r="AR104" s="213"/>
      <c r="AS104" s="213"/>
      <c r="AT104" s="213"/>
      <c r="AU104" s="213"/>
      <c r="AV104" s="213"/>
      <c r="AW104" s="213"/>
      <c r="AX104" s="213"/>
      <c r="AY104" s="213"/>
      <c r="AZ104" s="213"/>
      <c r="BA104" s="213"/>
      <c r="BB104" s="213"/>
      <c r="BC104" s="213"/>
      <c r="BD104" s="213"/>
      <c r="BE104" s="213"/>
      <c r="BF104" s="213"/>
      <c r="BG104" s="213"/>
      <c r="BH104" s="213"/>
      <c r="BI104" s="213"/>
      <c r="BJ104" s="213"/>
      <c r="BK104" s="213"/>
      <c r="BL104" s="213"/>
    </row>
    <row r="105" customFormat="false" ht="30" hidden="false" customHeight="true" outlineLevel="0" collapsed="false">
      <c r="A105" s="378"/>
      <c r="B105" s="378"/>
      <c r="C105" s="378"/>
      <c r="D105" s="378"/>
      <c r="E105" s="378"/>
      <c r="F105" s="378"/>
      <c r="G105" s="378"/>
      <c r="H105" s="378"/>
      <c r="I105" s="378"/>
      <c r="J105" s="378"/>
      <c r="K105" s="378"/>
      <c r="L105" s="378"/>
      <c r="M105" s="378"/>
      <c r="N105" s="378"/>
      <c r="O105" s="378"/>
      <c r="P105" s="378"/>
      <c r="Q105" s="378"/>
      <c r="R105" s="378"/>
      <c r="S105" s="378"/>
      <c r="T105" s="378"/>
      <c r="U105" s="378"/>
      <c r="V105" s="378"/>
      <c r="W105" s="378"/>
      <c r="X105" s="378"/>
      <c r="Y105" s="378"/>
      <c r="Z105" s="213"/>
      <c r="AA105" s="213"/>
      <c r="AB105" s="213"/>
      <c r="AC105" s="213"/>
      <c r="AD105" s="213"/>
      <c r="AE105" s="213"/>
      <c r="AF105" s="213"/>
      <c r="AG105" s="213"/>
      <c r="AH105" s="213"/>
      <c r="AI105" s="213"/>
      <c r="AJ105" s="213"/>
      <c r="AK105" s="213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213"/>
      <c r="AW105" s="213"/>
      <c r="AX105" s="213"/>
      <c r="AY105" s="213"/>
      <c r="AZ105" s="213"/>
      <c r="BA105" s="213"/>
      <c r="BB105" s="213"/>
      <c r="BC105" s="213"/>
      <c r="BD105" s="213"/>
      <c r="BE105" s="213"/>
      <c r="BF105" s="213"/>
      <c r="BG105" s="213"/>
      <c r="BH105" s="213"/>
      <c r="BI105" s="213"/>
      <c r="BJ105" s="213"/>
      <c r="BK105" s="213"/>
      <c r="BL105" s="213"/>
    </row>
    <row r="106" customFormat="false" ht="30" hidden="false" customHeight="true" outlineLevel="0" collapsed="false">
      <c r="A106" s="378"/>
      <c r="B106" s="378"/>
      <c r="C106" s="378"/>
      <c r="D106" s="378"/>
      <c r="E106" s="378"/>
      <c r="F106" s="378"/>
      <c r="G106" s="378"/>
      <c r="H106" s="378"/>
      <c r="I106" s="378"/>
      <c r="J106" s="378"/>
      <c r="K106" s="378"/>
      <c r="L106" s="378"/>
      <c r="M106" s="378"/>
      <c r="N106" s="378"/>
      <c r="O106" s="378"/>
      <c r="P106" s="378"/>
      <c r="Q106" s="378"/>
      <c r="R106" s="378"/>
      <c r="S106" s="378"/>
      <c r="T106" s="378"/>
      <c r="U106" s="378"/>
      <c r="V106" s="378"/>
      <c r="W106" s="378"/>
      <c r="X106" s="378"/>
      <c r="Y106" s="378"/>
      <c r="Z106" s="213"/>
      <c r="AA106" s="213"/>
      <c r="AB106" s="213"/>
      <c r="AC106" s="213"/>
      <c r="AD106" s="213"/>
      <c r="AE106" s="213"/>
      <c r="AF106" s="213"/>
      <c r="AG106" s="213"/>
      <c r="AH106" s="213"/>
      <c r="AI106" s="213"/>
      <c r="AJ106" s="213"/>
      <c r="AK106" s="213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  <c r="AY106" s="213"/>
      <c r="AZ106" s="213"/>
      <c r="BA106" s="213"/>
      <c r="BB106" s="213"/>
      <c r="BC106" s="213"/>
      <c r="BD106" s="213"/>
      <c r="BE106" s="213"/>
      <c r="BF106" s="213"/>
      <c r="BG106" s="213"/>
      <c r="BH106" s="213"/>
      <c r="BI106" s="213"/>
      <c r="BJ106" s="213"/>
      <c r="BK106" s="213"/>
      <c r="BL106" s="213"/>
    </row>
    <row r="107" customFormat="false" ht="30" hidden="false" customHeight="true" outlineLevel="0" collapsed="false">
      <c r="A107" s="378"/>
      <c r="B107" s="378"/>
      <c r="C107" s="378"/>
      <c r="D107" s="378"/>
      <c r="E107" s="378"/>
      <c r="F107" s="378"/>
      <c r="G107" s="378"/>
      <c r="H107" s="378"/>
      <c r="I107" s="378"/>
      <c r="J107" s="378"/>
      <c r="K107" s="378"/>
      <c r="L107" s="378"/>
      <c r="M107" s="378"/>
      <c r="N107" s="378"/>
      <c r="O107" s="378"/>
      <c r="P107" s="378"/>
      <c r="Q107" s="378"/>
      <c r="R107" s="378"/>
      <c r="S107" s="378"/>
      <c r="T107" s="378"/>
      <c r="U107" s="378"/>
      <c r="V107" s="378"/>
      <c r="W107" s="378"/>
      <c r="X107" s="378"/>
      <c r="Y107" s="378"/>
      <c r="Z107" s="213"/>
      <c r="AA107" s="213"/>
      <c r="AB107" s="213"/>
      <c r="AC107" s="213"/>
      <c r="AD107" s="213"/>
      <c r="AE107" s="213"/>
      <c r="AF107" s="213"/>
      <c r="AG107" s="213"/>
      <c r="AH107" s="213"/>
      <c r="AI107" s="213"/>
      <c r="AJ107" s="213"/>
      <c r="AK107" s="213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3"/>
      <c r="BB107" s="213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</row>
    <row r="108" customFormat="false" ht="30" hidden="false" customHeight="true" outlineLevel="0" collapsed="false">
      <c r="A108" s="378"/>
      <c r="B108" s="378"/>
      <c r="C108" s="378"/>
      <c r="D108" s="378"/>
      <c r="E108" s="378"/>
      <c r="F108" s="378"/>
      <c r="G108" s="378"/>
      <c r="H108" s="378"/>
      <c r="I108" s="378"/>
      <c r="J108" s="378"/>
      <c r="K108" s="378"/>
      <c r="L108" s="378"/>
      <c r="M108" s="378"/>
      <c r="N108" s="378"/>
      <c r="O108" s="378"/>
      <c r="P108" s="378"/>
      <c r="Q108" s="378"/>
      <c r="R108" s="378"/>
      <c r="S108" s="378"/>
      <c r="T108" s="378"/>
      <c r="U108" s="378"/>
      <c r="V108" s="378"/>
      <c r="W108" s="378"/>
      <c r="X108" s="378"/>
      <c r="Y108" s="378"/>
      <c r="Z108" s="213"/>
      <c r="AA108" s="213"/>
      <c r="AB108" s="213"/>
      <c r="AC108" s="213"/>
      <c r="AD108" s="213"/>
      <c r="AE108" s="213"/>
      <c r="AF108" s="213"/>
      <c r="AG108" s="213"/>
      <c r="AH108" s="213"/>
      <c r="AI108" s="213"/>
      <c r="AJ108" s="213"/>
      <c r="AK108" s="213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  <c r="AY108" s="213"/>
      <c r="AZ108" s="213"/>
      <c r="BA108" s="213"/>
      <c r="BB108" s="213"/>
      <c r="BC108" s="213"/>
      <c r="BD108" s="213"/>
      <c r="BE108" s="213"/>
      <c r="BF108" s="213"/>
      <c r="BG108" s="213"/>
      <c r="BH108" s="213"/>
      <c r="BI108" s="213"/>
      <c r="BJ108" s="213"/>
      <c r="BK108" s="213"/>
      <c r="BL108" s="213"/>
    </row>
    <row r="109" customFormat="false" ht="30" hidden="false" customHeight="true" outlineLevel="0" collapsed="false">
      <c r="A109" s="378"/>
      <c r="B109" s="378"/>
      <c r="C109" s="378"/>
      <c r="D109" s="378"/>
      <c r="E109" s="378"/>
      <c r="F109" s="378"/>
      <c r="G109" s="378"/>
      <c r="H109" s="378"/>
      <c r="I109" s="378"/>
      <c r="J109" s="378"/>
      <c r="K109" s="378"/>
      <c r="L109" s="378"/>
      <c r="M109" s="378"/>
      <c r="N109" s="378"/>
      <c r="O109" s="378"/>
      <c r="P109" s="378"/>
      <c r="Q109" s="378"/>
      <c r="R109" s="378"/>
      <c r="S109" s="378"/>
      <c r="T109" s="378"/>
      <c r="U109" s="378"/>
      <c r="V109" s="378"/>
      <c r="W109" s="378"/>
      <c r="X109" s="378"/>
      <c r="Y109" s="378"/>
      <c r="Z109" s="213"/>
      <c r="AA109" s="213"/>
      <c r="AB109" s="213"/>
      <c r="AC109" s="213"/>
      <c r="AD109" s="213"/>
      <c r="AE109" s="213"/>
      <c r="AF109" s="213"/>
      <c r="AG109" s="213"/>
      <c r="AH109" s="213"/>
      <c r="AI109" s="213"/>
      <c r="AJ109" s="213"/>
      <c r="AK109" s="213"/>
      <c r="AL109" s="213"/>
      <c r="AM109" s="213"/>
      <c r="AN109" s="213"/>
      <c r="AO109" s="213"/>
      <c r="AP109" s="213"/>
      <c r="AQ109" s="213"/>
      <c r="AR109" s="213"/>
      <c r="AS109" s="213"/>
      <c r="AT109" s="213"/>
      <c r="AU109" s="213"/>
      <c r="AV109" s="213"/>
      <c r="AW109" s="213"/>
      <c r="AX109" s="213"/>
      <c r="AY109" s="213"/>
      <c r="AZ109" s="213"/>
      <c r="BA109" s="213"/>
      <c r="BB109" s="213"/>
      <c r="BC109" s="213"/>
      <c r="BD109" s="213"/>
      <c r="BE109" s="213"/>
      <c r="BF109" s="213"/>
      <c r="BG109" s="213"/>
      <c r="BH109" s="213"/>
      <c r="BI109" s="213"/>
      <c r="BJ109" s="213"/>
      <c r="BK109" s="213"/>
      <c r="BL109" s="213"/>
    </row>
    <row r="110" customFormat="false" ht="30" hidden="false" customHeight="true" outlineLevel="0" collapsed="false">
      <c r="A110" s="299"/>
      <c r="B110" s="222" t="n">
        <v>13.1</v>
      </c>
      <c r="C110" s="222"/>
      <c r="D110" s="17"/>
      <c r="E110" s="304"/>
      <c r="F110" s="304"/>
      <c r="G110" s="304"/>
      <c r="H110" s="304"/>
      <c r="I110" s="304"/>
      <c r="J110" s="304"/>
      <c r="K110" s="304"/>
      <c r="L110" s="304"/>
      <c r="M110" s="17"/>
      <c r="N110" s="224" t="s">
        <v>58</v>
      </c>
      <c r="O110" s="224"/>
      <c r="P110" s="225" t="s">
        <v>59</v>
      </c>
      <c r="Q110" s="225"/>
      <c r="R110" s="313" t="s">
        <v>60</v>
      </c>
      <c r="S110" s="313"/>
      <c r="T110" s="313"/>
      <c r="U110" s="313"/>
      <c r="V110" s="226" t="s">
        <v>1</v>
      </c>
      <c r="W110" s="226"/>
      <c r="X110" s="226"/>
      <c r="Y110" s="226"/>
      <c r="Z110" s="213"/>
      <c r="AA110" s="213"/>
      <c r="AB110" s="213"/>
      <c r="AC110" s="213"/>
      <c r="AD110" s="213"/>
      <c r="AE110" s="213"/>
      <c r="AF110" s="213"/>
      <c r="AG110" s="213"/>
      <c r="AH110" s="213"/>
      <c r="AI110" s="213"/>
      <c r="AJ110" s="213"/>
      <c r="AK110" s="213"/>
      <c r="AL110" s="213"/>
      <c r="AM110" s="213"/>
      <c r="AN110" s="213"/>
      <c r="AO110" s="213"/>
      <c r="AP110" s="213"/>
      <c r="AQ110" s="213"/>
      <c r="AR110" s="213"/>
      <c r="AS110" s="213"/>
      <c r="AT110" s="213"/>
      <c r="AU110" s="213"/>
      <c r="AV110" s="213"/>
      <c r="AW110" s="213"/>
      <c r="AX110" s="213"/>
      <c r="AY110" s="213"/>
      <c r="AZ110" s="213"/>
      <c r="BA110" s="213"/>
      <c r="BB110" s="213"/>
      <c r="BC110" s="213"/>
      <c r="BD110" s="213"/>
      <c r="BE110" s="213"/>
      <c r="BF110" s="213"/>
      <c r="BG110" s="213"/>
      <c r="BH110" s="213"/>
      <c r="BI110" s="213"/>
      <c r="BJ110" s="213"/>
      <c r="BK110" s="213"/>
      <c r="BL110" s="213"/>
    </row>
    <row r="111" customFormat="false" ht="30" hidden="false" customHeight="true" outlineLevel="0" collapsed="false">
      <c r="A111" s="299"/>
      <c r="B111" s="88" t="s">
        <v>358</v>
      </c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249" t="n">
        <f aca="false">'Расчетный лист'!T118</f>
        <v>0.957741318018187</v>
      </c>
      <c r="O111" s="249"/>
      <c r="P111" s="276" t="s">
        <v>332</v>
      </c>
      <c r="Q111" s="276"/>
      <c r="R111" s="38"/>
      <c r="S111" s="231" t="s">
        <v>240</v>
      </c>
      <c r="T111" s="231"/>
      <c r="U111" s="40"/>
      <c r="V111" s="272"/>
      <c r="W111" s="272"/>
      <c r="X111" s="272"/>
      <c r="Y111" s="272"/>
      <c r="Z111" s="213"/>
      <c r="AA111" s="213"/>
      <c r="AB111" s="213"/>
      <c r="AC111" s="213"/>
      <c r="AD111" s="213"/>
      <c r="AE111" s="213"/>
      <c r="AF111" s="213"/>
      <c r="AG111" s="213"/>
      <c r="AH111" s="213"/>
      <c r="AI111" s="213"/>
      <c r="AJ111" s="213"/>
      <c r="AK111" s="213"/>
      <c r="AL111" s="213"/>
      <c r="AM111" s="213"/>
      <c r="AN111" s="213"/>
      <c r="AO111" s="213"/>
      <c r="AP111" s="213"/>
      <c r="AQ111" s="213"/>
      <c r="AR111" s="213"/>
      <c r="AS111" s="213"/>
      <c r="AT111" s="213"/>
      <c r="AU111" s="213"/>
      <c r="AV111" s="213"/>
      <c r="AW111" s="213"/>
      <c r="AX111" s="213"/>
      <c r="AY111" s="213"/>
      <c r="AZ111" s="213"/>
      <c r="BA111" s="213"/>
      <c r="BB111" s="213"/>
      <c r="BC111" s="213"/>
      <c r="BD111" s="213"/>
      <c r="BE111" s="213"/>
      <c r="BF111" s="213"/>
      <c r="BG111" s="213"/>
      <c r="BH111" s="213"/>
      <c r="BI111" s="213"/>
      <c r="BJ111" s="213"/>
      <c r="BK111" s="213"/>
      <c r="BL111" s="213"/>
    </row>
    <row r="112" customFormat="false" ht="30" hidden="false" customHeight="true" outlineLevel="0" collapsed="false">
      <c r="A112" s="299"/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249"/>
      <c r="O112" s="249"/>
      <c r="P112" s="276"/>
      <c r="Q112" s="276"/>
      <c r="R112" s="38"/>
      <c r="S112" s="231"/>
      <c r="T112" s="231"/>
      <c r="U112" s="40"/>
      <c r="V112" s="272"/>
      <c r="W112" s="272"/>
      <c r="X112" s="272"/>
      <c r="Y112" s="272"/>
      <c r="Z112" s="213"/>
      <c r="AA112" s="213"/>
      <c r="AB112" s="213"/>
      <c r="AC112" s="213"/>
      <c r="AD112" s="213"/>
      <c r="AE112" s="213"/>
      <c r="AF112" s="213"/>
      <c r="AG112" s="213"/>
      <c r="AH112" s="213"/>
      <c r="AI112" s="213"/>
      <c r="AJ112" s="213"/>
      <c r="AK112" s="213"/>
      <c r="AL112" s="213"/>
      <c r="AM112" s="213"/>
      <c r="AN112" s="213"/>
      <c r="AO112" s="213"/>
      <c r="AP112" s="213"/>
      <c r="AQ112" s="213"/>
      <c r="AR112" s="213"/>
      <c r="AS112" s="213"/>
      <c r="AT112" s="213"/>
      <c r="AU112" s="213"/>
      <c r="AV112" s="213"/>
      <c r="AW112" s="213"/>
      <c r="AX112" s="213"/>
      <c r="AY112" s="213"/>
      <c r="AZ112" s="213"/>
      <c r="BA112" s="213"/>
      <c r="BB112" s="213"/>
      <c r="BC112" s="213"/>
      <c r="BD112" s="213"/>
      <c r="BE112" s="213"/>
      <c r="BF112" s="213"/>
      <c r="BG112" s="213"/>
      <c r="BH112" s="213"/>
      <c r="BI112" s="213"/>
      <c r="BJ112" s="213"/>
      <c r="BK112" s="213"/>
      <c r="BL112" s="213"/>
    </row>
    <row r="113" customFormat="false" ht="30" hidden="false" customHeight="true" outlineLevel="0" collapsed="false">
      <c r="A113" s="250"/>
      <c r="B113" s="250"/>
      <c r="C113" s="250"/>
      <c r="D113" s="250"/>
      <c r="E113" s="250"/>
      <c r="F113" s="250"/>
      <c r="G113" s="250"/>
      <c r="H113" s="250"/>
      <c r="I113" s="250"/>
      <c r="J113" s="250"/>
      <c r="K113" s="250"/>
      <c r="L113" s="250"/>
      <c r="M113" s="250"/>
      <c r="N113" s="250"/>
      <c r="O113" s="250"/>
      <c r="P113" s="250"/>
      <c r="Q113" s="250"/>
      <c r="R113" s="250"/>
      <c r="S113" s="250"/>
      <c r="T113" s="250"/>
      <c r="U113" s="250"/>
      <c r="V113" s="250"/>
      <c r="W113" s="250"/>
      <c r="X113" s="250"/>
      <c r="Y113" s="250"/>
      <c r="Z113" s="213"/>
      <c r="AA113" s="213"/>
      <c r="AB113" s="213"/>
      <c r="AC113" s="213"/>
      <c r="AD113" s="213"/>
      <c r="AE113" s="213"/>
      <c r="AF113" s="213"/>
      <c r="AG113" s="213"/>
      <c r="AH113" s="213"/>
      <c r="AI113" s="213"/>
      <c r="AJ113" s="213"/>
      <c r="AK113" s="213"/>
      <c r="AL113" s="213"/>
      <c r="AM113" s="213"/>
      <c r="AN113" s="213"/>
      <c r="AO113" s="213"/>
      <c r="AP113" s="213"/>
      <c r="AQ113" s="213"/>
      <c r="AR113" s="213"/>
      <c r="AS113" s="213"/>
      <c r="AT113" s="213"/>
      <c r="AU113" s="213"/>
      <c r="AV113" s="213"/>
      <c r="AW113" s="213"/>
      <c r="AX113" s="213"/>
      <c r="AY113" s="213"/>
      <c r="AZ113" s="213"/>
      <c r="BA113" s="213"/>
      <c r="BB113" s="213"/>
      <c r="BC113" s="213"/>
      <c r="BD113" s="213"/>
      <c r="BE113" s="213"/>
      <c r="BF113" s="213"/>
      <c r="BG113" s="213"/>
      <c r="BH113" s="213"/>
      <c r="BI113" s="213"/>
      <c r="BJ113" s="213"/>
      <c r="BK113" s="213"/>
      <c r="BL113" s="213"/>
    </row>
    <row r="114" customFormat="false" ht="30" hidden="false" customHeight="true" outlineLevel="0" collapsed="false">
      <c r="A114" s="288"/>
      <c r="B114" s="289" t="s">
        <v>412</v>
      </c>
      <c r="C114" s="289"/>
      <c r="D114" s="289"/>
      <c r="E114" s="289"/>
      <c r="F114" s="289"/>
      <c r="G114" s="289"/>
      <c r="H114" s="289"/>
      <c r="I114" s="289"/>
      <c r="J114" s="289"/>
      <c r="K114" s="289"/>
      <c r="L114" s="289"/>
      <c r="M114" s="289"/>
      <c r="N114" s="289"/>
      <c r="O114" s="289"/>
      <c r="P114" s="289"/>
      <c r="Q114" s="289"/>
      <c r="R114" s="290"/>
      <c r="S114" s="289" t="s">
        <v>413</v>
      </c>
      <c r="T114" s="289"/>
      <c r="U114" s="289"/>
      <c r="V114" s="290"/>
      <c r="W114" s="289" t="n">
        <f aca="false">W95+1</f>
        <v>6</v>
      </c>
      <c r="X114" s="289"/>
      <c r="Y114" s="291"/>
      <c r="Z114" s="213"/>
      <c r="AA114" s="213"/>
      <c r="AB114" s="213"/>
      <c r="AC114" s="213"/>
      <c r="AD114" s="213"/>
      <c r="AE114" s="213"/>
      <c r="AF114" s="213"/>
      <c r="AG114" s="213"/>
      <c r="AH114" s="213"/>
      <c r="AI114" s="213"/>
      <c r="AJ114" s="213"/>
      <c r="AK114" s="213"/>
      <c r="AL114" s="213"/>
      <c r="AM114" s="213"/>
      <c r="AN114" s="213"/>
      <c r="AO114" s="213"/>
      <c r="AP114" s="213"/>
      <c r="AQ114" s="213"/>
      <c r="AR114" s="213"/>
      <c r="AS114" s="213"/>
      <c r="AT114" s="213"/>
      <c r="AU114" s="213"/>
      <c r="AV114" s="213"/>
      <c r="AW114" s="213"/>
      <c r="AX114" s="213"/>
      <c r="AY114" s="213"/>
      <c r="AZ114" s="213"/>
      <c r="BA114" s="213"/>
      <c r="BB114" s="213"/>
      <c r="BC114" s="213"/>
      <c r="BD114" s="213"/>
      <c r="BE114" s="213"/>
      <c r="BF114" s="213"/>
      <c r="BG114" s="213"/>
      <c r="BH114" s="213"/>
      <c r="BI114" s="213"/>
      <c r="BJ114" s="213"/>
      <c r="BK114" s="213"/>
      <c r="BL114" s="213"/>
    </row>
    <row r="115" customFormat="false" ht="30" hidden="false" customHeight="true" outlineLevel="0" collapsed="false">
      <c r="A115" s="212" t="str">
        <f aca="false">$A$1</f>
        <v>Расчет однофазного конденсаторного асинхронного микродвигателя Pн 90 Вт,  2p = 6, n = 955 об/мин</v>
      </c>
      <c r="B115" s="212"/>
      <c r="C115" s="212"/>
      <c r="D115" s="212"/>
      <c r="E115" s="212"/>
      <c r="F115" s="212"/>
      <c r="G115" s="212"/>
      <c r="H115" s="212"/>
      <c r="I115" s="212"/>
      <c r="J115" s="212"/>
      <c r="K115" s="212"/>
      <c r="L115" s="212"/>
      <c r="M115" s="212"/>
      <c r="N115" s="212"/>
      <c r="O115" s="212"/>
      <c r="P115" s="212"/>
      <c r="Q115" s="212"/>
      <c r="R115" s="212"/>
      <c r="S115" s="212"/>
      <c r="T115" s="212"/>
      <c r="U115" s="212"/>
      <c r="V115" s="212"/>
      <c r="W115" s="212"/>
      <c r="X115" s="212"/>
      <c r="Y115" s="212"/>
      <c r="Z115" s="213"/>
      <c r="AA115" s="213"/>
      <c r="AB115" s="213"/>
      <c r="AC115" s="213"/>
      <c r="AD115" s="213"/>
      <c r="AE115" s="213"/>
      <c r="AF115" s="213"/>
      <c r="AG115" s="213"/>
      <c r="AH115" s="213"/>
      <c r="AI115" s="213"/>
      <c r="AJ115" s="213"/>
      <c r="AK115" s="213"/>
      <c r="AL115" s="213"/>
      <c r="AM115" s="213"/>
      <c r="AN115" s="213"/>
      <c r="AO115" s="213"/>
      <c r="AP115" s="213"/>
      <c r="AQ115" s="213"/>
      <c r="AR115" s="213"/>
      <c r="AS115" s="213"/>
      <c r="AT115" s="213"/>
      <c r="AU115" s="213"/>
      <c r="AV115" s="213"/>
      <c r="AW115" s="213"/>
      <c r="AX115" s="213"/>
      <c r="AY115" s="213"/>
      <c r="AZ115" s="213"/>
      <c r="BA115" s="213"/>
      <c r="BB115" s="213"/>
      <c r="BC115" s="213"/>
      <c r="BD115" s="213"/>
      <c r="BE115" s="213"/>
      <c r="BF115" s="213"/>
      <c r="BG115" s="213"/>
      <c r="BH115" s="213"/>
      <c r="BI115" s="213"/>
      <c r="BJ115" s="213"/>
      <c r="BK115" s="213"/>
      <c r="BL115" s="213"/>
    </row>
    <row r="116" customFormat="false" ht="30" hidden="false" customHeight="true" outlineLevel="0" collapsed="false">
      <c r="A116" s="273"/>
      <c r="B116" s="222" t="n">
        <v>14</v>
      </c>
      <c r="C116" s="222"/>
      <c r="D116" s="17"/>
      <c r="E116" s="304"/>
      <c r="F116" s="304"/>
      <c r="G116" s="304"/>
      <c r="H116" s="304"/>
      <c r="I116" s="304"/>
      <c r="J116" s="304"/>
      <c r="K116" s="304"/>
      <c r="L116" s="304"/>
      <c r="M116" s="17"/>
      <c r="N116" s="224" t="s">
        <v>58</v>
      </c>
      <c r="O116" s="224"/>
      <c r="P116" s="225" t="s">
        <v>59</v>
      </c>
      <c r="Q116" s="225"/>
      <c r="R116" s="313" t="s">
        <v>60</v>
      </c>
      <c r="S116" s="313"/>
      <c r="T116" s="313"/>
      <c r="U116" s="313"/>
      <c r="V116" s="226" t="s">
        <v>1</v>
      </c>
      <c r="W116" s="226"/>
      <c r="X116" s="226"/>
      <c r="Y116" s="226"/>
      <c r="Z116" s="213"/>
      <c r="AA116" s="213"/>
      <c r="AB116" s="213"/>
      <c r="AC116" s="213"/>
      <c r="AD116" s="213"/>
      <c r="AE116" s="213"/>
      <c r="AF116" s="213"/>
      <c r="AG116" s="213"/>
      <c r="AH116" s="213"/>
      <c r="AI116" s="213"/>
      <c r="AJ116" s="213"/>
      <c r="AK116" s="213"/>
      <c r="AL116" s="213"/>
      <c r="AM116" s="213"/>
      <c r="AN116" s="213"/>
      <c r="AO116" s="213"/>
      <c r="AP116" s="213"/>
      <c r="AQ116" s="213"/>
      <c r="AR116" s="213"/>
      <c r="AS116" s="213"/>
      <c r="AT116" s="213"/>
      <c r="AU116" s="213"/>
      <c r="AV116" s="213"/>
      <c r="AW116" s="213"/>
      <c r="AX116" s="213"/>
      <c r="AY116" s="213"/>
      <c r="AZ116" s="213"/>
      <c r="BA116" s="213"/>
      <c r="BB116" s="213"/>
      <c r="BC116" s="213"/>
      <c r="BD116" s="213"/>
      <c r="BE116" s="213"/>
      <c r="BF116" s="213"/>
      <c r="BG116" s="213"/>
      <c r="BH116" s="213"/>
      <c r="BI116" s="213"/>
      <c r="BJ116" s="213"/>
      <c r="BK116" s="213"/>
      <c r="BL116" s="213"/>
    </row>
    <row r="117" customFormat="false" ht="30" hidden="false" customHeight="true" outlineLevel="0" collapsed="false">
      <c r="A117" s="273"/>
      <c r="B117" s="126"/>
      <c r="C117" s="126"/>
      <c r="D117" s="126"/>
      <c r="E117" s="126"/>
      <c r="F117" s="126"/>
      <c r="G117" s="126"/>
      <c r="H117" s="126"/>
      <c r="I117" s="126"/>
      <c r="J117" s="126"/>
      <c r="K117" s="126"/>
      <c r="L117" s="126"/>
      <c r="M117" s="126"/>
      <c r="N117" s="249" t="n">
        <f aca="false">'Расчетный лист'!T122</f>
        <v>0.796888945556547</v>
      </c>
      <c r="O117" s="249"/>
      <c r="P117" s="276" t="s">
        <v>332</v>
      </c>
      <c r="Q117" s="276"/>
      <c r="R117" s="38"/>
      <c r="S117" s="231" t="s">
        <v>454</v>
      </c>
      <c r="T117" s="231"/>
      <c r="U117" s="40"/>
      <c r="V117" s="350"/>
      <c r="W117" s="350"/>
      <c r="X117" s="350"/>
      <c r="Y117" s="350"/>
      <c r="Z117" s="213"/>
      <c r="AA117" s="213"/>
      <c r="AB117" s="213"/>
      <c r="AC117" s="213"/>
      <c r="AD117" s="213"/>
      <c r="AE117" s="213"/>
      <c r="AF117" s="213"/>
      <c r="AG117" s="213"/>
      <c r="AH117" s="213"/>
      <c r="AI117" s="213"/>
      <c r="AJ117" s="213"/>
      <c r="AK117" s="213"/>
      <c r="AL117" s="213"/>
      <c r="AM117" s="213"/>
      <c r="AN117" s="213"/>
      <c r="AO117" s="213"/>
      <c r="AP117" s="213"/>
      <c r="AQ117" s="213"/>
      <c r="AR117" s="213"/>
      <c r="AS117" s="213"/>
      <c r="AT117" s="213"/>
      <c r="AU117" s="213"/>
      <c r="AV117" s="213"/>
      <c r="AW117" s="213"/>
      <c r="AX117" s="213"/>
      <c r="AY117" s="213"/>
      <c r="AZ117" s="213"/>
      <c r="BA117" s="213"/>
      <c r="BB117" s="213"/>
      <c r="BC117" s="213"/>
      <c r="BD117" s="213"/>
      <c r="BE117" s="213"/>
      <c r="BF117" s="213"/>
      <c r="BG117" s="213"/>
      <c r="BH117" s="213"/>
      <c r="BI117" s="213"/>
      <c r="BJ117" s="213"/>
      <c r="BK117" s="213"/>
      <c r="BL117" s="213"/>
    </row>
    <row r="118" customFormat="false" ht="30" hidden="false" customHeight="true" outlineLevel="0" collapsed="false">
      <c r="A118" s="273"/>
      <c r="B118" s="126"/>
      <c r="C118" s="126"/>
      <c r="D118" s="126"/>
      <c r="E118" s="126"/>
      <c r="F118" s="126"/>
      <c r="G118" s="126"/>
      <c r="H118" s="126"/>
      <c r="I118" s="126"/>
      <c r="J118" s="126"/>
      <c r="K118" s="126"/>
      <c r="L118" s="126"/>
      <c r="M118" s="126"/>
      <c r="N118" s="249"/>
      <c r="O118" s="249"/>
      <c r="P118" s="276"/>
      <c r="Q118" s="276"/>
      <c r="R118" s="38"/>
      <c r="S118" s="231"/>
      <c r="T118" s="231"/>
      <c r="U118" s="40"/>
      <c r="V118" s="350"/>
      <c r="W118" s="350"/>
      <c r="X118" s="350"/>
      <c r="Y118" s="350"/>
      <c r="Z118" s="213"/>
      <c r="AA118" s="213"/>
      <c r="AB118" s="213"/>
      <c r="AC118" s="213"/>
      <c r="AD118" s="213"/>
      <c r="AE118" s="213"/>
      <c r="AF118" s="213"/>
      <c r="AG118" s="213"/>
      <c r="AH118" s="213"/>
      <c r="AI118" s="213"/>
      <c r="AJ118" s="213"/>
      <c r="AK118" s="213"/>
      <c r="AL118" s="213"/>
      <c r="AM118" s="213"/>
      <c r="AN118" s="213"/>
      <c r="AO118" s="213"/>
      <c r="AP118" s="213"/>
      <c r="AQ118" s="213"/>
      <c r="AR118" s="213"/>
      <c r="AS118" s="213"/>
      <c r="AT118" s="213"/>
      <c r="AU118" s="213"/>
      <c r="AV118" s="213"/>
      <c r="AW118" s="213"/>
      <c r="AX118" s="213"/>
      <c r="AY118" s="213"/>
      <c r="AZ118" s="213"/>
      <c r="BA118" s="213"/>
      <c r="BB118" s="213"/>
      <c r="BC118" s="213"/>
      <c r="BD118" s="213"/>
      <c r="BE118" s="213"/>
      <c r="BF118" s="213"/>
      <c r="BG118" s="213"/>
      <c r="BH118" s="213"/>
      <c r="BI118" s="213"/>
      <c r="BJ118" s="213"/>
      <c r="BK118" s="213"/>
      <c r="BL118" s="213"/>
    </row>
    <row r="119" customFormat="false" ht="30" hidden="false" customHeight="true" outlineLevel="0" collapsed="false">
      <c r="A119" s="379" t="s">
        <v>40</v>
      </c>
      <c r="B119" s="380" t="s">
        <v>411</v>
      </c>
      <c r="C119" s="222" t="n">
        <v>15</v>
      </c>
      <c r="D119" s="222"/>
      <c r="E119" s="254"/>
      <c r="F119" s="255"/>
      <c r="G119" s="255"/>
      <c r="H119" s="255"/>
      <c r="I119" s="255"/>
      <c r="J119" s="255"/>
      <c r="K119" s="255"/>
      <c r="L119" s="255"/>
      <c r="M119" s="255"/>
      <c r="N119" s="255"/>
      <c r="O119" s="255"/>
      <c r="P119" s="255"/>
      <c r="Q119" s="241"/>
      <c r="R119" s="224" t="s">
        <v>58</v>
      </c>
      <c r="S119" s="224"/>
      <c r="T119" s="225" t="s">
        <v>59</v>
      </c>
      <c r="U119" s="225"/>
      <c r="V119" s="226" t="s">
        <v>60</v>
      </c>
      <c r="W119" s="226"/>
      <c r="X119" s="226"/>
      <c r="Y119" s="226"/>
      <c r="Z119" s="213"/>
      <c r="AA119" s="213"/>
      <c r="AB119" s="213"/>
      <c r="AC119" s="213"/>
      <c r="AD119" s="213"/>
      <c r="AE119" s="213"/>
      <c r="AF119" s="213"/>
      <c r="AG119" s="213"/>
      <c r="AH119" s="213"/>
      <c r="AI119" s="213"/>
      <c r="AJ119" s="213"/>
      <c r="AK119" s="213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3"/>
      <c r="BB119" s="213"/>
      <c r="BC119" s="213"/>
      <c r="BD119" s="213"/>
      <c r="BE119" s="213"/>
      <c r="BF119" s="213"/>
      <c r="BG119" s="213"/>
      <c r="BH119" s="213"/>
      <c r="BI119" s="213"/>
      <c r="BJ119" s="213"/>
      <c r="BK119" s="213"/>
      <c r="BL119" s="213"/>
    </row>
    <row r="120" customFormat="false" ht="30" hidden="false" customHeight="true" outlineLevel="0" collapsed="false">
      <c r="A120" s="379"/>
      <c r="B120" s="28"/>
      <c r="C120" s="381" t="s">
        <v>455</v>
      </c>
      <c r="D120" s="381"/>
      <c r="E120" s="381"/>
      <c r="F120" s="381"/>
      <c r="G120" s="381"/>
      <c r="H120" s="381"/>
      <c r="I120" s="381"/>
      <c r="J120" s="381"/>
      <c r="K120" s="381"/>
      <c r="L120" s="381"/>
      <c r="M120" s="381"/>
      <c r="N120" s="381"/>
      <c r="O120" s="381"/>
      <c r="P120" s="381"/>
      <c r="Q120" s="381"/>
      <c r="R120" s="382" t="n">
        <f aca="false">'Расчетный лист'!BA69</f>
        <v>0.096</v>
      </c>
      <c r="S120" s="382"/>
      <c r="T120" s="276" t="s">
        <v>211</v>
      </c>
      <c r="U120" s="276"/>
      <c r="V120" s="38"/>
      <c r="W120" s="231" t="s">
        <v>456</v>
      </c>
      <c r="X120" s="231"/>
      <c r="Y120" s="232"/>
      <c r="Z120" s="213"/>
      <c r="AA120" s="213"/>
      <c r="AB120" s="213"/>
      <c r="AC120" s="213"/>
      <c r="AD120" s="213"/>
      <c r="AE120" s="213"/>
      <c r="AF120" s="213"/>
      <c r="AG120" s="213"/>
      <c r="AH120" s="213"/>
      <c r="AI120" s="213"/>
      <c r="AJ120" s="213"/>
      <c r="AK120" s="213"/>
      <c r="AL120" s="213"/>
      <c r="AM120" s="213"/>
      <c r="AN120" s="213"/>
      <c r="AO120" s="213"/>
      <c r="AP120" s="213"/>
      <c r="AQ120" s="213"/>
      <c r="AR120" s="213"/>
      <c r="AS120" s="213"/>
      <c r="AT120" s="213"/>
      <c r="AU120" s="213"/>
      <c r="AV120" s="213"/>
      <c r="AW120" s="213"/>
      <c r="AX120" s="213"/>
      <c r="AY120" s="213"/>
      <c r="AZ120" s="213"/>
      <c r="BA120" s="213"/>
      <c r="BB120" s="213"/>
      <c r="BC120" s="213"/>
      <c r="BD120" s="213"/>
      <c r="BE120" s="213"/>
      <c r="BF120" s="213"/>
      <c r="BG120" s="213"/>
      <c r="BH120" s="213"/>
      <c r="BI120" s="213"/>
      <c r="BJ120" s="213"/>
      <c r="BK120" s="213"/>
      <c r="BL120" s="213"/>
    </row>
    <row r="121" customFormat="false" ht="30" hidden="false" customHeight="true" outlineLevel="0" collapsed="false">
      <c r="A121" s="379"/>
      <c r="B121" s="28"/>
      <c r="C121" s="381"/>
      <c r="D121" s="381"/>
      <c r="E121" s="381"/>
      <c r="F121" s="381"/>
      <c r="G121" s="381"/>
      <c r="H121" s="381"/>
      <c r="I121" s="381"/>
      <c r="J121" s="381"/>
      <c r="K121" s="381"/>
      <c r="L121" s="381"/>
      <c r="M121" s="381"/>
      <c r="N121" s="381"/>
      <c r="O121" s="381"/>
      <c r="P121" s="381"/>
      <c r="Q121" s="381"/>
      <c r="R121" s="382"/>
      <c r="S121" s="382"/>
      <c r="T121" s="276"/>
      <c r="U121" s="276"/>
      <c r="V121" s="38"/>
      <c r="W121" s="231"/>
      <c r="X121" s="231"/>
      <c r="Y121" s="232"/>
      <c r="Z121" s="213"/>
      <c r="AA121" s="213"/>
      <c r="AB121" s="213"/>
      <c r="AC121" s="213"/>
      <c r="AD121" s="213"/>
      <c r="AE121" s="213"/>
      <c r="AF121" s="213"/>
      <c r="AG121" s="213"/>
      <c r="AH121" s="213"/>
      <c r="AI121" s="213"/>
      <c r="AJ121" s="213"/>
      <c r="AK121" s="213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  <c r="AY121" s="213"/>
      <c r="AZ121" s="213"/>
      <c r="BA121" s="213"/>
      <c r="BB121" s="213"/>
      <c r="BC121" s="213"/>
      <c r="BD121" s="213"/>
      <c r="BE121" s="213"/>
      <c r="BF121" s="213"/>
      <c r="BG121" s="213"/>
      <c r="BH121" s="213"/>
      <c r="BI121" s="213"/>
      <c r="BJ121" s="213"/>
      <c r="BK121" s="213"/>
      <c r="BL121" s="213"/>
    </row>
    <row r="122" customFormat="false" ht="30" hidden="false" customHeight="true" outlineLevel="0" collapsed="false">
      <c r="A122" s="269" t="s">
        <v>411</v>
      </c>
      <c r="B122" s="222" t="n">
        <v>16</v>
      </c>
      <c r="C122" s="222"/>
      <c r="D122" s="17"/>
      <c r="E122" s="304"/>
      <c r="F122" s="304"/>
      <c r="G122" s="304"/>
      <c r="H122" s="304"/>
      <c r="I122" s="304"/>
      <c r="J122" s="304"/>
      <c r="K122" s="304"/>
      <c r="L122" s="304"/>
      <c r="M122" s="17"/>
      <c r="N122" s="224" t="s">
        <v>58</v>
      </c>
      <c r="O122" s="224"/>
      <c r="P122" s="225" t="s">
        <v>59</v>
      </c>
      <c r="Q122" s="225"/>
      <c r="R122" s="270" t="s">
        <v>60</v>
      </c>
      <c r="S122" s="270"/>
      <c r="T122" s="270"/>
      <c r="U122" s="270"/>
      <c r="V122" s="270" t="s">
        <v>1</v>
      </c>
      <c r="W122" s="270"/>
      <c r="X122" s="270"/>
      <c r="Y122" s="270"/>
      <c r="Z122" s="213"/>
      <c r="AA122" s="213"/>
      <c r="AB122" s="213"/>
      <c r="AC122" s="213"/>
      <c r="AD122" s="213"/>
      <c r="AE122" s="213"/>
      <c r="AF122" s="213"/>
      <c r="AG122" s="213"/>
      <c r="AH122" s="213"/>
      <c r="AI122" s="213"/>
      <c r="AJ122" s="213"/>
      <c r="AK122" s="213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  <c r="AY122" s="213"/>
      <c r="AZ122" s="213"/>
      <c r="BA122" s="213"/>
      <c r="BB122" s="213"/>
      <c r="BC122" s="213"/>
      <c r="BD122" s="213"/>
      <c r="BE122" s="213"/>
      <c r="BF122" s="213"/>
      <c r="BG122" s="213"/>
      <c r="BH122" s="213"/>
      <c r="BI122" s="213"/>
      <c r="BJ122" s="213"/>
      <c r="BK122" s="213"/>
      <c r="BL122" s="213"/>
    </row>
    <row r="123" customFormat="false" ht="30" hidden="false" customHeight="true" outlineLevel="0" collapsed="false">
      <c r="A123" s="273"/>
      <c r="B123" s="325" t="s">
        <v>457</v>
      </c>
      <c r="C123" s="325"/>
      <c r="D123" s="325"/>
      <c r="E123" s="325"/>
      <c r="F123" s="325"/>
      <c r="G123" s="325"/>
      <c r="H123" s="325"/>
      <c r="I123" s="325"/>
      <c r="J123" s="325"/>
      <c r="K123" s="325"/>
      <c r="L123" s="325"/>
      <c r="M123" s="325"/>
      <c r="N123" s="382" t="n">
        <f aca="false">'Расчетный лист'!AZ57</f>
        <v>0.0192</v>
      </c>
      <c r="O123" s="382"/>
      <c r="P123" s="276" t="s">
        <v>211</v>
      </c>
      <c r="Q123" s="276"/>
      <c r="R123" s="38"/>
      <c r="S123" s="231" t="s">
        <v>458</v>
      </c>
      <c r="T123" s="231"/>
      <c r="U123" s="40"/>
      <c r="V123" s="350"/>
      <c r="W123" s="350"/>
      <c r="X123" s="350"/>
      <c r="Y123" s="350"/>
      <c r="Z123" s="213"/>
      <c r="AA123" s="213"/>
      <c r="AB123" s="213"/>
      <c r="AC123" s="213"/>
      <c r="AD123" s="213"/>
      <c r="AE123" s="213"/>
      <c r="AF123" s="213"/>
      <c r="AG123" s="213"/>
      <c r="AH123" s="213"/>
      <c r="AI123" s="213"/>
      <c r="AJ123" s="213"/>
      <c r="AK123" s="213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213"/>
      <c r="AX123" s="213"/>
      <c r="AY123" s="213"/>
      <c r="AZ123" s="213"/>
      <c r="BA123" s="213"/>
      <c r="BB123" s="213"/>
      <c r="BC123" s="213"/>
      <c r="BD123" s="213"/>
      <c r="BE123" s="213"/>
      <c r="BF123" s="213"/>
      <c r="BG123" s="213"/>
      <c r="BH123" s="213"/>
      <c r="BI123" s="213"/>
      <c r="BJ123" s="213"/>
      <c r="BK123" s="213"/>
      <c r="BL123" s="213"/>
    </row>
    <row r="124" customFormat="false" ht="30" hidden="false" customHeight="true" outlineLevel="0" collapsed="false">
      <c r="A124" s="273"/>
      <c r="B124" s="325"/>
      <c r="C124" s="325"/>
      <c r="D124" s="325"/>
      <c r="E124" s="325"/>
      <c r="F124" s="325"/>
      <c r="G124" s="325"/>
      <c r="H124" s="325"/>
      <c r="I124" s="325"/>
      <c r="J124" s="325"/>
      <c r="K124" s="325"/>
      <c r="L124" s="325"/>
      <c r="M124" s="325"/>
      <c r="N124" s="382"/>
      <c r="O124" s="382"/>
      <c r="P124" s="276"/>
      <c r="Q124" s="276"/>
      <c r="R124" s="38"/>
      <c r="S124" s="231"/>
      <c r="T124" s="231"/>
      <c r="U124" s="40"/>
      <c r="V124" s="350"/>
      <c r="W124" s="350"/>
      <c r="X124" s="350"/>
      <c r="Y124" s="350"/>
      <c r="Z124" s="213"/>
      <c r="AA124" s="213"/>
      <c r="AB124" s="213"/>
      <c r="AC124" s="213"/>
      <c r="AD124" s="213"/>
      <c r="AE124" s="213"/>
      <c r="AF124" s="213"/>
      <c r="AG124" s="213"/>
      <c r="AH124" s="213"/>
      <c r="AI124" s="213"/>
      <c r="AJ124" s="213"/>
      <c r="AK124" s="213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  <c r="BA124" s="213"/>
      <c r="BB124" s="213"/>
      <c r="BC124" s="213"/>
      <c r="BD124" s="213"/>
      <c r="BE124" s="213"/>
      <c r="BF124" s="213"/>
      <c r="BG124" s="213"/>
      <c r="BH124" s="213"/>
      <c r="BI124" s="213"/>
      <c r="BJ124" s="213"/>
      <c r="BK124" s="213"/>
      <c r="BL124" s="213"/>
    </row>
    <row r="125" customFormat="false" ht="30" hidden="false" customHeight="true" outlineLevel="0" collapsed="false">
      <c r="A125" s="269" t="s">
        <v>411</v>
      </c>
      <c r="B125" s="222" t="n">
        <v>17</v>
      </c>
      <c r="C125" s="222"/>
      <c r="D125" s="17"/>
      <c r="E125" s="30"/>
      <c r="F125" s="30"/>
      <c r="G125" s="30"/>
      <c r="H125" s="30"/>
      <c r="I125" s="30"/>
      <c r="J125" s="30"/>
      <c r="K125" s="30"/>
      <c r="L125" s="30"/>
      <c r="M125" s="17"/>
      <c r="N125" s="224" t="s">
        <v>58</v>
      </c>
      <c r="O125" s="224"/>
      <c r="P125" s="225" t="s">
        <v>59</v>
      </c>
      <c r="Q125" s="225"/>
      <c r="R125" s="270" t="s">
        <v>60</v>
      </c>
      <c r="S125" s="270"/>
      <c r="T125" s="270"/>
      <c r="U125" s="270"/>
      <c r="V125" s="270" t="s">
        <v>1</v>
      </c>
      <c r="W125" s="270"/>
      <c r="X125" s="270"/>
      <c r="Y125" s="270"/>
      <c r="Z125" s="213"/>
      <c r="AA125" s="213"/>
      <c r="AB125" s="213"/>
      <c r="AC125" s="213"/>
      <c r="AD125" s="213"/>
      <c r="AE125" s="213"/>
      <c r="AF125" s="213"/>
      <c r="AG125" s="213"/>
      <c r="AH125" s="213"/>
      <c r="AI125" s="213"/>
      <c r="AJ125" s="213"/>
      <c r="AK125" s="213"/>
      <c r="AL125" s="213"/>
      <c r="AM125" s="213"/>
      <c r="AN125" s="213"/>
      <c r="AO125" s="213"/>
      <c r="AP125" s="213"/>
      <c r="AQ125" s="213"/>
      <c r="AR125" s="213"/>
      <c r="AS125" s="213"/>
      <c r="AT125" s="213"/>
      <c r="AU125" s="213"/>
      <c r="AV125" s="213"/>
      <c r="AW125" s="213"/>
      <c r="AX125" s="213"/>
      <c r="AY125" s="213"/>
      <c r="AZ125" s="213"/>
      <c r="BA125" s="213"/>
      <c r="BB125" s="213"/>
      <c r="BC125" s="213"/>
      <c r="BD125" s="213"/>
      <c r="BE125" s="213"/>
      <c r="BF125" s="213"/>
      <c r="BG125" s="213"/>
      <c r="BH125" s="213"/>
      <c r="BI125" s="213"/>
      <c r="BJ125" s="213"/>
      <c r="BK125" s="213"/>
      <c r="BL125" s="213"/>
    </row>
    <row r="126" customFormat="false" ht="30" hidden="false" customHeight="true" outlineLevel="0" collapsed="false">
      <c r="A126" s="273"/>
      <c r="B126" s="364" t="s">
        <v>228</v>
      </c>
      <c r="C126" s="364"/>
      <c r="D126" s="364"/>
      <c r="E126" s="364"/>
      <c r="F126" s="364"/>
      <c r="G126" s="364"/>
      <c r="H126" s="364"/>
      <c r="I126" s="364"/>
      <c r="J126" s="364"/>
      <c r="K126" s="364"/>
      <c r="L126" s="364"/>
      <c r="M126" s="364"/>
      <c r="N126" s="230" t="n">
        <f aca="false">'Расчетный лист'!AZ61</f>
        <v>3.01261261261262</v>
      </c>
      <c r="O126" s="230"/>
      <c r="P126" s="276" t="s">
        <v>211</v>
      </c>
      <c r="Q126" s="276"/>
      <c r="R126" s="38"/>
      <c r="S126" s="231" t="s">
        <v>459</v>
      </c>
      <c r="T126" s="231"/>
      <c r="U126" s="40"/>
      <c r="V126" s="272"/>
      <c r="W126" s="272"/>
      <c r="X126" s="272"/>
      <c r="Y126" s="272"/>
      <c r="Z126" s="213"/>
      <c r="AA126" s="213"/>
      <c r="AB126" s="213"/>
      <c r="AC126" s="213"/>
      <c r="AD126" s="213"/>
      <c r="AE126" s="213"/>
      <c r="AF126" s="213"/>
      <c r="AG126" s="213"/>
      <c r="AH126" s="213"/>
      <c r="AI126" s="213"/>
      <c r="AJ126" s="213"/>
      <c r="AK126" s="213"/>
      <c r="AL126" s="213"/>
      <c r="AM126" s="213"/>
      <c r="AN126" s="213"/>
      <c r="AO126" s="213"/>
      <c r="AP126" s="213"/>
      <c r="AQ126" s="213"/>
      <c r="AR126" s="213"/>
      <c r="AS126" s="213"/>
      <c r="AT126" s="213"/>
      <c r="AU126" s="213"/>
      <c r="AV126" s="213"/>
      <c r="AW126" s="213"/>
      <c r="AX126" s="213"/>
      <c r="AY126" s="213"/>
      <c r="AZ126" s="213"/>
      <c r="BA126" s="213"/>
      <c r="BB126" s="213"/>
      <c r="BC126" s="213"/>
      <c r="BD126" s="213"/>
      <c r="BE126" s="213"/>
      <c r="BF126" s="213"/>
      <c r="BG126" s="213"/>
      <c r="BH126" s="213"/>
      <c r="BI126" s="213"/>
      <c r="BJ126" s="213"/>
      <c r="BK126" s="213"/>
      <c r="BL126" s="213"/>
    </row>
    <row r="127" customFormat="false" ht="30" hidden="false" customHeight="true" outlineLevel="0" collapsed="false">
      <c r="A127" s="273"/>
      <c r="B127" s="364"/>
      <c r="C127" s="364"/>
      <c r="D127" s="364"/>
      <c r="E127" s="364"/>
      <c r="F127" s="364"/>
      <c r="G127" s="364"/>
      <c r="H127" s="364"/>
      <c r="I127" s="364"/>
      <c r="J127" s="364"/>
      <c r="K127" s="364"/>
      <c r="L127" s="364"/>
      <c r="M127" s="364"/>
      <c r="N127" s="230"/>
      <c r="O127" s="230"/>
      <c r="P127" s="276"/>
      <c r="Q127" s="276"/>
      <c r="R127" s="38"/>
      <c r="S127" s="231"/>
      <c r="T127" s="231"/>
      <c r="U127" s="40"/>
      <c r="V127" s="272"/>
      <c r="W127" s="272"/>
      <c r="X127" s="272"/>
      <c r="Y127" s="272"/>
      <c r="Z127" s="213"/>
      <c r="AA127" s="213"/>
      <c r="AB127" s="213"/>
      <c r="AC127" s="213"/>
      <c r="AD127" s="213"/>
      <c r="AE127" s="213"/>
      <c r="AF127" s="213"/>
      <c r="AG127" s="213"/>
      <c r="AH127" s="213"/>
      <c r="AI127" s="213"/>
      <c r="AJ127" s="213"/>
      <c r="AK127" s="213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  <c r="AY127" s="213"/>
      <c r="AZ127" s="213"/>
      <c r="BA127" s="213"/>
      <c r="BB127" s="213"/>
      <c r="BC127" s="213"/>
      <c r="BD127" s="213"/>
      <c r="BE127" s="213"/>
      <c r="BF127" s="213"/>
      <c r="BG127" s="213"/>
      <c r="BH127" s="213"/>
      <c r="BI127" s="213"/>
      <c r="BJ127" s="213"/>
      <c r="BK127" s="213"/>
      <c r="BL127" s="213"/>
    </row>
    <row r="128" customFormat="false" ht="30" hidden="false" customHeight="true" outlineLevel="0" collapsed="false">
      <c r="A128" s="269" t="s">
        <v>411</v>
      </c>
      <c r="B128" s="222" t="n">
        <v>18</v>
      </c>
      <c r="C128" s="222"/>
      <c r="D128" s="17"/>
      <c r="E128" s="30"/>
      <c r="F128" s="30"/>
      <c r="G128" s="30"/>
      <c r="H128" s="30"/>
      <c r="I128" s="30"/>
      <c r="J128" s="30"/>
      <c r="K128" s="30"/>
      <c r="L128" s="17"/>
      <c r="M128" s="224" t="s">
        <v>58</v>
      </c>
      <c r="N128" s="224"/>
      <c r="O128" s="225" t="s">
        <v>59</v>
      </c>
      <c r="P128" s="225"/>
      <c r="Q128" s="313" t="s">
        <v>60</v>
      </c>
      <c r="R128" s="313"/>
      <c r="S128" s="313"/>
      <c r="T128" s="313"/>
      <c r="U128" s="270" t="s">
        <v>1</v>
      </c>
      <c r="V128" s="270"/>
      <c r="W128" s="270"/>
      <c r="X128" s="270"/>
      <c r="Y128" s="270"/>
      <c r="Z128" s="213"/>
      <c r="AA128" s="213"/>
      <c r="AB128" s="213"/>
      <c r="AC128" s="213"/>
      <c r="AD128" s="213"/>
      <c r="AE128" s="213"/>
      <c r="AF128" s="213"/>
      <c r="AG128" s="213"/>
      <c r="AH128" s="213"/>
      <c r="AI128" s="213"/>
      <c r="AJ128" s="213"/>
      <c r="AK128" s="213"/>
      <c r="AL128" s="213"/>
      <c r="AM128" s="213"/>
      <c r="AN128" s="213"/>
      <c r="AO128" s="213"/>
      <c r="AP128" s="213"/>
      <c r="AQ128" s="213"/>
      <c r="AR128" s="213"/>
      <c r="AS128" s="213"/>
      <c r="AT128" s="213"/>
      <c r="AU128" s="213"/>
      <c r="AV128" s="213"/>
      <c r="AW128" s="213"/>
      <c r="AX128" s="213"/>
      <c r="AY128" s="213"/>
      <c r="AZ128" s="213"/>
      <c r="BA128" s="213"/>
      <c r="BB128" s="213"/>
      <c r="BC128" s="213"/>
      <c r="BD128" s="213"/>
      <c r="BE128" s="213"/>
      <c r="BF128" s="213"/>
      <c r="BG128" s="213"/>
      <c r="BH128" s="213"/>
      <c r="BI128" s="213"/>
      <c r="BJ128" s="213"/>
      <c r="BK128" s="213"/>
      <c r="BL128" s="213"/>
    </row>
    <row r="129" customFormat="false" ht="30" hidden="false" customHeight="true" outlineLevel="0" collapsed="false">
      <c r="A129" s="273"/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249" t="n">
        <f aca="false">'Расчетный лист'!AZ65</f>
        <v>0.2304</v>
      </c>
      <c r="N129" s="249"/>
      <c r="O129" s="276" t="s">
        <v>211</v>
      </c>
      <c r="P129" s="276"/>
      <c r="Q129" s="38"/>
      <c r="R129" s="231" t="s">
        <v>460</v>
      </c>
      <c r="S129" s="231"/>
      <c r="T129" s="40"/>
      <c r="U129" s="272"/>
      <c r="V129" s="272"/>
      <c r="W129" s="272"/>
      <c r="X129" s="272"/>
      <c r="Y129" s="272"/>
      <c r="Z129" s="213"/>
      <c r="AA129" s="213"/>
      <c r="AB129" s="213"/>
      <c r="AC129" s="213"/>
      <c r="AD129" s="213"/>
      <c r="AE129" s="213"/>
      <c r="AF129" s="213"/>
      <c r="AG129" s="213"/>
      <c r="AH129" s="213"/>
      <c r="AI129" s="213"/>
      <c r="AJ129" s="213"/>
      <c r="AK129" s="213"/>
      <c r="AL129" s="213"/>
      <c r="AM129" s="213"/>
      <c r="AN129" s="213"/>
      <c r="AO129" s="213"/>
      <c r="AP129" s="213"/>
      <c r="AQ129" s="213"/>
      <c r="AR129" s="213"/>
      <c r="AS129" s="213"/>
      <c r="AT129" s="213"/>
      <c r="AU129" s="213"/>
      <c r="AV129" s="213"/>
      <c r="AW129" s="213"/>
      <c r="AX129" s="213"/>
      <c r="AY129" s="213"/>
      <c r="AZ129" s="213"/>
      <c r="BA129" s="213"/>
      <c r="BB129" s="213"/>
      <c r="BC129" s="213"/>
      <c r="BD129" s="213"/>
      <c r="BE129" s="213"/>
      <c r="BF129" s="213"/>
      <c r="BG129" s="213"/>
      <c r="BH129" s="213"/>
      <c r="BI129" s="213"/>
      <c r="BJ129" s="213"/>
      <c r="BK129" s="213"/>
      <c r="BL129" s="213"/>
    </row>
    <row r="130" customFormat="false" ht="30" hidden="false" customHeight="true" outlineLevel="0" collapsed="false">
      <c r="A130" s="273"/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249"/>
      <c r="N130" s="249"/>
      <c r="O130" s="276"/>
      <c r="P130" s="276"/>
      <c r="Q130" s="38"/>
      <c r="R130" s="231"/>
      <c r="S130" s="231"/>
      <c r="T130" s="40"/>
      <c r="U130" s="272"/>
      <c r="V130" s="272"/>
      <c r="W130" s="272"/>
      <c r="X130" s="272"/>
      <c r="Y130" s="272"/>
      <c r="Z130" s="213"/>
      <c r="AA130" s="213"/>
      <c r="AB130" s="213"/>
      <c r="AC130" s="213"/>
      <c r="AD130" s="213"/>
      <c r="AE130" s="213"/>
      <c r="AF130" s="213"/>
      <c r="AG130" s="213"/>
      <c r="AH130" s="213"/>
      <c r="AI130" s="213"/>
      <c r="AJ130" s="213"/>
      <c r="AK130" s="213"/>
      <c r="AL130" s="213"/>
      <c r="AM130" s="213"/>
      <c r="AN130" s="213"/>
      <c r="AO130" s="213"/>
      <c r="AP130" s="213"/>
      <c r="AQ130" s="213"/>
      <c r="AR130" s="213"/>
      <c r="AS130" s="213"/>
      <c r="AT130" s="213"/>
      <c r="AU130" s="213"/>
      <c r="AV130" s="213"/>
      <c r="AW130" s="213"/>
      <c r="AX130" s="213"/>
      <c r="AY130" s="213"/>
      <c r="AZ130" s="213"/>
      <c r="BA130" s="213"/>
      <c r="BB130" s="213"/>
      <c r="BC130" s="213"/>
      <c r="BD130" s="213"/>
      <c r="BE130" s="213"/>
      <c r="BF130" s="213"/>
      <c r="BG130" s="213"/>
      <c r="BH130" s="213"/>
      <c r="BI130" s="213"/>
      <c r="BJ130" s="213"/>
      <c r="BK130" s="213"/>
      <c r="BL130" s="213"/>
    </row>
    <row r="131" customFormat="false" ht="30" hidden="false" customHeight="true" outlineLevel="0" collapsed="false">
      <c r="A131" s="367"/>
      <c r="B131" s="368"/>
      <c r="C131" s="368"/>
      <c r="D131" s="368"/>
      <c r="E131" s="368"/>
      <c r="F131" s="368"/>
      <c r="G131" s="368"/>
      <c r="H131" s="368"/>
      <c r="I131" s="368"/>
      <c r="J131" s="368"/>
      <c r="K131" s="368"/>
      <c r="L131" s="368"/>
      <c r="M131" s="368"/>
      <c r="N131" s="368"/>
      <c r="O131" s="368"/>
      <c r="P131" s="368"/>
      <c r="Q131" s="368"/>
      <c r="R131" s="368"/>
      <c r="S131" s="368"/>
      <c r="T131" s="368"/>
      <c r="U131" s="368"/>
      <c r="V131" s="368"/>
      <c r="W131" s="368"/>
      <c r="X131" s="368"/>
      <c r="Y131" s="369"/>
      <c r="Z131" s="213"/>
      <c r="AA131" s="213"/>
      <c r="AB131" s="213"/>
      <c r="AC131" s="213"/>
      <c r="AD131" s="213"/>
      <c r="AE131" s="213"/>
      <c r="AF131" s="213"/>
      <c r="AG131" s="213"/>
      <c r="AH131" s="213"/>
      <c r="AI131" s="213"/>
      <c r="AJ131" s="213"/>
      <c r="AK131" s="213"/>
      <c r="AL131" s="213"/>
      <c r="AM131" s="213"/>
      <c r="AN131" s="213"/>
      <c r="AO131" s="213"/>
      <c r="AP131" s="213"/>
      <c r="AQ131" s="213"/>
      <c r="AR131" s="213"/>
      <c r="AS131" s="213"/>
      <c r="AT131" s="213"/>
      <c r="AU131" s="213"/>
      <c r="AV131" s="213"/>
      <c r="AW131" s="213"/>
      <c r="AX131" s="213"/>
      <c r="AY131" s="213"/>
      <c r="AZ131" s="213"/>
      <c r="BA131" s="213"/>
      <c r="BB131" s="213"/>
      <c r="BC131" s="213"/>
      <c r="BD131" s="213"/>
      <c r="BE131" s="213"/>
      <c r="BF131" s="213"/>
      <c r="BG131" s="213"/>
      <c r="BH131" s="213"/>
      <c r="BI131" s="213"/>
      <c r="BJ131" s="213"/>
      <c r="BK131" s="213"/>
      <c r="BL131" s="213"/>
    </row>
    <row r="132" customFormat="false" ht="30" hidden="false" customHeight="true" outlineLevel="0" collapsed="false">
      <c r="A132" s="336"/>
      <c r="B132" s="337"/>
      <c r="C132" s="337"/>
      <c r="D132" s="337"/>
      <c r="E132" s="337"/>
      <c r="F132" s="337"/>
      <c r="G132" s="337"/>
      <c r="H132" s="337"/>
      <c r="I132" s="337"/>
      <c r="J132" s="337"/>
      <c r="K132" s="337"/>
      <c r="L132" s="337"/>
      <c r="M132" s="337"/>
      <c r="N132" s="337"/>
      <c r="O132" s="337"/>
      <c r="P132" s="337"/>
      <c r="Q132" s="337"/>
      <c r="R132" s="337"/>
      <c r="S132" s="337"/>
      <c r="T132" s="337"/>
      <c r="U132" s="337"/>
      <c r="V132" s="337"/>
      <c r="W132" s="337"/>
      <c r="X132" s="337"/>
      <c r="Y132" s="338"/>
      <c r="Z132" s="213"/>
      <c r="AA132" s="213"/>
      <c r="AB132" s="213"/>
      <c r="AC132" s="213"/>
      <c r="AD132" s="213"/>
      <c r="AE132" s="213"/>
      <c r="AF132" s="213"/>
      <c r="AG132" s="213"/>
      <c r="AH132" s="213"/>
      <c r="AI132" s="213"/>
      <c r="AJ132" s="213"/>
      <c r="AK132" s="213"/>
      <c r="AL132" s="213"/>
      <c r="AM132" s="213"/>
      <c r="AN132" s="213"/>
      <c r="AO132" s="213"/>
      <c r="AP132" s="213"/>
      <c r="AQ132" s="213"/>
      <c r="AR132" s="213"/>
      <c r="AS132" s="213"/>
      <c r="AT132" s="213"/>
      <c r="AU132" s="213"/>
      <c r="AV132" s="213"/>
      <c r="AW132" s="213"/>
      <c r="AX132" s="213"/>
      <c r="AY132" s="213"/>
      <c r="AZ132" s="213"/>
      <c r="BA132" s="213"/>
      <c r="BB132" s="213"/>
      <c r="BC132" s="213"/>
      <c r="BD132" s="213"/>
      <c r="BE132" s="213"/>
      <c r="BF132" s="213"/>
      <c r="BG132" s="213"/>
      <c r="BH132" s="213"/>
      <c r="BI132" s="213"/>
      <c r="BJ132" s="213"/>
      <c r="BK132" s="213"/>
      <c r="BL132" s="213"/>
    </row>
    <row r="133" customFormat="false" ht="30" hidden="false" customHeight="true" outlineLevel="0" collapsed="false">
      <c r="A133" s="288"/>
      <c r="B133" s="289" t="s">
        <v>412</v>
      </c>
      <c r="C133" s="289"/>
      <c r="D133" s="289"/>
      <c r="E133" s="289"/>
      <c r="F133" s="289"/>
      <c r="G133" s="289"/>
      <c r="H133" s="289"/>
      <c r="I133" s="289"/>
      <c r="J133" s="289"/>
      <c r="K133" s="289"/>
      <c r="L133" s="289"/>
      <c r="M133" s="289"/>
      <c r="N133" s="289"/>
      <c r="O133" s="289"/>
      <c r="P133" s="289"/>
      <c r="Q133" s="289"/>
      <c r="R133" s="290"/>
      <c r="S133" s="285" t="s">
        <v>413</v>
      </c>
      <c r="T133" s="285"/>
      <c r="U133" s="285"/>
      <c r="V133" s="286"/>
      <c r="W133" s="285" t="n">
        <f aca="false">W114+1</f>
        <v>7</v>
      </c>
      <c r="X133" s="285"/>
      <c r="Y133" s="287"/>
      <c r="Z133" s="213"/>
      <c r="AA133" s="213"/>
      <c r="AB133" s="213"/>
      <c r="AC133" s="213"/>
      <c r="AD133" s="213"/>
      <c r="AE133" s="213"/>
      <c r="AF133" s="213"/>
      <c r="AG133" s="213"/>
      <c r="AH133" s="213"/>
      <c r="AI133" s="213"/>
      <c r="AJ133" s="213"/>
      <c r="AK133" s="213"/>
      <c r="AL133" s="213"/>
      <c r="AM133" s="213"/>
      <c r="AN133" s="213"/>
      <c r="AO133" s="213"/>
      <c r="AP133" s="213"/>
      <c r="AQ133" s="213"/>
      <c r="AR133" s="213"/>
      <c r="AS133" s="213"/>
      <c r="AT133" s="213"/>
      <c r="AU133" s="213"/>
      <c r="AV133" s="213"/>
      <c r="AW133" s="213"/>
      <c r="AX133" s="213"/>
      <c r="AY133" s="213"/>
      <c r="AZ133" s="213"/>
      <c r="BA133" s="213"/>
      <c r="BB133" s="213"/>
      <c r="BC133" s="213"/>
      <c r="BD133" s="213"/>
      <c r="BE133" s="213"/>
      <c r="BF133" s="213"/>
      <c r="BG133" s="213"/>
      <c r="BH133" s="213"/>
      <c r="BI133" s="213"/>
      <c r="BJ133" s="213"/>
      <c r="BK133" s="213"/>
      <c r="BL133" s="213"/>
    </row>
    <row r="134" customFormat="false" ht="30" hidden="false" customHeight="true" outlineLevel="0" collapsed="false">
      <c r="Z134" s="213"/>
      <c r="AA134" s="213"/>
      <c r="AB134" s="213"/>
      <c r="AC134" s="213"/>
      <c r="AD134" s="213"/>
      <c r="AE134" s="213"/>
      <c r="AF134" s="213"/>
      <c r="AG134" s="213"/>
      <c r="AH134" s="213"/>
      <c r="AI134" s="213"/>
      <c r="AJ134" s="213"/>
      <c r="AK134" s="213"/>
      <c r="AL134" s="213"/>
      <c r="AM134" s="213"/>
      <c r="AN134" s="213"/>
      <c r="AO134" s="213"/>
      <c r="AP134" s="213"/>
      <c r="AQ134" s="213"/>
      <c r="AR134" s="213"/>
      <c r="AS134" s="213"/>
      <c r="AT134" s="213"/>
      <c r="AU134" s="213"/>
      <c r="AV134" s="213"/>
      <c r="AW134" s="213"/>
      <c r="AX134" s="213"/>
      <c r="AY134" s="213"/>
      <c r="AZ134" s="213"/>
      <c r="BA134" s="213"/>
      <c r="BB134" s="213"/>
      <c r="BC134" s="213"/>
      <c r="BD134" s="213"/>
      <c r="BE134" s="213"/>
      <c r="BF134" s="213"/>
      <c r="BG134" s="213"/>
      <c r="BH134" s="213"/>
      <c r="BI134" s="213"/>
      <c r="BJ134" s="213"/>
      <c r="BK134" s="213"/>
      <c r="BL134" s="213"/>
    </row>
    <row r="135" customFormat="false" ht="30" hidden="false" customHeight="true" outlineLevel="0" collapsed="false">
      <c r="Z135" s="213"/>
      <c r="AA135" s="213"/>
      <c r="AB135" s="213"/>
      <c r="AC135" s="213"/>
      <c r="AD135" s="213"/>
      <c r="AE135" s="213"/>
      <c r="AF135" s="213"/>
      <c r="AG135" s="213"/>
      <c r="AH135" s="213"/>
      <c r="AI135" s="213"/>
      <c r="AJ135" s="213"/>
      <c r="AK135" s="213"/>
      <c r="AL135" s="213"/>
      <c r="AM135" s="213"/>
      <c r="AN135" s="213"/>
      <c r="AO135" s="213"/>
      <c r="AP135" s="213"/>
      <c r="AQ135" s="213"/>
      <c r="AR135" s="213"/>
      <c r="AS135" s="213"/>
      <c r="AT135" s="213"/>
      <c r="AU135" s="213"/>
      <c r="AV135" s="213"/>
      <c r="AW135" s="213"/>
      <c r="AX135" s="213"/>
      <c r="AY135" s="213"/>
      <c r="AZ135" s="213"/>
      <c r="BA135" s="213"/>
      <c r="BB135" s="213"/>
      <c r="BC135" s="213"/>
      <c r="BD135" s="213"/>
      <c r="BE135" s="213"/>
      <c r="BF135" s="213"/>
      <c r="BG135" s="213"/>
      <c r="BH135" s="213"/>
      <c r="BI135" s="213"/>
      <c r="BJ135" s="213"/>
      <c r="BK135" s="213"/>
      <c r="BL135" s="213"/>
    </row>
    <row r="136" customFormat="false" ht="30" hidden="false" customHeight="true" outlineLevel="0" collapsed="false">
      <c r="AY136" s="213"/>
      <c r="AZ136" s="213"/>
      <c r="BA136" s="213"/>
      <c r="BB136" s="213"/>
      <c r="BC136" s="213"/>
      <c r="BD136" s="213"/>
      <c r="BE136" s="213"/>
      <c r="BF136" s="213"/>
      <c r="BG136" s="213"/>
      <c r="BH136" s="213"/>
      <c r="BI136" s="213"/>
      <c r="BJ136" s="213"/>
      <c r="BK136" s="213"/>
      <c r="BL136" s="213"/>
    </row>
    <row r="137" customFormat="false" ht="30" hidden="false" customHeight="true" outlineLevel="0" collapsed="false">
      <c r="AY137" s="213"/>
      <c r="AZ137" s="213"/>
      <c r="BA137" s="213"/>
      <c r="BB137" s="213"/>
      <c r="BC137" s="213"/>
      <c r="BD137" s="213"/>
      <c r="BE137" s="213"/>
      <c r="BF137" s="213"/>
      <c r="BG137" s="213"/>
      <c r="BH137" s="213"/>
      <c r="BI137" s="213"/>
      <c r="BJ137" s="213"/>
      <c r="BK137" s="213"/>
      <c r="BL137" s="213"/>
    </row>
    <row r="138" customFormat="false" ht="30" hidden="false" customHeight="true" outlineLevel="0" collapsed="false">
      <c r="AY138" s="213"/>
      <c r="AZ138" s="213"/>
      <c r="BA138" s="213"/>
      <c r="BB138" s="213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</row>
    <row r="139" customFormat="false" ht="30" hidden="false" customHeight="true" outlineLevel="0" collapsed="false">
      <c r="AY139" s="213"/>
      <c r="AZ139" s="213"/>
      <c r="BA139" s="213"/>
      <c r="BB139" s="213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</row>
    <row r="140" customFormat="false" ht="30" hidden="false" customHeight="true" outlineLevel="0" collapsed="false">
      <c r="AY140" s="213"/>
      <c r="AZ140" s="213"/>
      <c r="BA140" s="213"/>
      <c r="BB140" s="213"/>
      <c r="BC140" s="213"/>
      <c r="BD140" s="213"/>
      <c r="BE140" s="213"/>
      <c r="BF140" s="213"/>
      <c r="BG140" s="213"/>
      <c r="BH140" s="213"/>
      <c r="BI140" s="213"/>
      <c r="BJ140" s="213"/>
      <c r="BK140" s="213"/>
      <c r="BL140" s="213"/>
    </row>
  </sheetData>
  <mergeCells count="671">
    <mergeCell ref="A1:Y1"/>
    <mergeCell ref="Z1:AX1"/>
    <mergeCell ref="A2:A15"/>
    <mergeCell ref="B2:Q3"/>
    <mergeCell ref="R2:S3"/>
    <mergeCell ref="T2:U3"/>
    <mergeCell ref="V2:Y3"/>
    <mergeCell ref="Z2:AF3"/>
    <mergeCell ref="AH2:AH4"/>
    <mergeCell ref="AI2:AJ2"/>
    <mergeCell ref="AL2:AM2"/>
    <mergeCell ref="AN2:AO2"/>
    <mergeCell ref="AP2:AS2"/>
    <mergeCell ref="AT2:AX2"/>
    <mergeCell ref="AI3:AK4"/>
    <mergeCell ref="AL3:AM4"/>
    <mergeCell ref="AN3:AO4"/>
    <mergeCell ref="AP3:AP4"/>
    <mergeCell ref="AQ3:AR4"/>
    <mergeCell ref="AS3:AS4"/>
    <mergeCell ref="AT3:AX4"/>
    <mergeCell ref="B4:Q4"/>
    <mergeCell ref="R4:S4"/>
    <mergeCell ref="T4:U4"/>
    <mergeCell ref="W4:X4"/>
    <mergeCell ref="Z4:AG11"/>
    <mergeCell ref="B5:Q5"/>
    <mergeCell ref="R5:S5"/>
    <mergeCell ref="T5:U5"/>
    <mergeCell ref="W5:X5"/>
    <mergeCell ref="AH5:AH7"/>
    <mergeCell ref="AI5:AJ5"/>
    <mergeCell ref="AL5:AM5"/>
    <mergeCell ref="AN5:AO5"/>
    <mergeCell ref="AP5:AS5"/>
    <mergeCell ref="AT5:AX5"/>
    <mergeCell ref="B6:Q6"/>
    <mergeCell ref="R6:S6"/>
    <mergeCell ref="T6:U6"/>
    <mergeCell ref="W6:X6"/>
    <mergeCell ref="AI6:AK7"/>
    <mergeCell ref="AL6:AM7"/>
    <mergeCell ref="AN6:AO7"/>
    <mergeCell ref="AP6:AP7"/>
    <mergeCell ref="AQ6:AR7"/>
    <mergeCell ref="AS6:AS7"/>
    <mergeCell ref="AT6:AX7"/>
    <mergeCell ref="B7:Q7"/>
    <mergeCell ref="R7:S7"/>
    <mergeCell ref="T7:U7"/>
    <mergeCell ref="W7:X7"/>
    <mergeCell ref="B8:Q8"/>
    <mergeCell ref="R8:S8"/>
    <mergeCell ref="T8:U8"/>
    <mergeCell ref="W8:X8"/>
    <mergeCell ref="AH8:AH11"/>
    <mergeCell ref="AI8:AJ8"/>
    <mergeCell ref="AL8:AM8"/>
    <mergeCell ref="AN8:AO8"/>
    <mergeCell ref="AP8:AS8"/>
    <mergeCell ref="AT8:AX8"/>
    <mergeCell ref="B9:Q9"/>
    <mergeCell ref="R9:S9"/>
    <mergeCell ref="T9:U9"/>
    <mergeCell ref="W9:X9"/>
    <mergeCell ref="AI9:AK11"/>
    <mergeCell ref="AL9:AM10"/>
    <mergeCell ref="AN9:AO10"/>
    <mergeCell ref="AP9:AP10"/>
    <mergeCell ref="AQ9:AR10"/>
    <mergeCell ref="AS9:AS10"/>
    <mergeCell ref="AT9:AX11"/>
    <mergeCell ref="B10:Q10"/>
    <mergeCell ref="R10:S10"/>
    <mergeCell ref="T10:U10"/>
    <mergeCell ref="W10:X10"/>
    <mergeCell ref="B11:Q11"/>
    <mergeCell ref="R11:S11"/>
    <mergeCell ref="T11:U11"/>
    <mergeCell ref="W11:X11"/>
    <mergeCell ref="AL11:AS11"/>
    <mergeCell ref="B12:Q12"/>
    <mergeCell ref="R12:S12"/>
    <mergeCell ref="T12:U12"/>
    <mergeCell ref="W12:X12"/>
    <mergeCell ref="Z12:AB14"/>
    <mergeCell ref="AD12:AE12"/>
    <mergeCell ref="AQ12:AR12"/>
    <mergeCell ref="AS12:AT12"/>
    <mergeCell ref="AU12:AX12"/>
    <mergeCell ref="B13:Q13"/>
    <mergeCell ref="R13:S13"/>
    <mergeCell ref="T13:U13"/>
    <mergeCell ref="W13:X13"/>
    <mergeCell ref="AC13:AC14"/>
    <mergeCell ref="AD13:AP14"/>
    <mergeCell ref="AQ13:AR14"/>
    <mergeCell ref="AS13:AT14"/>
    <mergeCell ref="AU13:AU14"/>
    <mergeCell ref="AV13:AW14"/>
    <mergeCell ref="AX13:AX14"/>
    <mergeCell ref="B14:Q14"/>
    <mergeCell ref="R14:S14"/>
    <mergeCell ref="T14:U14"/>
    <mergeCell ref="W14:X14"/>
    <mergeCell ref="B15:D15"/>
    <mergeCell ref="E15:Q15"/>
    <mergeCell ref="R15:S15"/>
    <mergeCell ref="T15:U15"/>
    <mergeCell ref="W15:X15"/>
    <mergeCell ref="Z15:AE15"/>
    <mergeCell ref="AF15:AX15"/>
    <mergeCell ref="B16:C16"/>
    <mergeCell ref="O16:P16"/>
    <mergeCell ref="Q16:R16"/>
    <mergeCell ref="S16:V16"/>
    <mergeCell ref="W16:Y16"/>
    <mergeCell ref="Z16:AE18"/>
    <mergeCell ref="AF16:AX18"/>
    <mergeCell ref="A17:A18"/>
    <mergeCell ref="B17:N18"/>
    <mergeCell ref="O17:P18"/>
    <mergeCell ref="Q17:R18"/>
    <mergeCell ref="S17:S18"/>
    <mergeCell ref="T17:U18"/>
    <mergeCell ref="V17:V18"/>
    <mergeCell ref="B19:Q19"/>
    <mergeCell ref="S19:U19"/>
    <mergeCell ref="W19:X19"/>
    <mergeCell ref="AA19:AP19"/>
    <mergeCell ref="AR19:AT19"/>
    <mergeCell ref="AV19:AW19"/>
    <mergeCell ref="A20:Y20"/>
    <mergeCell ref="Z20:AX20"/>
    <mergeCell ref="A21:C23"/>
    <mergeCell ref="D21:D23"/>
    <mergeCell ref="E21:F21"/>
    <mergeCell ref="O21:P21"/>
    <mergeCell ref="Q21:R21"/>
    <mergeCell ref="S21:V21"/>
    <mergeCell ref="W21:Y21"/>
    <mergeCell ref="Z21:Z23"/>
    <mergeCell ref="AA21:AB21"/>
    <mergeCell ref="AN21:AO21"/>
    <mergeCell ref="AP21:AQ21"/>
    <mergeCell ref="AR21:AU21"/>
    <mergeCell ref="AV21:AX21"/>
    <mergeCell ref="E22:N23"/>
    <mergeCell ref="O22:P23"/>
    <mergeCell ref="Q22:R23"/>
    <mergeCell ref="S22:S23"/>
    <mergeCell ref="T22:U23"/>
    <mergeCell ref="V22:V23"/>
    <mergeCell ref="W22:Y23"/>
    <mergeCell ref="AA22:AM23"/>
    <mergeCell ref="AN22:AO23"/>
    <mergeCell ref="AP22:AQ23"/>
    <mergeCell ref="AR22:AR23"/>
    <mergeCell ref="AS22:AT23"/>
    <mergeCell ref="AU22:AU23"/>
    <mergeCell ref="AV22:AX23"/>
    <mergeCell ref="A24:C26"/>
    <mergeCell ref="E24:F24"/>
    <mergeCell ref="R24:S24"/>
    <mergeCell ref="T24:U24"/>
    <mergeCell ref="V24:Y24"/>
    <mergeCell ref="Z24:Z26"/>
    <mergeCell ref="AA24:AB24"/>
    <mergeCell ref="AK24:AL24"/>
    <mergeCell ref="AM24:AN24"/>
    <mergeCell ref="AO24:AR24"/>
    <mergeCell ref="AS24:AX24"/>
    <mergeCell ref="D25:D26"/>
    <mergeCell ref="E25:Q26"/>
    <mergeCell ref="R25:S26"/>
    <mergeCell ref="T25:U26"/>
    <mergeCell ref="V25:V26"/>
    <mergeCell ref="W25:X26"/>
    <mergeCell ref="Y25:Y26"/>
    <mergeCell ref="AA25:AJ26"/>
    <mergeCell ref="AK25:AL26"/>
    <mergeCell ref="AM25:AN26"/>
    <mergeCell ref="AO25:AO26"/>
    <mergeCell ref="AP25:AQ26"/>
    <mergeCell ref="AR25:AR26"/>
    <mergeCell ref="AS25:AX26"/>
    <mergeCell ref="A27:C29"/>
    <mergeCell ref="E27:F27"/>
    <mergeCell ref="R27:S27"/>
    <mergeCell ref="T27:U27"/>
    <mergeCell ref="V27:Y27"/>
    <mergeCell ref="Z27:Z29"/>
    <mergeCell ref="AA27:AB27"/>
    <mergeCell ref="AM27:AN27"/>
    <mergeCell ref="AO27:AP27"/>
    <mergeCell ref="AQ27:AT27"/>
    <mergeCell ref="AU27:AX27"/>
    <mergeCell ref="D28:D29"/>
    <mergeCell ref="E28:Q29"/>
    <mergeCell ref="R28:S29"/>
    <mergeCell ref="T28:U29"/>
    <mergeCell ref="V28:V29"/>
    <mergeCell ref="W28:X29"/>
    <mergeCell ref="Y28:Y29"/>
    <mergeCell ref="AA28:AL29"/>
    <mergeCell ref="AM28:AN29"/>
    <mergeCell ref="AO28:AP29"/>
    <mergeCell ref="AQ28:AQ29"/>
    <mergeCell ref="AR28:AS29"/>
    <mergeCell ref="AT28:AT29"/>
    <mergeCell ref="AU28:AX29"/>
    <mergeCell ref="A30:E31"/>
    <mergeCell ref="F30:F31"/>
    <mergeCell ref="G30:H30"/>
    <mergeCell ref="M30:N30"/>
    <mergeCell ref="O30:R30"/>
    <mergeCell ref="S30:V30"/>
    <mergeCell ref="W30:Y30"/>
    <mergeCell ref="Z30:Z33"/>
    <mergeCell ref="AA30:AB30"/>
    <mergeCell ref="AL30:AM30"/>
    <mergeCell ref="AN30:AO30"/>
    <mergeCell ref="AP30:AS30"/>
    <mergeCell ref="AT30:AX30"/>
    <mergeCell ref="G31:L31"/>
    <mergeCell ref="M31:N31"/>
    <mergeCell ref="O31:R31"/>
    <mergeCell ref="T31:U31"/>
    <mergeCell ref="W31:Y31"/>
    <mergeCell ref="AA31:AK33"/>
    <mergeCell ref="AL31:AM32"/>
    <mergeCell ref="AN31:AO32"/>
    <mergeCell ref="AP31:AP32"/>
    <mergeCell ref="AQ31:AR32"/>
    <mergeCell ref="AS31:AS32"/>
    <mergeCell ref="AT31:AX33"/>
    <mergeCell ref="A32:E33"/>
    <mergeCell ref="G32:H32"/>
    <mergeCell ref="P32:Q32"/>
    <mergeCell ref="R32:U32"/>
    <mergeCell ref="V32:Y32"/>
    <mergeCell ref="G33:O33"/>
    <mergeCell ref="P33:Q33"/>
    <mergeCell ref="R33:U33"/>
    <mergeCell ref="W33:X33"/>
    <mergeCell ref="AL33:AS33"/>
    <mergeCell ref="A34:E35"/>
    <mergeCell ref="G34:H34"/>
    <mergeCell ref="P34:Q34"/>
    <mergeCell ref="R34:U34"/>
    <mergeCell ref="V34:Y34"/>
    <mergeCell ref="Z34:Z37"/>
    <mergeCell ref="AA34:AB34"/>
    <mergeCell ref="AK34:AM34"/>
    <mergeCell ref="AN34:AO34"/>
    <mergeCell ref="AP34:AS34"/>
    <mergeCell ref="AT34:AX34"/>
    <mergeCell ref="G35:O35"/>
    <mergeCell ref="P35:Q35"/>
    <mergeCell ref="R35:U35"/>
    <mergeCell ref="W35:X35"/>
    <mergeCell ref="AA35:AJ37"/>
    <mergeCell ref="AK35:AM36"/>
    <mergeCell ref="AN35:AO36"/>
    <mergeCell ref="AP35:AP36"/>
    <mergeCell ref="AQ35:AR36"/>
    <mergeCell ref="AS35:AS36"/>
    <mergeCell ref="AT35:AX37"/>
    <mergeCell ref="AK37:AS37"/>
    <mergeCell ref="B38:Q38"/>
    <mergeCell ref="S38:U38"/>
    <mergeCell ref="W38:X38"/>
    <mergeCell ref="AA38:AP38"/>
    <mergeCell ref="AR38:AT38"/>
    <mergeCell ref="AV38:AW38"/>
    <mergeCell ref="A39:Y39"/>
    <mergeCell ref="Z39:AX39"/>
    <mergeCell ref="A40:A42"/>
    <mergeCell ref="B40:B42"/>
    <mergeCell ref="C40:D40"/>
    <mergeCell ref="R40:S40"/>
    <mergeCell ref="T40:U40"/>
    <mergeCell ref="V40:Y40"/>
    <mergeCell ref="Z40:Z43"/>
    <mergeCell ref="AA40:AB40"/>
    <mergeCell ref="AK40:AM40"/>
    <mergeCell ref="AN40:AO40"/>
    <mergeCell ref="AP40:AS40"/>
    <mergeCell ref="AT40:AX40"/>
    <mergeCell ref="C41:Q42"/>
    <mergeCell ref="R41:S42"/>
    <mergeCell ref="T41:U42"/>
    <mergeCell ref="V41:V42"/>
    <mergeCell ref="W41:X42"/>
    <mergeCell ref="Y41:Y42"/>
    <mergeCell ref="AA41:AJ43"/>
    <mergeCell ref="AK41:AM42"/>
    <mergeCell ref="AN41:AO42"/>
    <mergeCell ref="AP41:AP42"/>
    <mergeCell ref="AQ41:AR42"/>
    <mergeCell ref="AS41:AS42"/>
    <mergeCell ref="AT41:AX43"/>
    <mergeCell ref="A43:A46"/>
    <mergeCell ref="B43:C43"/>
    <mergeCell ref="O43:P43"/>
    <mergeCell ref="Q43:R43"/>
    <mergeCell ref="S43:V43"/>
    <mergeCell ref="W43:Y43"/>
    <mergeCell ref="AK43:AS43"/>
    <mergeCell ref="B44:N46"/>
    <mergeCell ref="O44:P45"/>
    <mergeCell ref="Q44:R45"/>
    <mergeCell ref="S44:S45"/>
    <mergeCell ref="T44:U45"/>
    <mergeCell ref="V44:V45"/>
    <mergeCell ref="W44:Y46"/>
    <mergeCell ref="Z44:Z46"/>
    <mergeCell ref="AA44:AB44"/>
    <mergeCell ref="AL44:AM44"/>
    <mergeCell ref="AN44:AO44"/>
    <mergeCell ref="AP44:AS44"/>
    <mergeCell ref="AT44:AX44"/>
    <mergeCell ref="AA45:AK46"/>
    <mergeCell ref="AL45:AM46"/>
    <mergeCell ref="AN45:AO46"/>
    <mergeCell ref="AP45:AP46"/>
    <mergeCell ref="AQ45:AR46"/>
    <mergeCell ref="AS45:AS46"/>
    <mergeCell ref="AT45:AX46"/>
    <mergeCell ref="O46:V46"/>
    <mergeCell ref="A47:A49"/>
    <mergeCell ref="B47:C47"/>
    <mergeCell ref="L47:M47"/>
    <mergeCell ref="N47:O47"/>
    <mergeCell ref="P47:S47"/>
    <mergeCell ref="T47:Y47"/>
    <mergeCell ref="Z47:Z48"/>
    <mergeCell ref="AA47:AB47"/>
    <mergeCell ref="AD47:AF47"/>
    <mergeCell ref="AQ47:AR47"/>
    <mergeCell ref="AS47:AT47"/>
    <mergeCell ref="AU47:AX47"/>
    <mergeCell ref="B48:K49"/>
    <mergeCell ref="L48:M49"/>
    <mergeCell ref="N48:O49"/>
    <mergeCell ref="P48:P49"/>
    <mergeCell ref="Q48:R49"/>
    <mergeCell ref="S48:S49"/>
    <mergeCell ref="T48:Y49"/>
    <mergeCell ref="AA48:AP48"/>
    <mergeCell ref="AQ48:AR48"/>
    <mergeCell ref="AS48:AT48"/>
    <mergeCell ref="AV48:AW48"/>
    <mergeCell ref="Z49:Z50"/>
    <mergeCell ref="AA49:AB49"/>
    <mergeCell ref="AD49:AF49"/>
    <mergeCell ref="AP49:AQ49"/>
    <mergeCell ref="AR49:AT49"/>
    <mergeCell ref="AU49:AX49"/>
    <mergeCell ref="A50:A52"/>
    <mergeCell ref="B50:C50"/>
    <mergeCell ref="I50:J50"/>
    <mergeCell ref="K50:L50"/>
    <mergeCell ref="M50:P50"/>
    <mergeCell ref="Q50:Y50"/>
    <mergeCell ref="AA50:AO50"/>
    <mergeCell ref="AP50:AQ50"/>
    <mergeCell ref="AR50:AT50"/>
    <mergeCell ref="AV50:AW50"/>
    <mergeCell ref="B51:H52"/>
    <mergeCell ref="I51:J52"/>
    <mergeCell ref="K51:L52"/>
    <mergeCell ref="M51:M52"/>
    <mergeCell ref="N51:O52"/>
    <mergeCell ref="P51:P52"/>
    <mergeCell ref="Q51:Y52"/>
    <mergeCell ref="AA51:AB51"/>
    <mergeCell ref="AN51:AO51"/>
    <mergeCell ref="AP51:AQ51"/>
    <mergeCell ref="AR51:AU51"/>
    <mergeCell ref="AV51:AX51"/>
    <mergeCell ref="AA52:AM53"/>
    <mergeCell ref="AN52:AO53"/>
    <mergeCell ref="AP52:AQ53"/>
    <mergeCell ref="AR52:AR53"/>
    <mergeCell ref="AS52:AT53"/>
    <mergeCell ref="AU52:AU53"/>
    <mergeCell ref="AV52:AX53"/>
    <mergeCell ref="A53:A56"/>
    <mergeCell ref="B53:C53"/>
    <mergeCell ref="N53:O53"/>
    <mergeCell ref="P53:Q53"/>
    <mergeCell ref="R53:U53"/>
    <mergeCell ref="V53:Y53"/>
    <mergeCell ref="B54:M56"/>
    <mergeCell ref="N54:O55"/>
    <mergeCell ref="P54:Q55"/>
    <mergeCell ref="R54:R55"/>
    <mergeCell ref="S54:T55"/>
    <mergeCell ref="U54:U55"/>
    <mergeCell ref="V54:Y56"/>
    <mergeCell ref="Z54:Z56"/>
    <mergeCell ref="AA54:AB54"/>
    <mergeCell ref="AM54:AN54"/>
    <mergeCell ref="AO54:AP54"/>
    <mergeCell ref="AQ54:AT54"/>
    <mergeCell ref="AU54:AX54"/>
    <mergeCell ref="AA55:AL56"/>
    <mergeCell ref="AM55:AN56"/>
    <mergeCell ref="AO55:AP56"/>
    <mergeCell ref="AQ55:AQ56"/>
    <mergeCell ref="AR55:AS56"/>
    <mergeCell ref="AT55:AT56"/>
    <mergeCell ref="AU55:AX56"/>
    <mergeCell ref="N56:U56"/>
    <mergeCell ref="B57:Q57"/>
    <mergeCell ref="S57:U57"/>
    <mergeCell ref="W57:X57"/>
    <mergeCell ref="AA57:AP57"/>
    <mergeCell ref="AR57:AT57"/>
    <mergeCell ref="AV57:AW57"/>
    <mergeCell ref="A58:Y58"/>
    <mergeCell ref="Z58:AX58"/>
    <mergeCell ref="A59:A62"/>
    <mergeCell ref="B59:C59"/>
    <mergeCell ref="K59:L59"/>
    <mergeCell ref="M59:N59"/>
    <mergeCell ref="O59:R59"/>
    <mergeCell ref="S59:Y59"/>
    <mergeCell ref="Z59:Z61"/>
    <mergeCell ref="AA59:AB59"/>
    <mergeCell ref="AL59:AM59"/>
    <mergeCell ref="AN59:AO59"/>
    <mergeCell ref="AP59:AS59"/>
    <mergeCell ref="AT59:AX59"/>
    <mergeCell ref="B60:J62"/>
    <mergeCell ref="K60:L61"/>
    <mergeCell ref="M60:N61"/>
    <mergeCell ref="O60:O61"/>
    <mergeCell ref="P60:Q61"/>
    <mergeCell ref="R60:R61"/>
    <mergeCell ref="S60:Y62"/>
    <mergeCell ref="AA60:AK61"/>
    <mergeCell ref="AL60:AM61"/>
    <mergeCell ref="AN60:AO61"/>
    <mergeCell ref="AP60:AP61"/>
    <mergeCell ref="AQ60:AR61"/>
    <mergeCell ref="AS60:AS61"/>
    <mergeCell ref="AT60:AX61"/>
    <mergeCell ref="K62:R62"/>
    <mergeCell ref="Z62:Z64"/>
    <mergeCell ref="AA62:AB62"/>
    <mergeCell ref="AN62:AO62"/>
    <mergeCell ref="AP62:AQ62"/>
    <mergeCell ref="AR62:AU62"/>
    <mergeCell ref="AV62:AX62"/>
    <mergeCell ref="A63:A65"/>
    <mergeCell ref="B63:B65"/>
    <mergeCell ref="C63:D63"/>
    <mergeCell ref="R63:S63"/>
    <mergeCell ref="T63:U63"/>
    <mergeCell ref="V63:Y63"/>
    <mergeCell ref="AA63:AM64"/>
    <mergeCell ref="AN63:AO64"/>
    <mergeCell ref="AP63:AQ64"/>
    <mergeCell ref="AR63:AR64"/>
    <mergeCell ref="AS63:AT64"/>
    <mergeCell ref="AU63:AU64"/>
    <mergeCell ref="AV63:AX64"/>
    <mergeCell ref="C64:Q65"/>
    <mergeCell ref="R64:S65"/>
    <mergeCell ref="T64:U65"/>
    <mergeCell ref="V64:V65"/>
    <mergeCell ref="W64:X65"/>
    <mergeCell ref="Y64:Y65"/>
    <mergeCell ref="A66:A69"/>
    <mergeCell ref="B66:C66"/>
    <mergeCell ref="N66:O66"/>
    <mergeCell ref="P66:Q66"/>
    <mergeCell ref="R66:U66"/>
    <mergeCell ref="V66:Y66"/>
    <mergeCell ref="B67:M69"/>
    <mergeCell ref="N67:O68"/>
    <mergeCell ref="P67:Q68"/>
    <mergeCell ref="R67:R68"/>
    <mergeCell ref="S67:T68"/>
    <mergeCell ref="U67:U68"/>
    <mergeCell ref="V67:Y69"/>
    <mergeCell ref="N69:U69"/>
    <mergeCell ref="A70:C72"/>
    <mergeCell ref="D70:D72"/>
    <mergeCell ref="E70:F70"/>
    <mergeCell ref="R70:S70"/>
    <mergeCell ref="T70:U70"/>
    <mergeCell ref="V70:Y70"/>
    <mergeCell ref="E71:Q72"/>
    <mergeCell ref="R71:S72"/>
    <mergeCell ref="T71:U72"/>
    <mergeCell ref="V71:V72"/>
    <mergeCell ref="W71:X72"/>
    <mergeCell ref="Y71:Y72"/>
    <mergeCell ref="A73:A75"/>
    <mergeCell ref="B73:C73"/>
    <mergeCell ref="M73:N73"/>
    <mergeCell ref="O73:P73"/>
    <mergeCell ref="Q73:T73"/>
    <mergeCell ref="U73:Y73"/>
    <mergeCell ref="B74:L75"/>
    <mergeCell ref="M74:N75"/>
    <mergeCell ref="O74:P75"/>
    <mergeCell ref="Q74:Q75"/>
    <mergeCell ref="R74:S75"/>
    <mergeCell ref="T74:T75"/>
    <mergeCell ref="U74:Y75"/>
    <mergeCell ref="B76:Q76"/>
    <mergeCell ref="S76:U76"/>
    <mergeCell ref="W76:X76"/>
    <mergeCell ref="AA76:AP76"/>
    <mergeCell ref="AR76:AT76"/>
    <mergeCell ref="AV76:AW76"/>
    <mergeCell ref="A77:Y77"/>
    <mergeCell ref="A78:A81"/>
    <mergeCell ref="B78:C78"/>
    <mergeCell ref="N78:O78"/>
    <mergeCell ref="P78:Q78"/>
    <mergeCell ref="R78:U78"/>
    <mergeCell ref="V78:Y78"/>
    <mergeCell ref="B79:M81"/>
    <mergeCell ref="N79:O80"/>
    <mergeCell ref="P79:Q80"/>
    <mergeCell ref="R79:R80"/>
    <mergeCell ref="S79:T80"/>
    <mergeCell ref="U79:U80"/>
    <mergeCell ref="V79:Y81"/>
    <mergeCell ref="N81:U81"/>
    <mergeCell ref="A82:A85"/>
    <mergeCell ref="B82:C82"/>
    <mergeCell ref="N82:O82"/>
    <mergeCell ref="P82:Q82"/>
    <mergeCell ref="R82:U82"/>
    <mergeCell ref="V82:Y82"/>
    <mergeCell ref="B83:M85"/>
    <mergeCell ref="N83:O84"/>
    <mergeCell ref="P83:Q84"/>
    <mergeCell ref="R83:R84"/>
    <mergeCell ref="S83:T84"/>
    <mergeCell ref="U83:U84"/>
    <mergeCell ref="V83:Y85"/>
    <mergeCell ref="N85:U85"/>
    <mergeCell ref="B86:C86"/>
    <mergeCell ref="M86:N86"/>
    <mergeCell ref="O86:P86"/>
    <mergeCell ref="Q86:U86"/>
    <mergeCell ref="V86:Y86"/>
    <mergeCell ref="B87:L89"/>
    <mergeCell ref="M87:N88"/>
    <mergeCell ref="O87:P88"/>
    <mergeCell ref="Q87:Q88"/>
    <mergeCell ref="R87:T88"/>
    <mergeCell ref="U87:U88"/>
    <mergeCell ref="V87:Y89"/>
    <mergeCell ref="M89:U89"/>
    <mergeCell ref="A90:A93"/>
    <mergeCell ref="B90:C90"/>
    <mergeCell ref="M90:N90"/>
    <mergeCell ref="O90:P90"/>
    <mergeCell ref="Q90:T90"/>
    <mergeCell ref="U90:Y90"/>
    <mergeCell ref="B91:L93"/>
    <mergeCell ref="M91:N92"/>
    <mergeCell ref="O91:P92"/>
    <mergeCell ref="Q91:Q92"/>
    <mergeCell ref="R91:S92"/>
    <mergeCell ref="T91:T92"/>
    <mergeCell ref="U91:Y93"/>
    <mergeCell ref="A94:Y94"/>
    <mergeCell ref="B95:Q95"/>
    <mergeCell ref="S95:U95"/>
    <mergeCell ref="W95:X95"/>
    <mergeCell ref="A96:Y96"/>
    <mergeCell ref="A97:K98"/>
    <mergeCell ref="L97:M98"/>
    <mergeCell ref="N97:W98"/>
    <mergeCell ref="X97:Y98"/>
    <mergeCell ref="A99:M109"/>
    <mergeCell ref="N99:Y109"/>
    <mergeCell ref="A110:A112"/>
    <mergeCell ref="B110:C110"/>
    <mergeCell ref="N110:O110"/>
    <mergeCell ref="P110:Q110"/>
    <mergeCell ref="R110:U110"/>
    <mergeCell ref="V110:Y110"/>
    <mergeCell ref="B111:M112"/>
    <mergeCell ref="N111:O112"/>
    <mergeCell ref="P111:Q112"/>
    <mergeCell ref="R111:R112"/>
    <mergeCell ref="S111:T112"/>
    <mergeCell ref="U111:U112"/>
    <mergeCell ref="V111:Y112"/>
    <mergeCell ref="A113:Y113"/>
    <mergeCell ref="B114:Q114"/>
    <mergeCell ref="S114:U114"/>
    <mergeCell ref="W114:X114"/>
    <mergeCell ref="A115:Y115"/>
    <mergeCell ref="A116:A118"/>
    <mergeCell ref="B116:C116"/>
    <mergeCell ref="N116:O116"/>
    <mergeCell ref="P116:Q116"/>
    <mergeCell ref="R116:U116"/>
    <mergeCell ref="V116:Y116"/>
    <mergeCell ref="B117:M118"/>
    <mergeCell ref="N117:O118"/>
    <mergeCell ref="P117:Q118"/>
    <mergeCell ref="R117:R118"/>
    <mergeCell ref="S117:T118"/>
    <mergeCell ref="U117:U118"/>
    <mergeCell ref="V117:Y118"/>
    <mergeCell ref="A119:A121"/>
    <mergeCell ref="C119:D119"/>
    <mergeCell ref="R119:S119"/>
    <mergeCell ref="T119:U119"/>
    <mergeCell ref="V119:Y119"/>
    <mergeCell ref="B120:B121"/>
    <mergeCell ref="C120:Q121"/>
    <mergeCell ref="R120:S121"/>
    <mergeCell ref="T120:U121"/>
    <mergeCell ref="V120:V121"/>
    <mergeCell ref="W120:X121"/>
    <mergeCell ref="Y120:Y121"/>
    <mergeCell ref="B122:C122"/>
    <mergeCell ref="N122:O122"/>
    <mergeCell ref="P122:Q122"/>
    <mergeCell ref="R122:U122"/>
    <mergeCell ref="V122:Y122"/>
    <mergeCell ref="A123:A124"/>
    <mergeCell ref="B123:M124"/>
    <mergeCell ref="N123:O124"/>
    <mergeCell ref="P123:Q124"/>
    <mergeCell ref="R123:R124"/>
    <mergeCell ref="S123:T124"/>
    <mergeCell ref="U123:U124"/>
    <mergeCell ref="V123:Y124"/>
    <mergeCell ref="B125:C125"/>
    <mergeCell ref="N125:O125"/>
    <mergeCell ref="P125:Q125"/>
    <mergeCell ref="R125:U125"/>
    <mergeCell ref="V125:Y125"/>
    <mergeCell ref="A126:A127"/>
    <mergeCell ref="B126:M127"/>
    <mergeCell ref="N126:O127"/>
    <mergeCell ref="P126:Q127"/>
    <mergeCell ref="R126:R127"/>
    <mergeCell ref="S126:T127"/>
    <mergeCell ref="U126:U127"/>
    <mergeCell ref="V126:Y127"/>
    <mergeCell ref="B128:C128"/>
    <mergeCell ref="M128:N128"/>
    <mergeCell ref="O128:P128"/>
    <mergeCell ref="Q128:T128"/>
    <mergeCell ref="U128:Y128"/>
    <mergeCell ref="A129:A130"/>
    <mergeCell ref="B129:L130"/>
    <mergeCell ref="M129:N130"/>
    <mergeCell ref="O129:P130"/>
    <mergeCell ref="Q129:Q130"/>
    <mergeCell ref="R129:S130"/>
    <mergeCell ref="T129:T130"/>
    <mergeCell ref="U129:Y130"/>
    <mergeCell ref="B133:Q133"/>
    <mergeCell ref="S133:U133"/>
    <mergeCell ref="W133:X133"/>
  </mergeCells>
  <printOptions headings="false" gridLines="false" gridLinesSet="true" horizontalCentered="false" verticalCentered="false"/>
  <pageMargins left="0.236111111111111" right="0.236111111111111" top="0.196527777777778" bottom="0.196527777777778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L144"/>
  <sheetViews>
    <sheetView showFormulas="false" showGridLines="true" showRowColHeaders="true" showZeros="true" rightToLeft="false" tabSelected="false" showOutlineSymbols="true" defaultGridColor="true" view="normal" topLeftCell="C1" colorId="64" zoomScale="20" zoomScaleNormal="20" zoomScalePageLayoutView="100" workbookViewId="0">
      <selection pane="topLeft" activeCell="AJ133" activeCellId="0" sqref="AJ133"/>
    </sheetView>
  </sheetViews>
  <sheetFormatPr defaultColWidth="9.14453125" defaultRowHeight="24" zeroHeight="false" outlineLevelRow="0" outlineLevelCol="0"/>
  <cols>
    <col collapsed="false" customWidth="true" hidden="false" outlineLevel="0" max="64" min="1" style="211" width="4.57"/>
  </cols>
  <sheetData>
    <row r="1" customFormat="false" ht="24" hidden="false" customHeight="true" outlineLevel="0" collapsed="false">
      <c r="A1" s="383" t="str">
        <f aca="false">CONCATENATE("Расчет однофазного конденсаторного асинхронного микродвигателя Pн ", $V$4," Вт,  2p = ", $V$5,", n = ",$V$6," об/мин")</f>
        <v>Расчет однофазного конденсаторного асинхронного микродвигателя Pн 90 Вт,  2p = 6, n = 955 об/мин</v>
      </c>
      <c r="B1" s="383"/>
      <c r="C1" s="383"/>
      <c r="D1" s="383"/>
      <c r="E1" s="383"/>
      <c r="F1" s="383"/>
      <c r="G1" s="383"/>
      <c r="H1" s="383"/>
      <c r="I1" s="383"/>
      <c r="J1" s="383"/>
      <c r="K1" s="383"/>
      <c r="L1" s="383"/>
      <c r="M1" s="383"/>
      <c r="N1" s="383"/>
      <c r="O1" s="383"/>
      <c r="P1" s="383"/>
      <c r="Q1" s="383"/>
      <c r="R1" s="383"/>
      <c r="S1" s="383"/>
      <c r="T1" s="383"/>
      <c r="U1" s="383"/>
      <c r="V1" s="383"/>
      <c r="W1" s="383"/>
      <c r="X1" s="383"/>
      <c r="Y1" s="383"/>
      <c r="Z1" s="383"/>
      <c r="AA1" s="383"/>
      <c r="AB1" s="383"/>
      <c r="AC1" s="383"/>
      <c r="AD1" s="383"/>
      <c r="AE1" s="383"/>
      <c r="AF1" s="383" t="str">
        <f aca="false">$A$1</f>
        <v>Расчет однофазного конденсаторного асинхронного микродвигателя Pн 90 Вт,  2p = 6, n = 955 об/мин</v>
      </c>
      <c r="AG1" s="383"/>
      <c r="AH1" s="383"/>
      <c r="AI1" s="383"/>
      <c r="AJ1" s="383"/>
      <c r="AK1" s="383"/>
      <c r="AL1" s="383"/>
      <c r="AM1" s="383"/>
      <c r="AN1" s="383"/>
      <c r="AO1" s="383"/>
      <c r="AP1" s="383"/>
      <c r="AQ1" s="383"/>
      <c r="AR1" s="383"/>
      <c r="AS1" s="383"/>
      <c r="AT1" s="383"/>
      <c r="AU1" s="383"/>
      <c r="AV1" s="383"/>
      <c r="AW1" s="383"/>
      <c r="AX1" s="383"/>
      <c r="AY1" s="383"/>
      <c r="AZ1" s="383"/>
      <c r="BA1" s="383"/>
      <c r="BB1" s="383"/>
      <c r="BC1" s="383"/>
      <c r="BD1" s="383"/>
      <c r="BE1" s="383"/>
      <c r="BF1" s="383"/>
      <c r="BG1" s="383"/>
      <c r="BH1" s="383"/>
      <c r="BI1" s="383"/>
      <c r="BJ1" s="383"/>
      <c r="BK1" s="213"/>
      <c r="BL1" s="213"/>
    </row>
    <row r="2" customFormat="false" ht="24" hidden="false" customHeight="true" outlineLevel="0" collapsed="false">
      <c r="A2" s="3"/>
      <c r="B2" s="384" t="s">
        <v>396</v>
      </c>
      <c r="C2" s="384"/>
      <c r="D2" s="384"/>
      <c r="E2" s="384"/>
      <c r="F2" s="384"/>
      <c r="G2" s="384"/>
      <c r="H2" s="384"/>
      <c r="I2" s="384"/>
      <c r="J2" s="384"/>
      <c r="K2" s="384"/>
      <c r="L2" s="384"/>
      <c r="M2" s="384"/>
      <c r="N2" s="384"/>
      <c r="O2" s="384"/>
      <c r="P2" s="384"/>
      <c r="Q2" s="384"/>
      <c r="R2" s="384"/>
      <c r="S2" s="384"/>
      <c r="T2" s="384"/>
      <c r="U2" s="384"/>
      <c r="V2" s="385" t="s">
        <v>58</v>
      </c>
      <c r="W2" s="385"/>
      <c r="X2" s="386" t="s">
        <v>59</v>
      </c>
      <c r="Y2" s="386"/>
      <c r="Z2" s="386"/>
      <c r="AA2" s="386"/>
      <c r="AB2" s="387" t="s">
        <v>60</v>
      </c>
      <c r="AC2" s="387"/>
      <c r="AD2" s="387"/>
      <c r="AE2" s="387"/>
      <c r="AF2" s="388"/>
      <c r="AG2" s="389"/>
      <c r="AH2" s="389"/>
      <c r="AI2" s="389"/>
      <c r="AJ2" s="389"/>
      <c r="AK2" s="389"/>
      <c r="AL2" s="389"/>
      <c r="AM2" s="389"/>
      <c r="AN2" s="389"/>
      <c r="AO2" s="389"/>
      <c r="AP2" s="389"/>
      <c r="AQ2" s="390" t="s">
        <v>461</v>
      </c>
      <c r="AR2" s="390"/>
      <c r="AS2" s="390"/>
      <c r="AT2" s="298" t="s">
        <v>405</v>
      </c>
      <c r="AU2" s="121" t="n">
        <v>21.1</v>
      </c>
      <c r="AV2" s="121"/>
      <c r="AW2" s="17"/>
      <c r="AX2" s="30"/>
      <c r="AY2" s="30"/>
      <c r="AZ2" s="17"/>
      <c r="BA2" s="391" t="s">
        <v>58</v>
      </c>
      <c r="BB2" s="391"/>
      <c r="BC2" s="391"/>
      <c r="BD2" s="392" t="s">
        <v>59</v>
      </c>
      <c r="BE2" s="392"/>
      <c r="BF2" s="392"/>
      <c r="BG2" s="393" t="s">
        <v>60</v>
      </c>
      <c r="BH2" s="393"/>
      <c r="BI2" s="393"/>
      <c r="BJ2" s="393"/>
    </row>
    <row r="3" customFormat="false" ht="24" hidden="false" customHeight="true" outlineLevel="0" collapsed="false">
      <c r="A3" s="3"/>
      <c r="B3" s="384"/>
      <c r="C3" s="384"/>
      <c r="D3" s="384"/>
      <c r="E3" s="384"/>
      <c r="F3" s="384"/>
      <c r="G3" s="384"/>
      <c r="H3" s="384"/>
      <c r="I3" s="384"/>
      <c r="J3" s="384"/>
      <c r="K3" s="384"/>
      <c r="L3" s="384"/>
      <c r="M3" s="384"/>
      <c r="N3" s="384"/>
      <c r="O3" s="384"/>
      <c r="P3" s="384"/>
      <c r="Q3" s="384"/>
      <c r="R3" s="384"/>
      <c r="S3" s="384"/>
      <c r="T3" s="384"/>
      <c r="U3" s="384"/>
      <c r="V3" s="385"/>
      <c r="W3" s="385"/>
      <c r="X3" s="386"/>
      <c r="Y3" s="386"/>
      <c r="Z3" s="386"/>
      <c r="AA3" s="386"/>
      <c r="AB3" s="387"/>
      <c r="AC3" s="387"/>
      <c r="AD3" s="387"/>
      <c r="AE3" s="387"/>
      <c r="AF3" s="394"/>
      <c r="AG3" s="395" t="s">
        <v>397</v>
      </c>
      <c r="AH3" s="395"/>
      <c r="AI3" s="395"/>
      <c r="AJ3" s="395"/>
      <c r="AK3" s="395"/>
      <c r="AL3" s="395"/>
      <c r="AM3" s="395"/>
      <c r="AN3" s="17"/>
      <c r="AO3" s="17"/>
      <c r="AP3" s="368"/>
      <c r="AQ3" s="390"/>
      <c r="AR3" s="390"/>
      <c r="AS3" s="390"/>
      <c r="AT3" s="396"/>
      <c r="AU3" s="397" t="s">
        <v>407</v>
      </c>
      <c r="AV3" s="397"/>
      <c r="AW3" s="397"/>
      <c r="AX3" s="397"/>
      <c r="AY3" s="397"/>
      <c r="AZ3" s="397"/>
      <c r="BA3" s="398" t="n">
        <f aca="false">'Расчетный лист'!CC57</f>
        <v>297.570718203771</v>
      </c>
      <c r="BB3" s="398"/>
      <c r="BC3" s="398"/>
      <c r="BD3" s="399" t="s">
        <v>138</v>
      </c>
      <c r="BE3" s="399"/>
      <c r="BF3" s="399"/>
      <c r="BG3" s="400"/>
      <c r="BH3" s="401" t="s">
        <v>408</v>
      </c>
      <c r="BI3" s="401"/>
      <c r="BJ3" s="400"/>
      <c r="BK3" s="402"/>
      <c r="BL3" s="402"/>
    </row>
    <row r="4" customFormat="false" ht="24" hidden="false" customHeight="true" outlineLevel="0" collapsed="false">
      <c r="A4" s="3"/>
      <c r="B4" s="234" t="s">
        <v>130</v>
      </c>
      <c r="C4" s="234"/>
      <c r="D4" s="234"/>
      <c r="E4" s="234"/>
      <c r="F4" s="234"/>
      <c r="G4" s="234"/>
      <c r="H4" s="234"/>
      <c r="I4" s="234"/>
      <c r="J4" s="234"/>
      <c r="K4" s="234"/>
      <c r="L4" s="234"/>
      <c r="M4" s="234"/>
      <c r="N4" s="234"/>
      <c r="O4" s="234"/>
      <c r="P4" s="234"/>
      <c r="Q4" s="234"/>
      <c r="R4" s="234"/>
      <c r="S4" s="234"/>
      <c r="T4" s="234"/>
      <c r="U4" s="234"/>
      <c r="V4" s="235" t="n">
        <f aca="false">'Расчетный лист'!T39</f>
        <v>90</v>
      </c>
      <c r="W4" s="235"/>
      <c r="X4" s="236" t="s">
        <v>131</v>
      </c>
      <c r="Y4" s="236"/>
      <c r="Z4" s="236"/>
      <c r="AA4" s="236"/>
      <c r="AB4" s="73"/>
      <c r="AC4" s="403" t="s">
        <v>399</v>
      </c>
      <c r="AD4" s="403"/>
      <c r="AE4" s="73"/>
      <c r="AF4" s="394"/>
      <c r="AG4" s="395"/>
      <c r="AH4" s="395"/>
      <c r="AI4" s="395"/>
      <c r="AJ4" s="395"/>
      <c r="AK4" s="395"/>
      <c r="AL4" s="395"/>
      <c r="AM4" s="395"/>
      <c r="AN4" s="17"/>
      <c r="AO4" s="17"/>
      <c r="AP4" s="368"/>
      <c r="AQ4" s="390"/>
      <c r="AR4" s="390"/>
      <c r="AS4" s="390"/>
      <c r="AT4" s="396"/>
      <c r="AU4" s="397"/>
      <c r="AV4" s="397"/>
      <c r="AW4" s="397"/>
      <c r="AX4" s="397"/>
      <c r="AY4" s="397"/>
      <c r="AZ4" s="397"/>
      <c r="BA4" s="398"/>
      <c r="BB4" s="398"/>
      <c r="BC4" s="398"/>
      <c r="BD4" s="399"/>
      <c r="BE4" s="399"/>
      <c r="BF4" s="399"/>
      <c r="BG4" s="400"/>
      <c r="BH4" s="401"/>
      <c r="BI4" s="401"/>
      <c r="BJ4" s="400"/>
      <c r="BK4" s="402"/>
      <c r="BL4" s="402"/>
    </row>
    <row r="5" customFormat="false" ht="24" hidden="false" customHeight="true" outlineLevel="0" collapsed="false">
      <c r="A5" s="3"/>
      <c r="B5" s="234" t="s">
        <v>140</v>
      </c>
      <c r="C5" s="234"/>
      <c r="D5" s="234"/>
      <c r="E5" s="234"/>
      <c r="F5" s="234"/>
      <c r="G5" s="234"/>
      <c r="H5" s="234"/>
      <c r="I5" s="234"/>
      <c r="J5" s="234"/>
      <c r="K5" s="234"/>
      <c r="L5" s="234"/>
      <c r="M5" s="234"/>
      <c r="N5" s="234"/>
      <c r="O5" s="234"/>
      <c r="P5" s="234"/>
      <c r="Q5" s="234"/>
      <c r="R5" s="234"/>
      <c r="S5" s="234"/>
      <c r="T5" s="234"/>
      <c r="U5" s="234"/>
      <c r="V5" s="235" t="n">
        <f aca="false">'Расчетный лист'!T40</f>
        <v>6</v>
      </c>
      <c r="W5" s="235"/>
      <c r="X5" s="236" t="s">
        <v>138</v>
      </c>
      <c r="Y5" s="236"/>
      <c r="Z5" s="236"/>
      <c r="AA5" s="236"/>
      <c r="AB5" s="73"/>
      <c r="AC5" s="403" t="s">
        <v>141</v>
      </c>
      <c r="AD5" s="403"/>
      <c r="AE5" s="73"/>
      <c r="AF5" s="394"/>
      <c r="AG5" s="404"/>
      <c r="AH5" s="405"/>
      <c r="AI5" s="405"/>
      <c r="AJ5" s="405"/>
      <c r="AK5" s="405"/>
      <c r="AL5" s="405"/>
      <c r="AM5" s="405"/>
      <c r="AN5" s="405"/>
      <c r="AO5" s="406"/>
      <c r="AP5" s="368"/>
      <c r="AQ5" s="393" t="s">
        <v>1</v>
      </c>
      <c r="AR5" s="393"/>
      <c r="AS5" s="393"/>
      <c r="AT5" s="393"/>
      <c r="AU5" s="393"/>
      <c r="AV5" s="393" t="s">
        <v>223</v>
      </c>
      <c r="AW5" s="393"/>
      <c r="AX5" s="393"/>
      <c r="AY5" s="393"/>
      <c r="AZ5" s="393"/>
      <c r="BA5" s="393"/>
      <c r="BB5" s="393"/>
      <c r="BC5" s="393"/>
      <c r="BD5" s="393"/>
      <c r="BE5" s="393"/>
      <c r="BF5" s="393"/>
      <c r="BG5" s="393"/>
      <c r="BH5" s="393"/>
      <c r="BI5" s="393"/>
      <c r="BJ5" s="393"/>
      <c r="BK5" s="402"/>
      <c r="BL5" s="402"/>
    </row>
    <row r="6" customFormat="false" ht="24" hidden="false" customHeight="true" outlineLevel="0" collapsed="false">
      <c r="A6" s="3"/>
      <c r="B6" s="234" t="s">
        <v>146</v>
      </c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234"/>
      <c r="N6" s="234"/>
      <c r="O6" s="234"/>
      <c r="P6" s="234"/>
      <c r="Q6" s="234"/>
      <c r="R6" s="234"/>
      <c r="S6" s="234"/>
      <c r="T6" s="234"/>
      <c r="U6" s="234"/>
      <c r="V6" s="235" t="n">
        <f aca="false">'Расчетный лист'!T41</f>
        <v>955</v>
      </c>
      <c r="W6" s="235"/>
      <c r="X6" s="236" t="s">
        <v>147</v>
      </c>
      <c r="Y6" s="236"/>
      <c r="Z6" s="236"/>
      <c r="AA6" s="236"/>
      <c r="AB6" s="73"/>
      <c r="AC6" s="403" t="s">
        <v>110</v>
      </c>
      <c r="AD6" s="403"/>
      <c r="AE6" s="73"/>
      <c r="AF6" s="394"/>
      <c r="AG6" s="407"/>
      <c r="AH6" s="408"/>
      <c r="AI6" s="408"/>
      <c r="AJ6" s="408"/>
      <c r="AK6" s="408"/>
      <c r="AL6" s="408"/>
      <c r="AM6" s="408"/>
      <c r="AN6" s="408"/>
      <c r="AO6" s="409"/>
      <c r="AP6" s="368"/>
      <c r="AQ6" s="396"/>
      <c r="AR6" s="396"/>
      <c r="AS6" s="396"/>
      <c r="AT6" s="396"/>
      <c r="AU6" s="396"/>
      <c r="AV6" s="396"/>
      <c r="AW6" s="396"/>
      <c r="AX6" s="396"/>
      <c r="AY6" s="396"/>
      <c r="AZ6" s="396"/>
      <c r="BA6" s="396"/>
      <c r="BB6" s="396"/>
      <c r="BC6" s="396"/>
      <c r="BD6" s="396"/>
      <c r="BE6" s="396"/>
      <c r="BF6" s="396"/>
      <c r="BG6" s="396"/>
      <c r="BH6" s="396"/>
      <c r="BI6" s="396"/>
      <c r="BJ6" s="396"/>
      <c r="BK6" s="402"/>
      <c r="BL6" s="402"/>
    </row>
    <row r="7" customFormat="false" ht="24" hidden="false" customHeight="true" outlineLevel="0" collapsed="false">
      <c r="A7" s="3"/>
      <c r="B7" s="234" t="s">
        <v>154</v>
      </c>
      <c r="C7" s="234"/>
      <c r="D7" s="234"/>
      <c r="E7" s="234"/>
      <c r="F7" s="234"/>
      <c r="G7" s="234"/>
      <c r="H7" s="234"/>
      <c r="I7" s="234"/>
      <c r="J7" s="234"/>
      <c r="K7" s="234"/>
      <c r="L7" s="234"/>
      <c r="M7" s="234"/>
      <c r="N7" s="234"/>
      <c r="O7" s="234"/>
      <c r="P7" s="234"/>
      <c r="Q7" s="234"/>
      <c r="R7" s="234"/>
      <c r="S7" s="234"/>
      <c r="T7" s="234"/>
      <c r="U7" s="234"/>
      <c r="V7" s="247" t="n">
        <f aca="false">'Расчетный лист'!T42</f>
        <v>0.69</v>
      </c>
      <c r="W7" s="247"/>
      <c r="X7" s="236" t="s">
        <v>427</v>
      </c>
      <c r="Y7" s="236"/>
      <c r="Z7" s="236"/>
      <c r="AA7" s="236"/>
      <c r="AB7" s="73"/>
      <c r="AC7" s="403" t="s">
        <v>155</v>
      </c>
      <c r="AD7" s="403"/>
      <c r="AE7" s="73"/>
      <c r="AF7" s="394"/>
      <c r="AG7" s="407"/>
      <c r="AH7" s="408"/>
      <c r="AI7" s="408"/>
      <c r="AJ7" s="408"/>
      <c r="AK7" s="408"/>
      <c r="AL7" s="408"/>
      <c r="AM7" s="408"/>
      <c r="AN7" s="408"/>
      <c r="AO7" s="409"/>
      <c r="AP7" s="368"/>
      <c r="AQ7" s="396"/>
      <c r="AR7" s="396"/>
      <c r="AS7" s="396"/>
      <c r="AT7" s="396"/>
      <c r="AU7" s="396"/>
      <c r="AV7" s="396"/>
      <c r="AW7" s="396"/>
      <c r="AX7" s="396"/>
      <c r="AY7" s="396"/>
      <c r="AZ7" s="396"/>
      <c r="BA7" s="396"/>
      <c r="BB7" s="396"/>
      <c r="BC7" s="396"/>
      <c r="BD7" s="396"/>
      <c r="BE7" s="396"/>
      <c r="BF7" s="396"/>
      <c r="BG7" s="396"/>
      <c r="BH7" s="396"/>
      <c r="BI7" s="396"/>
      <c r="BJ7" s="396"/>
      <c r="BK7" s="402"/>
      <c r="BL7" s="402"/>
    </row>
    <row r="8" customFormat="false" ht="24" hidden="false" customHeight="true" outlineLevel="0" collapsed="false">
      <c r="A8" s="3"/>
      <c r="B8" s="234" t="s">
        <v>157</v>
      </c>
      <c r="C8" s="234"/>
      <c r="D8" s="234"/>
      <c r="E8" s="234"/>
      <c r="F8" s="234"/>
      <c r="G8" s="234"/>
      <c r="H8" s="234"/>
      <c r="I8" s="234"/>
      <c r="J8" s="234"/>
      <c r="K8" s="234"/>
      <c r="L8" s="234"/>
      <c r="M8" s="234"/>
      <c r="N8" s="234"/>
      <c r="O8" s="234"/>
      <c r="P8" s="234"/>
      <c r="Q8" s="234"/>
      <c r="R8" s="234"/>
      <c r="S8" s="234"/>
      <c r="T8" s="234"/>
      <c r="U8" s="234"/>
      <c r="V8" s="247" t="n">
        <f aca="false">'Расчетный лист'!T43</f>
        <v>0.62</v>
      </c>
      <c r="W8" s="247"/>
      <c r="X8" s="236" t="s">
        <v>158</v>
      </c>
      <c r="Y8" s="236"/>
      <c r="Z8" s="236"/>
      <c r="AA8" s="236"/>
      <c r="AB8" s="73"/>
      <c r="AC8" s="403" t="s">
        <v>54</v>
      </c>
      <c r="AD8" s="403"/>
      <c r="AE8" s="73"/>
      <c r="AF8" s="394"/>
      <c r="AG8" s="407"/>
      <c r="AH8" s="408"/>
      <c r="AI8" s="408"/>
      <c r="AJ8" s="408"/>
      <c r="AK8" s="408"/>
      <c r="AL8" s="408"/>
      <c r="AM8" s="408"/>
      <c r="AN8" s="408"/>
      <c r="AO8" s="409"/>
      <c r="AP8" s="368"/>
      <c r="AQ8" s="183"/>
      <c r="AR8" s="222" t="n">
        <v>21</v>
      </c>
      <c r="AS8" s="222"/>
      <c r="AT8" s="17"/>
      <c r="AU8" s="30"/>
      <c r="AV8" s="17"/>
      <c r="AW8" s="391" t="s">
        <v>58</v>
      </c>
      <c r="AX8" s="391"/>
      <c r="AY8" s="391"/>
      <c r="AZ8" s="392" t="s">
        <v>59</v>
      </c>
      <c r="BA8" s="392"/>
      <c r="BB8" s="392"/>
      <c r="BC8" s="393" t="s">
        <v>60</v>
      </c>
      <c r="BD8" s="393"/>
      <c r="BE8" s="393"/>
      <c r="BF8" s="393"/>
      <c r="BG8" s="410" t="s">
        <v>1</v>
      </c>
      <c r="BH8" s="410"/>
      <c r="BI8" s="410"/>
      <c r="BJ8" s="410"/>
      <c r="BK8" s="402"/>
      <c r="BL8" s="402"/>
    </row>
    <row r="9" customFormat="false" ht="24" hidden="false" customHeight="true" outlineLevel="0" collapsed="false">
      <c r="A9" s="3"/>
      <c r="B9" s="234" t="s">
        <v>164</v>
      </c>
      <c r="C9" s="234"/>
      <c r="D9" s="234"/>
      <c r="E9" s="234"/>
      <c r="F9" s="234"/>
      <c r="G9" s="234"/>
      <c r="H9" s="234"/>
      <c r="I9" s="234"/>
      <c r="J9" s="234"/>
      <c r="K9" s="234"/>
      <c r="L9" s="234"/>
      <c r="M9" s="234"/>
      <c r="N9" s="234"/>
      <c r="O9" s="234"/>
      <c r="P9" s="234"/>
      <c r="Q9" s="234"/>
      <c r="R9" s="234"/>
      <c r="S9" s="234"/>
      <c r="T9" s="234"/>
      <c r="U9" s="234"/>
      <c r="V9" s="247" t="n">
        <f aca="false">'Расчетный лист'!T44</f>
        <v>8</v>
      </c>
      <c r="W9" s="247"/>
      <c r="X9" s="236" t="s">
        <v>165</v>
      </c>
      <c r="Y9" s="236"/>
      <c r="Z9" s="236"/>
      <c r="AA9" s="236"/>
      <c r="AB9" s="73"/>
      <c r="AC9" s="403" t="s">
        <v>400</v>
      </c>
      <c r="AD9" s="403"/>
      <c r="AE9" s="73"/>
      <c r="AF9" s="394"/>
      <c r="AG9" s="407"/>
      <c r="AH9" s="408"/>
      <c r="AI9" s="408"/>
      <c r="AJ9" s="408"/>
      <c r="AK9" s="408"/>
      <c r="AL9" s="408"/>
      <c r="AM9" s="408"/>
      <c r="AN9" s="408"/>
      <c r="AO9" s="409"/>
      <c r="AP9" s="368"/>
      <c r="AQ9" s="183"/>
      <c r="AR9" s="411"/>
      <c r="AS9" s="411"/>
      <c r="AT9" s="411"/>
      <c r="AU9" s="411"/>
      <c r="AV9" s="411"/>
      <c r="AW9" s="398" t="n">
        <f aca="false">'Расчетный лист'!CC57</f>
        <v>297.570718203771</v>
      </c>
      <c r="AX9" s="398"/>
      <c r="AY9" s="398"/>
      <c r="AZ9" s="399" t="s">
        <v>191</v>
      </c>
      <c r="BA9" s="399"/>
      <c r="BB9" s="399"/>
      <c r="BC9" s="400"/>
      <c r="BD9" s="401" t="s">
        <v>401</v>
      </c>
      <c r="BE9" s="401"/>
      <c r="BF9" s="400"/>
      <c r="BG9" s="279"/>
      <c r="BH9" s="279"/>
      <c r="BI9" s="279"/>
      <c r="BJ9" s="412"/>
      <c r="BK9" s="402"/>
      <c r="BL9" s="402"/>
    </row>
    <row r="10" customFormat="false" ht="24" hidden="false" customHeight="true" outlineLevel="0" collapsed="false">
      <c r="A10" s="3"/>
      <c r="B10" s="234" t="s">
        <v>171</v>
      </c>
      <c r="C10" s="234"/>
      <c r="D10" s="234"/>
      <c r="E10" s="234"/>
      <c r="F10" s="234"/>
      <c r="G10" s="234"/>
      <c r="H10" s="234"/>
      <c r="I10" s="234"/>
      <c r="J10" s="234"/>
      <c r="K10" s="234"/>
      <c r="L10" s="234"/>
      <c r="M10" s="234"/>
      <c r="N10" s="234"/>
      <c r="O10" s="234"/>
      <c r="P10" s="234"/>
      <c r="Q10" s="234"/>
      <c r="R10" s="234"/>
      <c r="S10" s="234"/>
      <c r="T10" s="234"/>
      <c r="U10" s="234"/>
      <c r="V10" s="235" t="n">
        <f aca="false">'Расчетный лист'!T45</f>
        <v>24</v>
      </c>
      <c r="W10" s="235"/>
      <c r="X10" s="236" t="s">
        <v>462</v>
      </c>
      <c r="Y10" s="236"/>
      <c r="Z10" s="236"/>
      <c r="AA10" s="236"/>
      <c r="AB10" s="73"/>
      <c r="AC10" s="403" t="s">
        <v>402</v>
      </c>
      <c r="AD10" s="403"/>
      <c r="AE10" s="73"/>
      <c r="AF10" s="394"/>
      <c r="AG10" s="407"/>
      <c r="AH10" s="408"/>
      <c r="AI10" s="408"/>
      <c r="AJ10" s="408"/>
      <c r="AK10" s="408"/>
      <c r="AL10" s="408"/>
      <c r="AM10" s="408"/>
      <c r="AN10" s="408"/>
      <c r="AO10" s="409"/>
      <c r="AP10" s="368"/>
      <c r="AQ10" s="183"/>
      <c r="AR10" s="411"/>
      <c r="AS10" s="411"/>
      <c r="AT10" s="411"/>
      <c r="AU10" s="411"/>
      <c r="AV10" s="411"/>
      <c r="AW10" s="398"/>
      <c r="AX10" s="398"/>
      <c r="AY10" s="398"/>
      <c r="AZ10" s="399"/>
      <c r="BA10" s="399"/>
      <c r="BB10" s="399"/>
      <c r="BC10" s="400"/>
      <c r="BD10" s="401"/>
      <c r="BE10" s="401"/>
      <c r="BF10" s="400"/>
      <c r="BG10" s="413"/>
      <c r="BH10" s="413"/>
      <c r="BI10" s="413"/>
      <c r="BJ10" s="414"/>
      <c r="BK10" s="213"/>
      <c r="BL10" s="213"/>
    </row>
    <row r="11" customFormat="false" ht="24" hidden="false" customHeight="true" outlineLevel="0" collapsed="false">
      <c r="A11" s="3"/>
      <c r="B11" s="234" t="s">
        <v>178</v>
      </c>
      <c r="C11" s="234"/>
      <c r="D11" s="234"/>
      <c r="E11" s="234"/>
      <c r="F11" s="234"/>
      <c r="G11" s="234"/>
      <c r="H11" s="234"/>
      <c r="I11" s="234"/>
      <c r="J11" s="234"/>
      <c r="K11" s="234"/>
      <c r="L11" s="234"/>
      <c r="M11" s="234"/>
      <c r="N11" s="234"/>
      <c r="O11" s="234"/>
      <c r="P11" s="234"/>
      <c r="Q11" s="234"/>
      <c r="R11" s="234"/>
      <c r="S11" s="234"/>
      <c r="T11" s="234"/>
      <c r="U11" s="234"/>
      <c r="V11" s="235" t="n">
        <f aca="false">'Расчетный лист'!T46</f>
        <v>2</v>
      </c>
      <c r="W11" s="235"/>
      <c r="X11" s="236" t="s">
        <v>462</v>
      </c>
      <c r="Y11" s="236"/>
      <c r="Z11" s="236"/>
      <c r="AA11" s="236"/>
      <c r="AB11" s="73"/>
      <c r="AC11" s="403" t="s">
        <v>403</v>
      </c>
      <c r="AD11" s="403"/>
      <c r="AE11" s="73"/>
      <c r="AF11" s="394"/>
      <c r="AG11" s="407"/>
      <c r="AH11" s="408"/>
      <c r="AI11" s="408"/>
      <c r="AJ11" s="408"/>
      <c r="AK11" s="408"/>
      <c r="AL11" s="408"/>
      <c r="AM11" s="408"/>
      <c r="AN11" s="408"/>
      <c r="AO11" s="409"/>
      <c r="AP11" s="368"/>
      <c r="AQ11" s="183"/>
      <c r="AR11" s="411"/>
      <c r="AS11" s="411"/>
      <c r="AT11" s="411"/>
      <c r="AU11" s="411"/>
      <c r="AV11" s="411"/>
      <c r="AW11" s="415"/>
      <c r="AX11" s="415"/>
      <c r="AY11" s="415"/>
      <c r="AZ11" s="415"/>
      <c r="BA11" s="415"/>
      <c r="BB11" s="415"/>
      <c r="BC11" s="415"/>
      <c r="BD11" s="415"/>
      <c r="BE11" s="415"/>
      <c r="BF11" s="415"/>
      <c r="BG11" s="413"/>
      <c r="BH11" s="413"/>
      <c r="BI11" s="413"/>
      <c r="BJ11" s="414"/>
      <c r="BK11" s="402"/>
      <c r="BL11" s="402"/>
    </row>
    <row r="12" customFormat="false" ht="24" hidden="false" customHeight="true" outlineLevel="0" collapsed="false">
      <c r="A12" s="3"/>
      <c r="B12" s="234" t="s">
        <v>183</v>
      </c>
      <c r="C12" s="234"/>
      <c r="D12" s="234"/>
      <c r="E12" s="234"/>
      <c r="F12" s="234"/>
      <c r="G12" s="234"/>
      <c r="H12" s="234"/>
      <c r="I12" s="234"/>
      <c r="J12" s="234"/>
      <c r="K12" s="234"/>
      <c r="L12" s="234"/>
      <c r="M12" s="234"/>
      <c r="N12" s="234"/>
      <c r="O12" s="234"/>
      <c r="P12" s="234"/>
      <c r="Q12" s="234"/>
      <c r="R12" s="234"/>
      <c r="S12" s="234"/>
      <c r="T12" s="234"/>
      <c r="U12" s="234"/>
      <c r="V12" s="235" t="n">
        <f aca="false">'Расчетный лист'!T47</f>
        <v>4</v>
      </c>
      <c r="W12" s="235"/>
      <c r="X12" s="236" t="s">
        <v>462</v>
      </c>
      <c r="Y12" s="236"/>
      <c r="Z12" s="236"/>
      <c r="AA12" s="236"/>
      <c r="AB12" s="73"/>
      <c r="AC12" s="403" t="s">
        <v>160</v>
      </c>
      <c r="AD12" s="403"/>
      <c r="AE12" s="73"/>
      <c r="AF12" s="394"/>
      <c r="AG12" s="407"/>
      <c r="AH12" s="408"/>
      <c r="AI12" s="408"/>
      <c r="AJ12" s="408"/>
      <c r="AK12" s="408"/>
      <c r="AL12" s="408"/>
      <c r="AM12" s="408"/>
      <c r="AN12" s="408"/>
      <c r="AO12" s="409"/>
      <c r="AP12" s="368"/>
      <c r="AQ12" s="17"/>
      <c r="AR12" s="222" t="n">
        <v>22</v>
      </c>
      <c r="AS12" s="222"/>
      <c r="AT12" s="17"/>
      <c r="AU12" s="391" t="s">
        <v>58</v>
      </c>
      <c r="AV12" s="391"/>
      <c r="AW12" s="391"/>
      <c r="AX12" s="392" t="s">
        <v>59</v>
      </c>
      <c r="AY12" s="392"/>
      <c r="AZ12" s="392"/>
      <c r="BA12" s="393" t="s">
        <v>60</v>
      </c>
      <c r="BB12" s="393"/>
      <c r="BC12" s="393"/>
      <c r="BD12" s="393"/>
      <c r="BE12" s="393" t="s">
        <v>1</v>
      </c>
      <c r="BF12" s="393"/>
      <c r="BG12" s="393"/>
      <c r="BH12" s="393"/>
      <c r="BI12" s="393"/>
      <c r="BJ12" s="393"/>
    </row>
    <row r="13" customFormat="false" ht="24" hidden="false" customHeight="true" outlineLevel="0" collapsed="false">
      <c r="A13" s="3"/>
      <c r="B13" s="234" t="s">
        <v>186</v>
      </c>
      <c r="C13" s="234"/>
      <c r="D13" s="234"/>
      <c r="E13" s="234"/>
      <c r="F13" s="234"/>
      <c r="G13" s="234"/>
      <c r="H13" s="234"/>
      <c r="I13" s="234"/>
      <c r="J13" s="234"/>
      <c r="K13" s="234"/>
      <c r="L13" s="234"/>
      <c r="M13" s="234"/>
      <c r="N13" s="234"/>
      <c r="O13" s="234"/>
      <c r="P13" s="234"/>
      <c r="Q13" s="234"/>
      <c r="R13" s="234"/>
      <c r="S13" s="234"/>
      <c r="T13" s="234"/>
      <c r="U13" s="234"/>
      <c r="V13" s="235" t="n">
        <f aca="false">'Расчетный лист'!T48</f>
        <v>9.6</v>
      </c>
      <c r="W13" s="235"/>
      <c r="X13" s="236" t="s">
        <v>165</v>
      </c>
      <c r="Y13" s="236"/>
      <c r="Z13" s="236"/>
      <c r="AA13" s="236"/>
      <c r="AB13" s="73"/>
      <c r="AC13" s="403" t="s">
        <v>406</v>
      </c>
      <c r="AD13" s="403"/>
      <c r="AE13" s="73"/>
      <c r="AF13" s="394"/>
      <c r="AG13" s="416"/>
      <c r="AH13" s="417"/>
      <c r="AI13" s="417"/>
      <c r="AJ13" s="417"/>
      <c r="AK13" s="417"/>
      <c r="AL13" s="417"/>
      <c r="AM13" s="417"/>
      <c r="AN13" s="417"/>
      <c r="AO13" s="418"/>
      <c r="AP13" s="368"/>
      <c r="AQ13" s="17"/>
      <c r="AR13" s="70"/>
      <c r="AS13" s="70"/>
      <c r="AT13" s="70"/>
      <c r="AU13" s="398" t="n">
        <f aca="false">'Расчетный лист'!BZ69</f>
        <v>299.736986561647</v>
      </c>
      <c r="AV13" s="398"/>
      <c r="AW13" s="398"/>
      <c r="AX13" s="399" t="s">
        <v>191</v>
      </c>
      <c r="AY13" s="399"/>
      <c r="AZ13" s="399"/>
      <c r="BA13" s="400"/>
      <c r="BB13" s="401" t="s">
        <v>421</v>
      </c>
      <c r="BC13" s="401"/>
      <c r="BD13" s="400"/>
      <c r="BE13" s="3"/>
      <c r="BF13" s="3"/>
      <c r="BG13" s="3"/>
      <c r="BH13" s="3"/>
      <c r="BI13" s="3"/>
      <c r="BJ13" s="3"/>
    </row>
    <row r="14" customFormat="false" ht="24" hidden="false" customHeight="true" outlineLevel="0" collapsed="false">
      <c r="A14" s="3"/>
      <c r="B14" s="234" t="s">
        <v>137</v>
      </c>
      <c r="C14" s="234"/>
      <c r="D14" s="234"/>
      <c r="E14" s="234"/>
      <c r="F14" s="234"/>
      <c r="G14" s="234"/>
      <c r="H14" s="234"/>
      <c r="I14" s="234"/>
      <c r="J14" s="234"/>
      <c r="K14" s="234"/>
      <c r="L14" s="234"/>
      <c r="M14" s="234"/>
      <c r="N14" s="234"/>
      <c r="O14" s="234"/>
      <c r="P14" s="234"/>
      <c r="Q14" s="234"/>
      <c r="R14" s="234"/>
      <c r="S14" s="234"/>
      <c r="T14" s="234"/>
      <c r="U14" s="234"/>
      <c r="V14" s="235" t="n">
        <v>220</v>
      </c>
      <c r="W14" s="235"/>
      <c r="X14" s="236" t="s">
        <v>138</v>
      </c>
      <c r="Y14" s="236"/>
      <c r="Z14" s="236"/>
      <c r="AA14" s="236"/>
      <c r="AB14" s="73"/>
      <c r="AC14" s="403" t="s">
        <v>409</v>
      </c>
      <c r="AD14" s="403"/>
      <c r="AE14" s="73"/>
      <c r="AF14" s="394"/>
      <c r="AG14" s="368"/>
      <c r="AH14" s="368"/>
      <c r="AI14" s="368"/>
      <c r="AJ14" s="368"/>
      <c r="AK14" s="368"/>
      <c r="AL14" s="368"/>
      <c r="AM14" s="368"/>
      <c r="AN14" s="368"/>
      <c r="AO14" s="368"/>
      <c r="AP14" s="368"/>
      <c r="AQ14" s="17"/>
      <c r="AR14" s="70"/>
      <c r="AS14" s="70"/>
      <c r="AT14" s="70"/>
      <c r="AU14" s="398"/>
      <c r="AV14" s="398"/>
      <c r="AW14" s="398"/>
      <c r="AX14" s="399"/>
      <c r="AY14" s="399"/>
      <c r="AZ14" s="399"/>
      <c r="BA14" s="400"/>
      <c r="BB14" s="401"/>
      <c r="BC14" s="401"/>
      <c r="BD14" s="400"/>
      <c r="BE14" s="3"/>
      <c r="BF14" s="3"/>
      <c r="BG14" s="3"/>
      <c r="BH14" s="3"/>
      <c r="BI14" s="3"/>
      <c r="BJ14" s="3"/>
    </row>
    <row r="15" customFormat="false" ht="24" hidden="false" customHeight="true" outlineLevel="0" collapsed="false">
      <c r="A15" s="3"/>
      <c r="B15" s="419" t="s">
        <v>40</v>
      </c>
      <c r="C15" s="419"/>
      <c r="D15" s="419"/>
      <c r="E15" s="234" t="s">
        <v>134</v>
      </c>
      <c r="F15" s="234"/>
      <c r="G15" s="234"/>
      <c r="H15" s="234"/>
      <c r="I15" s="234"/>
      <c r="J15" s="234"/>
      <c r="K15" s="234"/>
      <c r="L15" s="234"/>
      <c r="M15" s="234"/>
      <c r="N15" s="234"/>
      <c r="O15" s="234"/>
      <c r="P15" s="234"/>
      <c r="Q15" s="234"/>
      <c r="R15" s="234"/>
      <c r="S15" s="234"/>
      <c r="T15" s="234"/>
      <c r="U15" s="234"/>
      <c r="V15" s="235" t="n">
        <v>50</v>
      </c>
      <c r="W15" s="235"/>
      <c r="X15" s="236" t="s">
        <v>135</v>
      </c>
      <c r="Y15" s="236"/>
      <c r="Z15" s="236"/>
      <c r="AA15" s="236"/>
      <c r="AB15" s="73"/>
      <c r="AC15" s="403" t="s">
        <v>410</v>
      </c>
      <c r="AD15" s="403"/>
      <c r="AE15" s="73"/>
      <c r="AF15" s="420"/>
      <c r="AG15" s="222" t="n">
        <v>23</v>
      </c>
      <c r="AH15" s="222"/>
      <c r="AI15" s="17"/>
      <c r="AJ15" s="30"/>
      <c r="AK15" s="30"/>
      <c r="AL15" s="30"/>
      <c r="AM15" s="30"/>
      <c r="AN15" s="30"/>
      <c r="AO15" s="30"/>
      <c r="AP15" s="30"/>
      <c r="AQ15" s="30"/>
      <c r="AR15" s="30"/>
      <c r="AS15" s="30"/>
      <c r="AT15" s="30"/>
      <c r="AU15" s="30"/>
      <c r="AV15" s="17"/>
      <c r="AW15" s="391" t="s">
        <v>58</v>
      </c>
      <c r="AX15" s="391"/>
      <c r="AY15" s="391"/>
      <c r="AZ15" s="392" t="s">
        <v>59</v>
      </c>
      <c r="BA15" s="392"/>
      <c r="BB15" s="392"/>
      <c r="BC15" s="393" t="s">
        <v>60</v>
      </c>
      <c r="BD15" s="393"/>
      <c r="BE15" s="393"/>
      <c r="BF15" s="393"/>
      <c r="BG15" s="421" t="s">
        <v>1</v>
      </c>
      <c r="BH15" s="421"/>
      <c r="BI15" s="421"/>
      <c r="BJ15" s="421"/>
      <c r="BK15" s="402"/>
      <c r="BL15" s="402"/>
    </row>
    <row r="16" customFormat="false" ht="24" hidden="false" customHeight="true" outlineLevel="0" collapsed="false">
      <c r="A16" s="422" t="s">
        <v>411</v>
      </c>
      <c r="B16" s="222" t="n">
        <v>1</v>
      </c>
      <c r="C16" s="222"/>
      <c r="D16" s="17"/>
      <c r="E16" s="423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424"/>
      <c r="R16" s="17"/>
      <c r="S16" s="391" t="s">
        <v>58</v>
      </c>
      <c r="T16" s="391"/>
      <c r="U16" s="391"/>
      <c r="V16" s="392" t="s">
        <v>59</v>
      </c>
      <c r="W16" s="392"/>
      <c r="X16" s="392"/>
      <c r="Y16" s="393" t="s">
        <v>60</v>
      </c>
      <c r="Z16" s="393"/>
      <c r="AA16" s="393"/>
      <c r="AB16" s="393"/>
      <c r="AC16" s="393" t="s">
        <v>1</v>
      </c>
      <c r="AD16" s="393"/>
      <c r="AE16" s="393"/>
      <c r="AF16" s="420"/>
      <c r="AG16" s="425"/>
      <c r="AH16" s="425"/>
      <c r="AI16" s="425"/>
      <c r="AJ16" s="425"/>
      <c r="AK16" s="425"/>
      <c r="AL16" s="425"/>
      <c r="AM16" s="425"/>
      <c r="AN16" s="425"/>
      <c r="AO16" s="425"/>
      <c r="AP16" s="425"/>
      <c r="AQ16" s="425"/>
      <c r="AR16" s="425"/>
      <c r="AS16" s="425"/>
      <c r="AT16" s="425"/>
      <c r="AU16" s="425"/>
      <c r="AV16" s="425"/>
      <c r="AW16" s="398" t="n">
        <f aca="false">'Расчетный лист'!BZ73</f>
        <v>373.415542859548</v>
      </c>
      <c r="AX16" s="398"/>
      <c r="AY16" s="398"/>
      <c r="AZ16" s="399" t="s">
        <v>191</v>
      </c>
      <c r="BA16" s="399"/>
      <c r="BB16" s="399"/>
      <c r="BC16" s="400"/>
      <c r="BD16" s="401" t="s">
        <v>424</v>
      </c>
      <c r="BE16" s="401"/>
      <c r="BF16" s="400"/>
      <c r="BG16" s="3"/>
      <c r="BH16" s="3"/>
      <c r="BI16" s="3"/>
      <c r="BJ16" s="3"/>
      <c r="BK16" s="402"/>
      <c r="BL16" s="402"/>
    </row>
    <row r="17" customFormat="false" ht="24" hidden="false" customHeight="true" outlineLevel="0" collapsed="false">
      <c r="A17" s="17"/>
      <c r="B17" s="426" t="s">
        <v>210</v>
      </c>
      <c r="C17" s="426"/>
      <c r="D17" s="426"/>
      <c r="E17" s="426"/>
      <c r="F17" s="426"/>
      <c r="G17" s="426"/>
      <c r="H17" s="426"/>
      <c r="I17" s="426"/>
      <c r="J17" s="426"/>
      <c r="K17" s="426"/>
      <c r="L17" s="426"/>
      <c r="M17" s="426"/>
      <c r="N17" s="426"/>
      <c r="O17" s="426"/>
      <c r="P17" s="426"/>
      <c r="Q17" s="426"/>
      <c r="R17" s="426"/>
      <c r="S17" s="398" t="n">
        <f aca="false">'Расчетный лист'!T57</f>
        <v>0.0418666666666667</v>
      </c>
      <c r="T17" s="398"/>
      <c r="U17" s="398"/>
      <c r="V17" s="399" t="s">
        <v>211</v>
      </c>
      <c r="W17" s="399"/>
      <c r="X17" s="399"/>
      <c r="Y17" s="400"/>
      <c r="Z17" s="401" t="s">
        <v>62</v>
      </c>
      <c r="AA17" s="401"/>
      <c r="AB17" s="400"/>
      <c r="AC17" s="3"/>
      <c r="AD17" s="3"/>
      <c r="AE17" s="3"/>
      <c r="AF17" s="420"/>
      <c r="AG17" s="425"/>
      <c r="AH17" s="425"/>
      <c r="AI17" s="425"/>
      <c r="AJ17" s="425"/>
      <c r="AK17" s="425"/>
      <c r="AL17" s="425"/>
      <c r="AM17" s="425"/>
      <c r="AN17" s="425"/>
      <c r="AO17" s="425"/>
      <c r="AP17" s="425"/>
      <c r="AQ17" s="425"/>
      <c r="AR17" s="425"/>
      <c r="AS17" s="425"/>
      <c r="AT17" s="425"/>
      <c r="AU17" s="425"/>
      <c r="AV17" s="425"/>
      <c r="AW17" s="398"/>
      <c r="AX17" s="398"/>
      <c r="AY17" s="398"/>
      <c r="AZ17" s="399"/>
      <c r="BA17" s="399"/>
      <c r="BB17" s="399"/>
      <c r="BC17" s="400"/>
      <c r="BD17" s="401"/>
      <c r="BE17" s="401"/>
      <c r="BF17" s="400"/>
      <c r="BG17" s="3"/>
      <c r="BH17" s="3"/>
      <c r="BI17" s="3"/>
      <c r="BJ17" s="3"/>
      <c r="BK17" s="402"/>
      <c r="BL17" s="402"/>
    </row>
    <row r="18" customFormat="false" ht="24" hidden="false" customHeight="true" outlineLevel="0" collapsed="false">
      <c r="A18" s="17"/>
      <c r="B18" s="426"/>
      <c r="C18" s="426"/>
      <c r="D18" s="426"/>
      <c r="E18" s="426"/>
      <c r="F18" s="426"/>
      <c r="G18" s="426"/>
      <c r="H18" s="426"/>
      <c r="I18" s="426"/>
      <c r="J18" s="426"/>
      <c r="K18" s="426"/>
      <c r="L18" s="426"/>
      <c r="M18" s="426"/>
      <c r="N18" s="426"/>
      <c r="O18" s="426"/>
      <c r="P18" s="426"/>
      <c r="Q18" s="426"/>
      <c r="R18" s="426"/>
      <c r="S18" s="398"/>
      <c r="T18" s="398"/>
      <c r="U18" s="398"/>
      <c r="V18" s="399"/>
      <c r="W18" s="399"/>
      <c r="X18" s="399"/>
      <c r="Y18" s="400"/>
      <c r="Z18" s="401"/>
      <c r="AA18" s="401"/>
      <c r="AB18" s="400"/>
      <c r="AC18" s="3"/>
      <c r="AD18" s="3"/>
      <c r="AE18" s="3"/>
      <c r="AF18" s="420"/>
      <c r="AG18" s="425"/>
      <c r="AH18" s="425"/>
      <c r="AI18" s="425"/>
      <c r="AJ18" s="425"/>
      <c r="AK18" s="425"/>
      <c r="AL18" s="425"/>
      <c r="AM18" s="425"/>
      <c r="AN18" s="425"/>
      <c r="AO18" s="425"/>
      <c r="AP18" s="425"/>
      <c r="AQ18" s="425"/>
      <c r="AR18" s="425"/>
      <c r="AS18" s="425"/>
      <c r="AT18" s="425"/>
      <c r="AU18" s="425"/>
      <c r="AV18" s="425"/>
      <c r="AW18" s="427"/>
      <c r="AX18" s="427"/>
      <c r="AY18" s="427"/>
      <c r="AZ18" s="427"/>
      <c r="BA18" s="427"/>
      <c r="BB18" s="427"/>
      <c r="BC18" s="427"/>
      <c r="BD18" s="427"/>
      <c r="BE18" s="427"/>
      <c r="BF18" s="427"/>
      <c r="BG18" s="3"/>
      <c r="BH18" s="3"/>
      <c r="BI18" s="3"/>
      <c r="BJ18" s="3"/>
      <c r="BK18" s="402"/>
      <c r="BL18" s="402"/>
    </row>
    <row r="19" customFormat="false" ht="24" hidden="false" customHeight="true" outlineLevel="0" collapsed="false">
      <c r="A19" s="428" t="s">
        <v>40</v>
      </c>
      <c r="B19" s="17"/>
      <c r="C19" s="222" t="n">
        <v>2</v>
      </c>
      <c r="D19" s="222"/>
      <c r="E19" s="17"/>
      <c r="F19" s="423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424"/>
      <c r="U19" s="17"/>
      <c r="V19" s="391" t="s">
        <v>58</v>
      </c>
      <c r="W19" s="391"/>
      <c r="X19" s="391"/>
      <c r="Y19" s="392" t="s">
        <v>59</v>
      </c>
      <c r="Z19" s="392"/>
      <c r="AA19" s="392"/>
      <c r="AB19" s="393" t="s">
        <v>60</v>
      </c>
      <c r="AC19" s="393"/>
      <c r="AD19" s="393"/>
      <c r="AE19" s="393"/>
      <c r="AF19" s="17"/>
      <c r="AG19" s="429" t="n">
        <v>23.1</v>
      </c>
      <c r="AH19" s="429"/>
      <c r="AI19" s="162"/>
      <c r="AJ19" s="30"/>
      <c r="AK19" s="30"/>
      <c r="AL19" s="30"/>
      <c r="AM19" s="30"/>
      <c r="AN19" s="30"/>
      <c r="AO19" s="30"/>
      <c r="AP19" s="30"/>
      <c r="AQ19" s="30"/>
      <c r="AR19" s="30"/>
      <c r="AS19" s="30"/>
      <c r="AT19" s="17"/>
      <c r="AU19" s="391" t="s">
        <v>58</v>
      </c>
      <c r="AV19" s="391"/>
      <c r="AW19" s="391"/>
      <c r="AX19" s="392" t="s">
        <v>59</v>
      </c>
      <c r="AY19" s="392"/>
      <c r="AZ19" s="392"/>
      <c r="BA19" s="393" t="s">
        <v>60</v>
      </c>
      <c r="BB19" s="393"/>
      <c r="BC19" s="393"/>
      <c r="BD19" s="393"/>
      <c r="BE19" s="393" t="s">
        <v>1</v>
      </c>
      <c r="BF19" s="393"/>
      <c r="BG19" s="393"/>
      <c r="BH19" s="393"/>
      <c r="BI19" s="393"/>
      <c r="BJ19" s="393"/>
      <c r="BK19" s="402"/>
      <c r="BL19" s="402"/>
    </row>
    <row r="20" customFormat="false" ht="24" hidden="false" customHeight="true" outlineLevel="0" collapsed="false">
      <c r="A20" s="428"/>
      <c r="B20" s="17"/>
      <c r="C20" s="426" t="s">
        <v>225</v>
      </c>
      <c r="D20" s="426"/>
      <c r="E20" s="426"/>
      <c r="F20" s="426"/>
      <c r="G20" s="426"/>
      <c r="H20" s="426"/>
      <c r="I20" s="426"/>
      <c r="J20" s="426"/>
      <c r="K20" s="426"/>
      <c r="L20" s="426"/>
      <c r="M20" s="426"/>
      <c r="N20" s="426"/>
      <c r="O20" s="426"/>
      <c r="P20" s="426"/>
      <c r="Q20" s="426"/>
      <c r="R20" s="426"/>
      <c r="S20" s="426"/>
      <c r="T20" s="426"/>
      <c r="U20" s="426"/>
      <c r="V20" s="398" t="n">
        <v>2</v>
      </c>
      <c r="W20" s="398"/>
      <c r="X20" s="398"/>
      <c r="Y20" s="399" t="s">
        <v>170</v>
      </c>
      <c r="Z20" s="399"/>
      <c r="AA20" s="399"/>
      <c r="AB20" s="400"/>
      <c r="AC20" s="401" t="s">
        <v>432</v>
      </c>
      <c r="AD20" s="401"/>
      <c r="AE20" s="400"/>
      <c r="AF20" s="17"/>
      <c r="AG20" s="430" t="s">
        <v>282</v>
      </c>
      <c r="AH20" s="430"/>
      <c r="AI20" s="430"/>
      <c r="AJ20" s="430"/>
      <c r="AK20" s="430"/>
      <c r="AL20" s="430"/>
      <c r="AM20" s="430"/>
      <c r="AN20" s="430"/>
      <c r="AO20" s="430"/>
      <c r="AP20" s="430"/>
      <c r="AQ20" s="430"/>
      <c r="AR20" s="430"/>
      <c r="AS20" s="430"/>
      <c r="AT20" s="430"/>
      <c r="AU20" s="398" t="n">
        <f aca="false">'Расчетный лист'!BZ77</f>
        <v>373.415542859548</v>
      </c>
      <c r="AV20" s="398"/>
      <c r="AW20" s="398"/>
      <c r="AX20" s="399" t="s">
        <v>191</v>
      </c>
      <c r="AY20" s="399"/>
      <c r="AZ20" s="399"/>
      <c r="BA20" s="400"/>
      <c r="BB20" s="401" t="s">
        <v>424</v>
      </c>
      <c r="BC20" s="401"/>
      <c r="BD20" s="400"/>
      <c r="BE20" s="3"/>
      <c r="BF20" s="3"/>
      <c r="BG20" s="3"/>
      <c r="BH20" s="3"/>
      <c r="BI20" s="3"/>
      <c r="BJ20" s="3"/>
    </row>
    <row r="21" customFormat="false" ht="24" hidden="false" customHeight="true" outlineLevel="0" collapsed="false">
      <c r="A21" s="428"/>
      <c r="B21" s="17"/>
      <c r="C21" s="426"/>
      <c r="D21" s="426"/>
      <c r="E21" s="426"/>
      <c r="F21" s="426"/>
      <c r="G21" s="426"/>
      <c r="H21" s="426"/>
      <c r="I21" s="426"/>
      <c r="J21" s="426"/>
      <c r="K21" s="426"/>
      <c r="L21" s="426"/>
      <c r="M21" s="426"/>
      <c r="N21" s="426"/>
      <c r="O21" s="426"/>
      <c r="P21" s="426"/>
      <c r="Q21" s="426"/>
      <c r="R21" s="426"/>
      <c r="S21" s="426"/>
      <c r="T21" s="426"/>
      <c r="U21" s="426"/>
      <c r="V21" s="398"/>
      <c r="W21" s="398"/>
      <c r="X21" s="398"/>
      <c r="Y21" s="399"/>
      <c r="Z21" s="399"/>
      <c r="AA21" s="399"/>
      <c r="AB21" s="400"/>
      <c r="AC21" s="401"/>
      <c r="AD21" s="401"/>
      <c r="AE21" s="400"/>
      <c r="AF21" s="17"/>
      <c r="AG21" s="430"/>
      <c r="AH21" s="430"/>
      <c r="AI21" s="430"/>
      <c r="AJ21" s="430"/>
      <c r="AK21" s="430"/>
      <c r="AL21" s="430"/>
      <c r="AM21" s="430"/>
      <c r="AN21" s="430"/>
      <c r="AO21" s="430"/>
      <c r="AP21" s="430"/>
      <c r="AQ21" s="430"/>
      <c r="AR21" s="430"/>
      <c r="AS21" s="430"/>
      <c r="AT21" s="430"/>
      <c r="AU21" s="398"/>
      <c r="AV21" s="398"/>
      <c r="AW21" s="398"/>
      <c r="AX21" s="399"/>
      <c r="AY21" s="399"/>
      <c r="AZ21" s="399"/>
      <c r="BA21" s="400"/>
      <c r="BB21" s="401"/>
      <c r="BC21" s="401"/>
      <c r="BD21" s="400"/>
      <c r="BE21" s="3"/>
      <c r="BF21" s="3"/>
      <c r="BG21" s="3"/>
      <c r="BH21" s="3"/>
      <c r="BI21" s="3"/>
      <c r="BJ21" s="3"/>
    </row>
    <row r="22" customFormat="false" ht="24" hidden="false" customHeight="true" outlineLevel="0" collapsed="false">
      <c r="A22" s="427"/>
      <c r="B22" s="427"/>
      <c r="C22" s="427"/>
      <c r="D22" s="427"/>
      <c r="E22" s="427"/>
      <c r="F22" s="427"/>
      <c r="G22" s="427"/>
      <c r="H22" s="427"/>
      <c r="I22" s="427"/>
      <c r="J22" s="427"/>
      <c r="K22" s="427"/>
      <c r="L22" s="427"/>
      <c r="M22" s="427"/>
      <c r="N22" s="427"/>
      <c r="O22" s="427"/>
      <c r="P22" s="427"/>
      <c r="Q22" s="427"/>
      <c r="R22" s="427"/>
      <c r="S22" s="427"/>
      <c r="T22" s="427"/>
      <c r="U22" s="427"/>
      <c r="V22" s="427"/>
      <c r="W22" s="427"/>
      <c r="X22" s="427"/>
      <c r="Y22" s="427"/>
      <c r="Z22" s="427"/>
      <c r="AA22" s="427"/>
      <c r="AB22" s="427"/>
      <c r="AC22" s="427"/>
      <c r="AD22" s="427"/>
      <c r="AE22" s="427"/>
      <c r="AF22" s="17"/>
      <c r="AG22" s="430"/>
      <c r="AH22" s="430"/>
      <c r="AI22" s="430"/>
      <c r="AJ22" s="430"/>
      <c r="AK22" s="430"/>
      <c r="AL22" s="430"/>
      <c r="AM22" s="430"/>
      <c r="AN22" s="430"/>
      <c r="AO22" s="430"/>
      <c r="AP22" s="430"/>
      <c r="AQ22" s="430"/>
      <c r="AR22" s="430"/>
      <c r="AS22" s="430"/>
      <c r="AT22" s="430"/>
      <c r="AU22" s="427"/>
      <c r="AV22" s="427"/>
      <c r="AW22" s="427"/>
      <c r="AX22" s="427"/>
      <c r="AY22" s="427"/>
      <c r="AZ22" s="427"/>
      <c r="BA22" s="427"/>
      <c r="BB22" s="427"/>
      <c r="BC22" s="427"/>
      <c r="BD22" s="427"/>
      <c r="BE22" s="3"/>
      <c r="BF22" s="3"/>
      <c r="BG22" s="3"/>
      <c r="BH22" s="3"/>
      <c r="BI22" s="3"/>
      <c r="BJ22" s="3"/>
    </row>
    <row r="23" customFormat="false" ht="24" hidden="false" customHeight="true" outlineLevel="0" collapsed="false">
      <c r="A23" s="427"/>
      <c r="B23" s="427"/>
      <c r="C23" s="427"/>
      <c r="D23" s="427"/>
      <c r="E23" s="427"/>
      <c r="F23" s="427"/>
      <c r="G23" s="427"/>
      <c r="H23" s="427"/>
      <c r="I23" s="427"/>
      <c r="J23" s="427"/>
      <c r="K23" s="427"/>
      <c r="L23" s="427"/>
      <c r="M23" s="427"/>
      <c r="N23" s="427"/>
      <c r="O23" s="427"/>
      <c r="P23" s="427"/>
      <c r="Q23" s="427"/>
      <c r="R23" s="427"/>
      <c r="S23" s="427"/>
      <c r="T23" s="427"/>
      <c r="U23" s="427"/>
      <c r="V23" s="427"/>
      <c r="W23" s="427"/>
      <c r="X23" s="427"/>
      <c r="Y23" s="427"/>
      <c r="Z23" s="427"/>
      <c r="AA23" s="427"/>
      <c r="AB23" s="427"/>
      <c r="AC23" s="427"/>
      <c r="AD23" s="427"/>
      <c r="AE23" s="427"/>
      <c r="AF23" s="431"/>
      <c r="AG23" s="432"/>
      <c r="AH23" s="432"/>
      <c r="AI23" s="432"/>
      <c r="AJ23" s="432"/>
      <c r="AK23" s="432"/>
      <c r="AL23" s="432"/>
      <c r="AM23" s="432"/>
      <c r="AN23" s="432"/>
      <c r="AO23" s="432"/>
      <c r="AP23" s="432"/>
      <c r="AQ23" s="432"/>
      <c r="AR23" s="432"/>
      <c r="AS23" s="432"/>
      <c r="AT23" s="432"/>
      <c r="AU23" s="432"/>
      <c r="AV23" s="432"/>
      <c r="AW23" s="432"/>
      <c r="AX23" s="432"/>
      <c r="AY23" s="432"/>
      <c r="AZ23" s="432"/>
      <c r="BA23" s="432"/>
      <c r="BB23" s="432"/>
      <c r="BC23" s="432"/>
      <c r="BD23" s="432"/>
      <c r="BE23" s="432"/>
      <c r="BF23" s="432"/>
      <c r="BG23" s="432"/>
      <c r="BH23" s="432"/>
      <c r="BI23" s="432"/>
      <c r="BJ23" s="433"/>
      <c r="BK23" s="402"/>
      <c r="BL23" s="402"/>
    </row>
    <row r="24" customFormat="false" ht="24" hidden="false" customHeight="true" outlineLevel="0" collapsed="false">
      <c r="A24" s="434"/>
      <c r="B24" s="426" t="s">
        <v>412</v>
      </c>
      <c r="C24" s="426"/>
      <c r="D24" s="426"/>
      <c r="E24" s="426"/>
      <c r="F24" s="426"/>
      <c r="G24" s="426"/>
      <c r="H24" s="426"/>
      <c r="I24" s="426"/>
      <c r="J24" s="426"/>
      <c r="K24" s="426"/>
      <c r="L24" s="426"/>
      <c r="M24" s="426"/>
      <c r="N24" s="426"/>
      <c r="O24" s="426"/>
      <c r="P24" s="426"/>
      <c r="Q24" s="426"/>
      <c r="R24" s="426"/>
      <c r="S24" s="426"/>
      <c r="T24" s="426"/>
      <c r="U24" s="426"/>
      <c r="V24" s="426"/>
      <c r="W24" s="426"/>
      <c r="X24" s="434"/>
      <c r="Y24" s="426" t="s">
        <v>413</v>
      </c>
      <c r="Z24" s="426"/>
      <c r="AA24" s="426"/>
      <c r="AB24" s="434"/>
      <c r="AC24" s="426" t="n">
        <v>1</v>
      </c>
      <c r="AD24" s="426"/>
      <c r="AE24" s="434"/>
      <c r="AF24" s="434"/>
      <c r="AG24" s="426" t="s">
        <v>412</v>
      </c>
      <c r="AH24" s="426"/>
      <c r="AI24" s="426"/>
      <c r="AJ24" s="426"/>
      <c r="AK24" s="426"/>
      <c r="AL24" s="426"/>
      <c r="AM24" s="426"/>
      <c r="AN24" s="426"/>
      <c r="AO24" s="426"/>
      <c r="AP24" s="426"/>
      <c r="AQ24" s="426"/>
      <c r="AR24" s="426"/>
      <c r="AS24" s="426"/>
      <c r="AT24" s="426"/>
      <c r="AU24" s="426"/>
      <c r="AV24" s="426"/>
      <c r="AW24" s="426"/>
      <c r="AX24" s="426"/>
      <c r="AY24" s="426"/>
      <c r="AZ24" s="426"/>
      <c r="BA24" s="426"/>
      <c r="BB24" s="426"/>
      <c r="BC24" s="434"/>
      <c r="BD24" s="426" t="s">
        <v>413</v>
      </c>
      <c r="BE24" s="426"/>
      <c r="BF24" s="426"/>
      <c r="BG24" s="434"/>
      <c r="BH24" s="426" t="n">
        <f aca="false">AC144+1</f>
        <v>7</v>
      </c>
      <c r="BI24" s="426"/>
      <c r="BJ24" s="434"/>
      <c r="BK24" s="402"/>
      <c r="BL24" s="402"/>
    </row>
    <row r="25" customFormat="false" ht="24" hidden="false" customHeight="true" outlineLevel="0" collapsed="false">
      <c r="A25" s="383" t="str">
        <f aca="false">$A$1</f>
        <v>Расчет однофазного конденсаторного асинхронного микродвигателя Pн 90 Вт,  2p = 6, n = 955 об/мин</v>
      </c>
      <c r="B25" s="383"/>
      <c r="C25" s="383"/>
      <c r="D25" s="383"/>
      <c r="E25" s="383"/>
      <c r="F25" s="383"/>
      <c r="G25" s="383"/>
      <c r="H25" s="383"/>
      <c r="I25" s="383"/>
      <c r="J25" s="383"/>
      <c r="K25" s="383"/>
      <c r="L25" s="383"/>
      <c r="M25" s="383"/>
      <c r="N25" s="383"/>
      <c r="O25" s="383"/>
      <c r="P25" s="383"/>
      <c r="Q25" s="383"/>
      <c r="R25" s="383"/>
      <c r="S25" s="383"/>
      <c r="T25" s="383"/>
      <c r="U25" s="383"/>
      <c r="V25" s="383"/>
      <c r="W25" s="383"/>
      <c r="X25" s="383"/>
      <c r="Y25" s="383"/>
      <c r="Z25" s="383"/>
      <c r="AA25" s="383"/>
      <c r="AB25" s="383"/>
      <c r="AC25" s="383"/>
      <c r="AD25" s="383"/>
      <c r="AE25" s="383"/>
      <c r="AF25" s="383" t="str">
        <f aca="false">$A$1</f>
        <v>Расчет однофазного конденсаторного асинхронного микродвигателя Pн 90 Вт,  2p = 6, n = 955 об/мин</v>
      </c>
      <c r="AG25" s="383"/>
      <c r="AH25" s="383"/>
      <c r="AI25" s="383"/>
      <c r="AJ25" s="383"/>
      <c r="AK25" s="383"/>
      <c r="AL25" s="383"/>
      <c r="AM25" s="383"/>
      <c r="AN25" s="383"/>
      <c r="AO25" s="383"/>
      <c r="AP25" s="383"/>
      <c r="AQ25" s="383"/>
      <c r="AR25" s="383"/>
      <c r="AS25" s="383"/>
      <c r="AT25" s="383"/>
      <c r="AU25" s="383"/>
      <c r="AV25" s="383"/>
      <c r="AW25" s="383"/>
      <c r="AX25" s="383"/>
      <c r="AY25" s="383"/>
      <c r="AZ25" s="383"/>
      <c r="BA25" s="383"/>
      <c r="BB25" s="383"/>
      <c r="BC25" s="383"/>
      <c r="BD25" s="383"/>
      <c r="BE25" s="383"/>
      <c r="BF25" s="383"/>
      <c r="BG25" s="383"/>
      <c r="BH25" s="383"/>
      <c r="BI25" s="383"/>
      <c r="BJ25" s="383"/>
      <c r="BK25" s="402"/>
      <c r="BL25" s="402"/>
    </row>
    <row r="26" customFormat="false" ht="24" hidden="false" customHeight="true" outlineLevel="0" collapsed="false">
      <c r="A26" s="394"/>
      <c r="B26" s="368"/>
      <c r="C26" s="435"/>
      <c r="D26" s="436" t="s">
        <v>463</v>
      </c>
      <c r="E26" s="436"/>
      <c r="F26" s="436"/>
      <c r="G26" s="436"/>
      <c r="H26" s="436"/>
      <c r="I26" s="436"/>
      <c r="J26" s="436"/>
      <c r="K26" s="436"/>
      <c r="L26" s="436"/>
      <c r="M26" s="436"/>
      <c r="N26" s="436"/>
      <c r="O26" s="436"/>
      <c r="P26" s="436"/>
      <c r="Q26" s="436"/>
      <c r="R26" s="436"/>
      <c r="S26" s="436"/>
      <c r="T26" s="436"/>
      <c r="U26" s="436"/>
      <c r="V26" s="436"/>
      <c r="W26" s="436"/>
      <c r="X26" s="435"/>
      <c r="Y26" s="368"/>
      <c r="Z26" s="368"/>
      <c r="AA26" s="368"/>
      <c r="AB26" s="368"/>
      <c r="AC26" s="368"/>
      <c r="AD26" s="368"/>
      <c r="AE26" s="437"/>
      <c r="AF26" s="223"/>
      <c r="AG26" s="303" t="n">
        <v>24</v>
      </c>
      <c r="AH26" s="303"/>
      <c r="AI26" s="223"/>
      <c r="AJ26" s="304"/>
      <c r="AK26" s="304"/>
      <c r="AL26" s="304"/>
      <c r="AM26" s="304"/>
      <c r="AN26" s="304"/>
      <c r="AO26" s="304"/>
      <c r="AP26" s="304"/>
      <c r="AQ26" s="304"/>
      <c r="AR26" s="304"/>
      <c r="AS26" s="304"/>
      <c r="AT26" s="223"/>
      <c r="AU26" s="438" t="s">
        <v>58</v>
      </c>
      <c r="AV26" s="438"/>
      <c r="AW26" s="438"/>
      <c r="AX26" s="439" t="s">
        <v>59</v>
      </c>
      <c r="AY26" s="439"/>
      <c r="AZ26" s="439"/>
      <c r="BA26" s="440" t="s">
        <v>60</v>
      </c>
      <c r="BB26" s="440"/>
      <c r="BC26" s="440"/>
      <c r="BD26" s="440"/>
      <c r="BE26" s="440" t="s">
        <v>1</v>
      </c>
      <c r="BF26" s="440"/>
      <c r="BG26" s="440"/>
      <c r="BH26" s="440"/>
      <c r="BI26" s="440"/>
      <c r="BJ26" s="440"/>
      <c r="BK26" s="402"/>
      <c r="BL26" s="402"/>
    </row>
    <row r="27" customFormat="false" ht="24" hidden="false" customHeight="true" outlineLevel="0" collapsed="false">
      <c r="A27" s="419" t="s">
        <v>464</v>
      </c>
      <c r="B27" s="419"/>
      <c r="C27" s="419"/>
      <c r="D27" s="3"/>
      <c r="E27" s="80" t="s">
        <v>57</v>
      </c>
      <c r="F27" s="80"/>
      <c r="G27" s="3"/>
      <c r="H27" s="441"/>
      <c r="I27" s="153"/>
      <c r="J27" s="153"/>
      <c r="K27" s="153"/>
      <c r="L27" s="153"/>
      <c r="M27" s="153"/>
      <c r="N27" s="153"/>
      <c r="O27" s="153"/>
      <c r="P27" s="442"/>
      <c r="Q27" s="3"/>
      <c r="R27" s="391" t="s">
        <v>58</v>
      </c>
      <c r="S27" s="391"/>
      <c r="T27" s="391"/>
      <c r="U27" s="392" t="s">
        <v>59</v>
      </c>
      <c r="V27" s="392"/>
      <c r="W27" s="392"/>
      <c r="X27" s="393" t="s">
        <v>60</v>
      </c>
      <c r="Y27" s="393"/>
      <c r="Z27" s="393"/>
      <c r="AA27" s="393"/>
      <c r="AB27" s="393" t="s">
        <v>42</v>
      </c>
      <c r="AC27" s="393"/>
      <c r="AD27" s="393"/>
      <c r="AE27" s="393"/>
      <c r="AF27" s="223"/>
      <c r="AG27" s="426" t="s">
        <v>295</v>
      </c>
      <c r="AH27" s="426"/>
      <c r="AI27" s="426"/>
      <c r="AJ27" s="426"/>
      <c r="AK27" s="426"/>
      <c r="AL27" s="426"/>
      <c r="AM27" s="426"/>
      <c r="AN27" s="426"/>
      <c r="AO27" s="426"/>
      <c r="AP27" s="426"/>
      <c r="AQ27" s="426"/>
      <c r="AR27" s="426"/>
      <c r="AS27" s="426"/>
      <c r="AT27" s="426"/>
      <c r="AU27" s="398" t="n">
        <f aca="false">'Расчетный лист'!BZ81</f>
        <v>8.52860422308142E-006</v>
      </c>
      <c r="AV27" s="398"/>
      <c r="AW27" s="398"/>
      <c r="AX27" s="399" t="s">
        <v>269</v>
      </c>
      <c r="AY27" s="399"/>
      <c r="AZ27" s="399"/>
      <c r="BA27" s="400"/>
      <c r="BB27" s="401" t="s">
        <v>296</v>
      </c>
      <c r="BC27" s="401"/>
      <c r="BD27" s="400"/>
      <c r="BE27" s="396"/>
      <c r="BF27" s="396"/>
      <c r="BG27" s="396"/>
      <c r="BH27" s="396"/>
      <c r="BI27" s="396"/>
      <c r="BJ27" s="396"/>
      <c r="BK27" s="402"/>
      <c r="BL27" s="402"/>
    </row>
    <row r="28" customFormat="false" ht="24" hidden="false" customHeight="true" outlineLevel="0" collapsed="false">
      <c r="A28" s="419"/>
      <c r="B28" s="419"/>
      <c r="C28" s="419"/>
      <c r="D28" s="3"/>
      <c r="E28" s="443" t="s">
        <v>415</v>
      </c>
      <c r="F28" s="443"/>
      <c r="G28" s="443"/>
      <c r="H28" s="443"/>
      <c r="I28" s="443"/>
      <c r="J28" s="443"/>
      <c r="K28" s="443"/>
      <c r="L28" s="443"/>
      <c r="M28" s="443"/>
      <c r="N28" s="443"/>
      <c r="O28" s="443"/>
      <c r="P28" s="443"/>
      <c r="Q28" s="443"/>
      <c r="R28" s="398" t="n">
        <f aca="false">'Расчетный лист'!DF75</f>
        <v>1.539</v>
      </c>
      <c r="S28" s="398"/>
      <c r="T28" s="398"/>
      <c r="U28" s="399" t="s">
        <v>465</v>
      </c>
      <c r="V28" s="399"/>
      <c r="W28" s="399"/>
      <c r="X28" s="400"/>
      <c r="Y28" s="401" t="s">
        <v>417</v>
      </c>
      <c r="Z28" s="401"/>
      <c r="AA28" s="400"/>
      <c r="AB28" s="34" t="s">
        <v>107</v>
      </c>
      <c r="AC28" s="34"/>
      <c r="AD28" s="34"/>
      <c r="AE28" s="34"/>
      <c r="AF28" s="223"/>
      <c r="AG28" s="426"/>
      <c r="AH28" s="426"/>
      <c r="AI28" s="426"/>
      <c r="AJ28" s="426"/>
      <c r="AK28" s="426"/>
      <c r="AL28" s="426"/>
      <c r="AM28" s="426"/>
      <c r="AN28" s="426"/>
      <c r="AO28" s="426"/>
      <c r="AP28" s="426"/>
      <c r="AQ28" s="426"/>
      <c r="AR28" s="426"/>
      <c r="AS28" s="426"/>
      <c r="AT28" s="426"/>
      <c r="AU28" s="398"/>
      <c r="AV28" s="398"/>
      <c r="AW28" s="398"/>
      <c r="AX28" s="399"/>
      <c r="AY28" s="399"/>
      <c r="AZ28" s="399"/>
      <c r="BA28" s="400"/>
      <c r="BB28" s="401"/>
      <c r="BC28" s="401"/>
      <c r="BD28" s="400"/>
      <c r="BE28" s="396"/>
      <c r="BF28" s="396"/>
      <c r="BG28" s="396"/>
      <c r="BH28" s="396"/>
      <c r="BI28" s="396"/>
      <c r="BJ28" s="396"/>
      <c r="BK28" s="402"/>
      <c r="BL28" s="402"/>
    </row>
    <row r="29" customFormat="false" ht="24" hidden="false" customHeight="true" outlineLevel="0" collapsed="false">
      <c r="A29" s="419"/>
      <c r="B29" s="419"/>
      <c r="C29" s="419"/>
      <c r="D29" s="3"/>
      <c r="E29" s="443"/>
      <c r="F29" s="443"/>
      <c r="G29" s="443"/>
      <c r="H29" s="443"/>
      <c r="I29" s="443"/>
      <c r="J29" s="443"/>
      <c r="K29" s="443"/>
      <c r="L29" s="443"/>
      <c r="M29" s="443"/>
      <c r="N29" s="443"/>
      <c r="O29" s="443"/>
      <c r="P29" s="443"/>
      <c r="Q29" s="443"/>
      <c r="R29" s="398"/>
      <c r="S29" s="398"/>
      <c r="T29" s="398"/>
      <c r="U29" s="399"/>
      <c r="V29" s="399"/>
      <c r="W29" s="399"/>
      <c r="X29" s="400"/>
      <c r="Y29" s="401"/>
      <c r="Z29" s="401"/>
      <c r="AA29" s="400"/>
      <c r="AB29" s="34"/>
      <c r="AC29" s="34"/>
      <c r="AD29" s="34"/>
      <c r="AE29" s="34"/>
      <c r="AF29" s="223"/>
      <c r="AG29" s="426"/>
      <c r="AH29" s="426"/>
      <c r="AI29" s="426"/>
      <c r="AJ29" s="426"/>
      <c r="AK29" s="426"/>
      <c r="AL29" s="426"/>
      <c r="AM29" s="426"/>
      <c r="AN29" s="426"/>
      <c r="AO29" s="426"/>
      <c r="AP29" s="426"/>
      <c r="AQ29" s="426"/>
      <c r="AR29" s="426"/>
      <c r="AS29" s="426"/>
      <c r="AT29" s="426"/>
      <c r="AU29" s="427"/>
      <c r="AV29" s="427"/>
      <c r="AW29" s="427"/>
      <c r="AX29" s="427"/>
      <c r="AY29" s="427"/>
      <c r="AZ29" s="427"/>
      <c r="BA29" s="427"/>
      <c r="BB29" s="427"/>
      <c r="BC29" s="427"/>
      <c r="BD29" s="427"/>
      <c r="BE29" s="396"/>
      <c r="BF29" s="396"/>
      <c r="BG29" s="396"/>
      <c r="BH29" s="396"/>
      <c r="BI29" s="396"/>
      <c r="BJ29" s="396"/>
      <c r="BK29" s="402"/>
      <c r="BL29" s="402"/>
    </row>
    <row r="30" customFormat="false" ht="24" hidden="false" customHeight="true" outlineLevel="0" collapsed="false">
      <c r="A30" s="419" t="s">
        <v>464</v>
      </c>
      <c r="B30" s="419"/>
      <c r="C30" s="419"/>
      <c r="D30" s="298" t="s">
        <v>405</v>
      </c>
      <c r="E30" s="80" t="s">
        <v>57</v>
      </c>
      <c r="F30" s="80"/>
      <c r="G30" s="3"/>
      <c r="H30" s="441"/>
      <c r="I30" s="153"/>
      <c r="J30" s="153"/>
      <c r="K30" s="153"/>
      <c r="L30" s="153"/>
      <c r="M30" s="153"/>
      <c r="N30" s="153"/>
      <c r="O30" s="153"/>
      <c r="P30" s="153"/>
      <c r="Q30" s="153"/>
      <c r="R30" s="153"/>
      <c r="S30" s="153"/>
      <c r="T30" s="442"/>
      <c r="U30" s="3"/>
      <c r="V30" s="391" t="s">
        <v>58</v>
      </c>
      <c r="W30" s="391"/>
      <c r="X30" s="391"/>
      <c r="Y30" s="392" t="s">
        <v>59</v>
      </c>
      <c r="Z30" s="392"/>
      <c r="AA30" s="392"/>
      <c r="AB30" s="393" t="s">
        <v>60</v>
      </c>
      <c r="AC30" s="393"/>
      <c r="AD30" s="393"/>
      <c r="AE30" s="393"/>
      <c r="AF30" s="17"/>
      <c r="AG30" s="303" t="n">
        <v>25</v>
      </c>
      <c r="AH30" s="303"/>
      <c r="AI30" s="223"/>
      <c r="AJ30" s="304"/>
      <c r="AK30" s="304"/>
      <c r="AL30" s="304"/>
      <c r="AM30" s="304"/>
      <c r="AN30" s="304"/>
      <c r="AO30" s="304"/>
      <c r="AP30" s="304"/>
      <c r="AQ30" s="304"/>
      <c r="AR30" s="304"/>
      <c r="AS30" s="223"/>
      <c r="AT30" s="391" t="s">
        <v>58</v>
      </c>
      <c r="AU30" s="391"/>
      <c r="AV30" s="391"/>
      <c r="AW30" s="391"/>
      <c r="AX30" s="392" t="s">
        <v>59</v>
      </c>
      <c r="AY30" s="392"/>
      <c r="AZ30" s="392"/>
      <c r="BA30" s="440" t="s">
        <v>60</v>
      </c>
      <c r="BB30" s="440"/>
      <c r="BC30" s="440"/>
      <c r="BD30" s="440"/>
      <c r="BE30" s="393" t="s">
        <v>1</v>
      </c>
      <c r="BF30" s="393"/>
      <c r="BG30" s="393"/>
      <c r="BH30" s="393"/>
      <c r="BI30" s="393"/>
      <c r="BJ30" s="393"/>
      <c r="BK30" s="402"/>
      <c r="BL30" s="402"/>
    </row>
    <row r="31" customFormat="false" ht="24" hidden="false" customHeight="true" outlineLevel="0" collapsed="false">
      <c r="A31" s="419"/>
      <c r="B31" s="419"/>
      <c r="C31" s="419"/>
      <c r="D31" s="3"/>
      <c r="E31" s="443" t="s">
        <v>45</v>
      </c>
      <c r="F31" s="443"/>
      <c r="G31" s="443"/>
      <c r="H31" s="443"/>
      <c r="I31" s="443"/>
      <c r="J31" s="443"/>
      <c r="K31" s="443"/>
      <c r="L31" s="443"/>
      <c r="M31" s="443"/>
      <c r="N31" s="443"/>
      <c r="O31" s="443"/>
      <c r="P31" s="443"/>
      <c r="Q31" s="443"/>
      <c r="R31" s="443"/>
      <c r="S31" s="443"/>
      <c r="T31" s="443"/>
      <c r="U31" s="443"/>
      <c r="V31" s="398" t="n">
        <f aca="false">'Расчетный лист'!DF79</f>
        <v>1.4</v>
      </c>
      <c r="W31" s="398"/>
      <c r="X31" s="398"/>
      <c r="Y31" s="399" t="s">
        <v>288</v>
      </c>
      <c r="Z31" s="399"/>
      <c r="AA31" s="399"/>
      <c r="AB31" s="400"/>
      <c r="AC31" s="401" t="s">
        <v>420</v>
      </c>
      <c r="AD31" s="401"/>
      <c r="AE31" s="400"/>
      <c r="AF31" s="17"/>
      <c r="AG31" s="444"/>
      <c r="AH31" s="444"/>
      <c r="AI31" s="444"/>
      <c r="AJ31" s="444"/>
      <c r="AK31" s="444"/>
      <c r="AL31" s="444"/>
      <c r="AM31" s="444"/>
      <c r="AN31" s="444"/>
      <c r="AO31" s="444"/>
      <c r="AP31" s="444"/>
      <c r="AQ31" s="444"/>
      <c r="AR31" s="444"/>
      <c r="AS31" s="444"/>
      <c r="AT31" s="445" t="n">
        <f aca="false">'Расчетный лист'!BZ85</f>
        <v>4.63520576576577E-006</v>
      </c>
      <c r="AU31" s="445"/>
      <c r="AV31" s="445"/>
      <c r="AW31" s="445"/>
      <c r="AX31" s="446" t="s">
        <v>466</v>
      </c>
      <c r="AY31" s="446"/>
      <c r="AZ31" s="446"/>
      <c r="BA31" s="200"/>
      <c r="BB31" s="447" t="s">
        <v>434</v>
      </c>
      <c r="BC31" s="447"/>
      <c r="BD31" s="202"/>
      <c r="BE31" s="396"/>
      <c r="BF31" s="396"/>
      <c r="BG31" s="396"/>
      <c r="BH31" s="396"/>
      <c r="BI31" s="396"/>
      <c r="BJ31" s="396"/>
      <c r="BK31" s="402"/>
      <c r="BL31" s="402"/>
    </row>
    <row r="32" customFormat="false" ht="24" hidden="false" customHeight="true" outlineLevel="0" collapsed="false">
      <c r="A32" s="419"/>
      <c r="B32" s="419"/>
      <c r="C32" s="419"/>
      <c r="D32" s="3"/>
      <c r="E32" s="443"/>
      <c r="F32" s="443"/>
      <c r="G32" s="443"/>
      <c r="H32" s="443"/>
      <c r="I32" s="443"/>
      <c r="J32" s="443"/>
      <c r="K32" s="443"/>
      <c r="L32" s="443"/>
      <c r="M32" s="443"/>
      <c r="N32" s="443"/>
      <c r="O32" s="443"/>
      <c r="P32" s="443"/>
      <c r="Q32" s="443"/>
      <c r="R32" s="443"/>
      <c r="S32" s="443"/>
      <c r="T32" s="443"/>
      <c r="U32" s="443"/>
      <c r="V32" s="398"/>
      <c r="W32" s="398"/>
      <c r="X32" s="398"/>
      <c r="Y32" s="399"/>
      <c r="Z32" s="399"/>
      <c r="AA32" s="399"/>
      <c r="AB32" s="400"/>
      <c r="AC32" s="401"/>
      <c r="AD32" s="401"/>
      <c r="AE32" s="400"/>
      <c r="AF32" s="17"/>
      <c r="AG32" s="444"/>
      <c r="AH32" s="444"/>
      <c r="AI32" s="444"/>
      <c r="AJ32" s="444"/>
      <c r="AK32" s="444"/>
      <c r="AL32" s="444"/>
      <c r="AM32" s="444"/>
      <c r="AN32" s="444"/>
      <c r="AO32" s="444"/>
      <c r="AP32" s="444"/>
      <c r="AQ32" s="444"/>
      <c r="AR32" s="444"/>
      <c r="AS32" s="444"/>
      <c r="AT32" s="445"/>
      <c r="AU32" s="445"/>
      <c r="AV32" s="445"/>
      <c r="AW32" s="445"/>
      <c r="AX32" s="446"/>
      <c r="AY32" s="446"/>
      <c r="AZ32" s="446"/>
      <c r="BA32" s="200"/>
      <c r="BB32" s="447"/>
      <c r="BC32" s="447"/>
      <c r="BD32" s="202"/>
      <c r="BE32" s="396"/>
      <c r="BF32" s="396"/>
      <c r="BG32" s="396"/>
      <c r="BH32" s="396"/>
      <c r="BI32" s="396"/>
      <c r="BJ32" s="396"/>
      <c r="BK32" s="402"/>
      <c r="BL32" s="402"/>
    </row>
    <row r="33" customFormat="false" ht="24" hidden="false" customHeight="true" outlineLevel="0" collapsed="false">
      <c r="A33" s="419" t="s">
        <v>464</v>
      </c>
      <c r="B33" s="419"/>
      <c r="C33" s="419"/>
      <c r="D33" s="298" t="s">
        <v>405</v>
      </c>
      <c r="E33" s="80" t="s">
        <v>57</v>
      </c>
      <c r="F33" s="80"/>
      <c r="G33" s="3"/>
      <c r="H33" s="441"/>
      <c r="I33" s="153"/>
      <c r="J33" s="153"/>
      <c r="K33" s="153"/>
      <c r="L33" s="153"/>
      <c r="M33" s="153"/>
      <c r="N33" s="153"/>
      <c r="O33" s="153"/>
      <c r="P33" s="153"/>
      <c r="Q33" s="153"/>
      <c r="R33" s="153"/>
      <c r="S33" s="153"/>
      <c r="T33" s="442"/>
      <c r="U33" s="3"/>
      <c r="V33" s="391" t="s">
        <v>58</v>
      </c>
      <c r="W33" s="391"/>
      <c r="X33" s="391"/>
      <c r="Y33" s="392" t="s">
        <v>59</v>
      </c>
      <c r="Z33" s="392"/>
      <c r="AA33" s="392"/>
      <c r="AB33" s="393" t="s">
        <v>60</v>
      </c>
      <c r="AC33" s="393"/>
      <c r="AD33" s="393"/>
      <c r="AE33" s="393"/>
      <c r="AF33" s="17"/>
      <c r="AG33" s="444"/>
      <c r="AH33" s="444"/>
      <c r="AI33" s="444"/>
      <c r="AJ33" s="444"/>
      <c r="AK33" s="444"/>
      <c r="AL33" s="444"/>
      <c r="AM33" s="444"/>
      <c r="AN33" s="444"/>
      <c r="AO33" s="444"/>
      <c r="AP33" s="444"/>
      <c r="AQ33" s="444"/>
      <c r="AR33" s="444"/>
      <c r="AS33" s="444"/>
      <c r="AT33" s="415"/>
      <c r="AU33" s="415"/>
      <c r="AV33" s="415"/>
      <c r="AW33" s="415"/>
      <c r="AX33" s="415"/>
      <c r="AY33" s="415"/>
      <c r="AZ33" s="415"/>
      <c r="BA33" s="415"/>
      <c r="BB33" s="415"/>
      <c r="BC33" s="415"/>
      <c r="BD33" s="415"/>
      <c r="BE33" s="396"/>
      <c r="BF33" s="396"/>
      <c r="BG33" s="396"/>
      <c r="BH33" s="396"/>
      <c r="BI33" s="396"/>
      <c r="BJ33" s="396"/>
      <c r="BK33" s="402"/>
      <c r="BL33" s="402"/>
    </row>
    <row r="34" customFormat="false" ht="24" hidden="false" customHeight="true" outlineLevel="0" collapsed="false">
      <c r="A34" s="419"/>
      <c r="B34" s="419"/>
      <c r="C34" s="419"/>
      <c r="D34" s="3"/>
      <c r="E34" s="443" t="s">
        <v>46</v>
      </c>
      <c r="F34" s="443"/>
      <c r="G34" s="443"/>
      <c r="H34" s="443"/>
      <c r="I34" s="443"/>
      <c r="J34" s="443"/>
      <c r="K34" s="443"/>
      <c r="L34" s="443"/>
      <c r="M34" s="443"/>
      <c r="N34" s="443"/>
      <c r="O34" s="443"/>
      <c r="P34" s="443"/>
      <c r="Q34" s="443"/>
      <c r="R34" s="443"/>
      <c r="S34" s="443"/>
      <c r="T34" s="443"/>
      <c r="U34" s="443"/>
      <c r="V34" s="398" t="n">
        <f aca="false">'Расчетный лист'!DF83</f>
        <v>1.485</v>
      </c>
      <c r="W34" s="398"/>
      <c r="X34" s="398"/>
      <c r="Y34" s="399" t="s">
        <v>288</v>
      </c>
      <c r="Z34" s="399"/>
      <c r="AA34" s="399"/>
      <c r="AB34" s="400"/>
      <c r="AC34" s="401" t="s">
        <v>423</v>
      </c>
      <c r="AD34" s="401"/>
      <c r="AE34" s="400"/>
      <c r="AF34" s="17"/>
      <c r="AG34" s="222" t="n">
        <v>26</v>
      </c>
      <c r="AH34" s="222"/>
      <c r="AI34" s="17"/>
      <c r="AJ34" s="423"/>
      <c r="AK34" s="30"/>
      <c r="AL34" s="30"/>
      <c r="AM34" s="30"/>
      <c r="AN34" s="30"/>
      <c r="AO34" s="30"/>
      <c r="AP34" s="30"/>
      <c r="AQ34" s="30"/>
      <c r="AR34" s="30"/>
      <c r="AS34" s="30"/>
      <c r="AT34" s="424"/>
      <c r="AU34" s="17"/>
      <c r="AV34" s="391" t="s">
        <v>58</v>
      </c>
      <c r="AW34" s="391"/>
      <c r="AX34" s="391"/>
      <c r="AY34" s="392" t="s">
        <v>59</v>
      </c>
      <c r="AZ34" s="392"/>
      <c r="BA34" s="392"/>
      <c r="BB34" s="393" t="s">
        <v>60</v>
      </c>
      <c r="BC34" s="393"/>
      <c r="BD34" s="393"/>
      <c r="BE34" s="393"/>
      <c r="BF34" s="393" t="s">
        <v>1</v>
      </c>
      <c r="BG34" s="393"/>
      <c r="BH34" s="393"/>
      <c r="BI34" s="393"/>
      <c r="BJ34" s="393"/>
      <c r="BK34" s="402"/>
      <c r="BL34" s="402"/>
    </row>
    <row r="35" customFormat="false" ht="24" hidden="false" customHeight="true" outlineLevel="0" collapsed="false">
      <c r="A35" s="419"/>
      <c r="B35" s="419"/>
      <c r="C35" s="419"/>
      <c r="D35" s="3"/>
      <c r="E35" s="443"/>
      <c r="F35" s="443"/>
      <c r="G35" s="443"/>
      <c r="H35" s="443"/>
      <c r="I35" s="443"/>
      <c r="J35" s="443"/>
      <c r="K35" s="443"/>
      <c r="L35" s="443"/>
      <c r="M35" s="443"/>
      <c r="N35" s="443"/>
      <c r="O35" s="443"/>
      <c r="P35" s="443"/>
      <c r="Q35" s="443"/>
      <c r="R35" s="443"/>
      <c r="S35" s="443"/>
      <c r="T35" s="443"/>
      <c r="U35" s="443"/>
      <c r="V35" s="398"/>
      <c r="W35" s="398"/>
      <c r="X35" s="398"/>
      <c r="Y35" s="399"/>
      <c r="Z35" s="399"/>
      <c r="AA35" s="399"/>
      <c r="AB35" s="400"/>
      <c r="AC35" s="401"/>
      <c r="AD35" s="401"/>
      <c r="AE35" s="400"/>
      <c r="AF35" s="17"/>
      <c r="AG35" s="398"/>
      <c r="AH35" s="398"/>
      <c r="AI35" s="398"/>
      <c r="AJ35" s="398"/>
      <c r="AK35" s="398"/>
      <c r="AL35" s="398"/>
      <c r="AM35" s="398"/>
      <c r="AN35" s="398"/>
      <c r="AO35" s="398"/>
      <c r="AP35" s="398"/>
      <c r="AQ35" s="398"/>
      <c r="AR35" s="398"/>
      <c r="AS35" s="398"/>
      <c r="AT35" s="398"/>
      <c r="AU35" s="398"/>
      <c r="AV35" s="398" t="n">
        <f aca="false">'Расчетный лист'!BZ89</f>
        <v>0.0412533313153154</v>
      </c>
      <c r="AW35" s="398"/>
      <c r="AX35" s="398"/>
      <c r="AY35" s="399" t="s">
        <v>316</v>
      </c>
      <c r="AZ35" s="399"/>
      <c r="BA35" s="399"/>
      <c r="BB35" s="400"/>
      <c r="BC35" s="401" t="s">
        <v>436</v>
      </c>
      <c r="BD35" s="401"/>
      <c r="BE35" s="400"/>
      <c r="BF35" s="3"/>
      <c r="BG35" s="3"/>
      <c r="BH35" s="3"/>
      <c r="BI35" s="3"/>
      <c r="BJ35" s="3"/>
      <c r="BK35" s="402"/>
      <c r="BL35" s="402"/>
    </row>
    <row r="36" customFormat="false" ht="24" hidden="false" customHeight="true" outlineLevel="0" collapsed="false">
      <c r="A36" s="419" t="s">
        <v>467</v>
      </c>
      <c r="B36" s="419"/>
      <c r="C36" s="419"/>
      <c r="D36" s="3"/>
      <c r="E36" s="80" t="s">
        <v>57</v>
      </c>
      <c r="F36" s="80"/>
      <c r="G36" s="3"/>
      <c r="H36" s="441"/>
      <c r="I36" s="153"/>
      <c r="J36" s="153"/>
      <c r="K36" s="153"/>
      <c r="L36" s="153"/>
      <c r="M36" s="153"/>
      <c r="N36" s="153"/>
      <c r="O36" s="153"/>
      <c r="P36" s="442"/>
      <c r="Q36" s="3"/>
      <c r="R36" s="391" t="s">
        <v>58</v>
      </c>
      <c r="S36" s="391"/>
      <c r="T36" s="391"/>
      <c r="U36" s="392" t="s">
        <v>59</v>
      </c>
      <c r="V36" s="392"/>
      <c r="W36" s="392"/>
      <c r="X36" s="393" t="s">
        <v>60</v>
      </c>
      <c r="Y36" s="393"/>
      <c r="Z36" s="393"/>
      <c r="AA36" s="393"/>
      <c r="AB36" s="393" t="s">
        <v>42</v>
      </c>
      <c r="AC36" s="393"/>
      <c r="AD36" s="393"/>
      <c r="AE36" s="393"/>
      <c r="AF36" s="17"/>
      <c r="AG36" s="398"/>
      <c r="AH36" s="398"/>
      <c r="AI36" s="398"/>
      <c r="AJ36" s="398"/>
      <c r="AK36" s="398"/>
      <c r="AL36" s="398"/>
      <c r="AM36" s="398"/>
      <c r="AN36" s="398"/>
      <c r="AO36" s="398"/>
      <c r="AP36" s="398"/>
      <c r="AQ36" s="398"/>
      <c r="AR36" s="398"/>
      <c r="AS36" s="398"/>
      <c r="AT36" s="398"/>
      <c r="AU36" s="398"/>
      <c r="AV36" s="398"/>
      <c r="AW36" s="398"/>
      <c r="AX36" s="398"/>
      <c r="AY36" s="399"/>
      <c r="AZ36" s="399"/>
      <c r="BA36" s="399"/>
      <c r="BB36" s="400"/>
      <c r="BC36" s="401"/>
      <c r="BD36" s="401"/>
      <c r="BE36" s="400"/>
      <c r="BF36" s="3"/>
      <c r="BG36" s="3"/>
      <c r="BH36" s="3"/>
      <c r="BI36" s="3"/>
      <c r="BJ36" s="3"/>
      <c r="BK36" s="402"/>
      <c r="BL36" s="402"/>
    </row>
    <row r="37" customFormat="false" ht="24" hidden="false" customHeight="true" outlineLevel="0" collapsed="false">
      <c r="A37" s="419"/>
      <c r="B37" s="419"/>
      <c r="C37" s="419"/>
      <c r="D37" s="3"/>
      <c r="E37" s="443" t="s">
        <v>426</v>
      </c>
      <c r="F37" s="443"/>
      <c r="G37" s="443"/>
      <c r="H37" s="443"/>
      <c r="I37" s="443"/>
      <c r="J37" s="443"/>
      <c r="K37" s="443"/>
      <c r="L37" s="443"/>
      <c r="M37" s="443"/>
      <c r="N37" s="443"/>
      <c r="O37" s="443"/>
      <c r="P37" s="443"/>
      <c r="Q37" s="443"/>
      <c r="R37" s="398" t="n">
        <f aca="false">V7</f>
        <v>0.69</v>
      </c>
      <c r="S37" s="398"/>
      <c r="T37" s="398"/>
      <c r="U37" s="399" t="s">
        <v>427</v>
      </c>
      <c r="V37" s="399"/>
      <c r="W37" s="399"/>
      <c r="X37" s="400"/>
      <c r="Y37" s="401" t="s">
        <v>155</v>
      </c>
      <c r="Z37" s="401"/>
      <c r="AA37" s="400"/>
      <c r="AB37" s="34" t="s">
        <v>468</v>
      </c>
      <c r="AC37" s="34"/>
      <c r="AD37" s="34"/>
      <c r="AE37" s="34"/>
      <c r="AF37" s="448" t="s">
        <v>40</v>
      </c>
      <c r="AG37" s="17"/>
      <c r="AH37" s="449" t="s">
        <v>57</v>
      </c>
      <c r="AI37" s="449"/>
      <c r="AJ37" s="450"/>
      <c r="AK37" s="358"/>
      <c r="AL37" s="304"/>
      <c r="AM37" s="304"/>
      <c r="AN37" s="304"/>
      <c r="AO37" s="304"/>
      <c r="AP37" s="304"/>
      <c r="AQ37" s="304"/>
      <c r="AR37" s="304"/>
      <c r="AS37" s="304"/>
      <c r="AT37" s="304"/>
      <c r="AU37" s="304"/>
      <c r="AV37" s="304"/>
      <c r="AW37" s="304"/>
      <c r="AX37" s="304"/>
      <c r="AY37" s="304"/>
      <c r="AZ37" s="223"/>
      <c r="BA37" s="438" t="s">
        <v>58</v>
      </c>
      <c r="BB37" s="438"/>
      <c r="BC37" s="438"/>
      <c r="BD37" s="439" t="s">
        <v>59</v>
      </c>
      <c r="BE37" s="439"/>
      <c r="BF37" s="439"/>
      <c r="BG37" s="440" t="s">
        <v>60</v>
      </c>
      <c r="BH37" s="440"/>
      <c r="BI37" s="440"/>
      <c r="BJ37" s="440"/>
      <c r="BK37" s="402"/>
      <c r="BL37" s="402"/>
    </row>
    <row r="38" customFormat="false" ht="24" hidden="false" customHeight="true" outlineLevel="0" collapsed="false">
      <c r="A38" s="419"/>
      <c r="B38" s="419"/>
      <c r="C38" s="419"/>
      <c r="D38" s="3"/>
      <c r="E38" s="443"/>
      <c r="F38" s="443"/>
      <c r="G38" s="443"/>
      <c r="H38" s="443"/>
      <c r="I38" s="443"/>
      <c r="J38" s="443"/>
      <c r="K38" s="443"/>
      <c r="L38" s="443"/>
      <c r="M38" s="443"/>
      <c r="N38" s="443"/>
      <c r="O38" s="443"/>
      <c r="P38" s="443"/>
      <c r="Q38" s="443"/>
      <c r="R38" s="398"/>
      <c r="S38" s="398"/>
      <c r="T38" s="398"/>
      <c r="U38" s="399"/>
      <c r="V38" s="399"/>
      <c r="W38" s="399"/>
      <c r="X38" s="400"/>
      <c r="Y38" s="401"/>
      <c r="Z38" s="401"/>
      <c r="AA38" s="400"/>
      <c r="AB38" s="34"/>
      <c r="AC38" s="34"/>
      <c r="AD38" s="34"/>
      <c r="AE38" s="34"/>
      <c r="AF38" s="448"/>
      <c r="AG38" s="17"/>
      <c r="AH38" s="451" t="s">
        <v>173</v>
      </c>
      <c r="AI38" s="451"/>
      <c r="AJ38" s="451"/>
      <c r="AK38" s="451"/>
      <c r="AL38" s="451"/>
      <c r="AM38" s="451"/>
      <c r="AN38" s="451"/>
      <c r="AO38" s="451"/>
      <c r="AP38" s="451"/>
      <c r="AQ38" s="451"/>
      <c r="AR38" s="451"/>
      <c r="AS38" s="451"/>
      <c r="AT38" s="451"/>
      <c r="AU38" s="451"/>
      <c r="AV38" s="451"/>
      <c r="AW38" s="451"/>
      <c r="AX38" s="451"/>
      <c r="AY38" s="451"/>
      <c r="AZ38" s="451"/>
      <c r="BA38" s="452" t="n">
        <v>8900</v>
      </c>
      <c r="BB38" s="452"/>
      <c r="BC38" s="452"/>
      <c r="BD38" s="446" t="s">
        <v>438</v>
      </c>
      <c r="BE38" s="446"/>
      <c r="BF38" s="446"/>
      <c r="BG38" s="202"/>
      <c r="BH38" s="447" t="s">
        <v>439</v>
      </c>
      <c r="BI38" s="447"/>
      <c r="BJ38" s="202"/>
      <c r="BK38" s="402"/>
      <c r="BL38" s="402"/>
    </row>
    <row r="39" customFormat="false" ht="24" hidden="false" customHeight="true" outlineLevel="0" collapsed="false">
      <c r="A39" s="3"/>
      <c r="B39" s="80" t="s">
        <v>57</v>
      </c>
      <c r="C39" s="80"/>
      <c r="D39" s="3"/>
      <c r="E39" s="441"/>
      <c r="F39" s="153"/>
      <c r="G39" s="153"/>
      <c r="H39" s="153"/>
      <c r="I39" s="153"/>
      <c r="J39" s="153"/>
      <c r="K39" s="153"/>
      <c r="L39" s="153"/>
      <c r="M39" s="153"/>
      <c r="N39" s="153"/>
      <c r="O39" s="153"/>
      <c r="P39" s="442"/>
      <c r="Q39" s="3"/>
      <c r="R39" s="391" t="s">
        <v>58</v>
      </c>
      <c r="S39" s="391"/>
      <c r="T39" s="391"/>
      <c r="U39" s="392" t="s">
        <v>59</v>
      </c>
      <c r="V39" s="392"/>
      <c r="W39" s="392"/>
      <c r="X39" s="393" t="s">
        <v>60</v>
      </c>
      <c r="Y39" s="393"/>
      <c r="Z39" s="393"/>
      <c r="AA39" s="393"/>
      <c r="AB39" s="393" t="s">
        <v>1</v>
      </c>
      <c r="AC39" s="393"/>
      <c r="AD39" s="393"/>
      <c r="AE39" s="393"/>
      <c r="AF39" s="448"/>
      <c r="AG39" s="17"/>
      <c r="AH39" s="451"/>
      <c r="AI39" s="451"/>
      <c r="AJ39" s="451"/>
      <c r="AK39" s="451"/>
      <c r="AL39" s="451"/>
      <c r="AM39" s="451"/>
      <c r="AN39" s="451"/>
      <c r="AO39" s="451"/>
      <c r="AP39" s="451"/>
      <c r="AQ39" s="451"/>
      <c r="AR39" s="451"/>
      <c r="AS39" s="451"/>
      <c r="AT39" s="451"/>
      <c r="AU39" s="451"/>
      <c r="AV39" s="451"/>
      <c r="AW39" s="451"/>
      <c r="AX39" s="451"/>
      <c r="AY39" s="451"/>
      <c r="AZ39" s="451"/>
      <c r="BA39" s="452"/>
      <c r="BB39" s="452"/>
      <c r="BC39" s="452"/>
      <c r="BD39" s="446"/>
      <c r="BE39" s="446"/>
      <c r="BF39" s="446"/>
      <c r="BG39" s="202"/>
      <c r="BH39" s="447"/>
      <c r="BI39" s="447"/>
      <c r="BJ39" s="202"/>
      <c r="BK39" s="402"/>
      <c r="BL39" s="402"/>
    </row>
    <row r="40" customFormat="false" ht="24" hidden="false" customHeight="true" outlineLevel="0" collapsed="false">
      <c r="A40" s="3"/>
      <c r="B40" s="443" t="s">
        <v>469</v>
      </c>
      <c r="C40" s="443"/>
      <c r="D40" s="443"/>
      <c r="E40" s="443"/>
      <c r="F40" s="443"/>
      <c r="G40" s="443"/>
      <c r="H40" s="443"/>
      <c r="I40" s="443"/>
      <c r="J40" s="443"/>
      <c r="K40" s="443"/>
      <c r="L40" s="443"/>
      <c r="M40" s="443"/>
      <c r="N40" s="443"/>
      <c r="O40" s="443"/>
      <c r="P40" s="443"/>
      <c r="Q40" s="443"/>
      <c r="R40" s="398" t="n">
        <f aca="false">'Расчетный лист'!AP46</f>
        <v>0.723809367167903</v>
      </c>
      <c r="S40" s="398"/>
      <c r="T40" s="398"/>
      <c r="U40" s="399" t="s">
        <v>427</v>
      </c>
      <c r="V40" s="399"/>
      <c r="W40" s="399"/>
      <c r="X40" s="400"/>
      <c r="Y40" s="401" t="s">
        <v>123</v>
      </c>
      <c r="Z40" s="401"/>
      <c r="AA40" s="400"/>
      <c r="AB40" s="3"/>
      <c r="AC40" s="3"/>
      <c r="AD40" s="3"/>
      <c r="AE40" s="3"/>
      <c r="AF40" s="453" t="s">
        <v>40</v>
      </c>
      <c r="AG40" s="183"/>
      <c r="AH40" s="80" t="s">
        <v>57</v>
      </c>
      <c r="AI40" s="80"/>
      <c r="AJ40" s="17"/>
      <c r="AK40" s="423"/>
      <c r="AL40" s="30"/>
      <c r="AM40" s="30"/>
      <c r="AN40" s="30"/>
      <c r="AO40" s="30"/>
      <c r="AP40" s="30"/>
      <c r="AQ40" s="30"/>
      <c r="AR40" s="30"/>
      <c r="AS40" s="30"/>
      <c r="AT40" s="30"/>
      <c r="AU40" s="30"/>
      <c r="AV40" s="30"/>
      <c r="AW40" s="30"/>
      <c r="AX40" s="30"/>
      <c r="AY40" s="30"/>
      <c r="AZ40" s="17"/>
      <c r="BA40" s="391" t="s">
        <v>58</v>
      </c>
      <c r="BB40" s="391"/>
      <c r="BC40" s="391"/>
      <c r="BD40" s="392" t="s">
        <v>59</v>
      </c>
      <c r="BE40" s="392"/>
      <c r="BF40" s="392"/>
      <c r="BG40" s="393" t="s">
        <v>60</v>
      </c>
      <c r="BH40" s="393"/>
      <c r="BI40" s="393"/>
      <c r="BJ40" s="393"/>
      <c r="BK40" s="402"/>
      <c r="BL40" s="402"/>
    </row>
    <row r="41" customFormat="false" ht="24" hidden="false" customHeight="true" outlineLevel="0" collapsed="false">
      <c r="A41" s="3"/>
      <c r="B41" s="443"/>
      <c r="C41" s="443"/>
      <c r="D41" s="443"/>
      <c r="E41" s="443"/>
      <c r="F41" s="443"/>
      <c r="G41" s="443"/>
      <c r="H41" s="443"/>
      <c r="I41" s="443"/>
      <c r="J41" s="443"/>
      <c r="K41" s="443"/>
      <c r="L41" s="443"/>
      <c r="M41" s="443"/>
      <c r="N41" s="443"/>
      <c r="O41" s="443"/>
      <c r="P41" s="443"/>
      <c r="Q41" s="443"/>
      <c r="R41" s="398"/>
      <c r="S41" s="398"/>
      <c r="T41" s="398"/>
      <c r="U41" s="399"/>
      <c r="V41" s="399"/>
      <c r="W41" s="399"/>
      <c r="X41" s="400"/>
      <c r="Y41" s="401"/>
      <c r="Z41" s="401"/>
      <c r="AA41" s="400"/>
      <c r="AB41" s="3"/>
      <c r="AC41" s="3"/>
      <c r="AD41" s="3"/>
      <c r="AE41" s="3"/>
      <c r="AF41" s="453"/>
      <c r="AG41" s="183"/>
      <c r="AH41" s="454" t="s">
        <v>149</v>
      </c>
      <c r="AI41" s="454"/>
      <c r="AJ41" s="454"/>
      <c r="AK41" s="454"/>
      <c r="AL41" s="454"/>
      <c r="AM41" s="454"/>
      <c r="AN41" s="454"/>
      <c r="AO41" s="454"/>
      <c r="AP41" s="454"/>
      <c r="AQ41" s="454"/>
      <c r="AR41" s="454"/>
      <c r="AS41" s="454"/>
      <c r="AT41" s="454"/>
      <c r="AU41" s="454"/>
      <c r="AV41" s="454"/>
      <c r="AW41" s="454"/>
      <c r="AX41" s="454"/>
      <c r="AY41" s="454"/>
      <c r="AZ41" s="454"/>
      <c r="BA41" s="452" t="n">
        <v>1.75</v>
      </c>
      <c r="BB41" s="452"/>
      <c r="BC41" s="452"/>
      <c r="BD41" s="446" t="s">
        <v>440</v>
      </c>
      <c r="BE41" s="446"/>
      <c r="BF41" s="446"/>
      <c r="BG41" s="202"/>
      <c r="BH41" s="447" t="s">
        <v>441</v>
      </c>
      <c r="BI41" s="447"/>
      <c r="BJ41" s="202"/>
      <c r="BK41" s="402"/>
      <c r="BL41" s="402"/>
    </row>
    <row r="42" customFormat="false" ht="24" hidden="false" customHeight="true" outlineLevel="0" collapsed="false">
      <c r="A42" s="419" t="s">
        <v>464</v>
      </c>
      <c r="B42" s="419"/>
      <c r="C42" s="419"/>
      <c r="D42" s="298" t="s">
        <v>405</v>
      </c>
      <c r="E42" s="80" t="s">
        <v>57</v>
      </c>
      <c r="F42" s="80"/>
      <c r="G42" s="3"/>
      <c r="H42" s="441"/>
      <c r="I42" s="153"/>
      <c r="J42" s="153"/>
      <c r="K42" s="153"/>
      <c r="L42" s="153"/>
      <c r="M42" s="153"/>
      <c r="N42" s="153"/>
      <c r="O42" s="153"/>
      <c r="P42" s="153"/>
      <c r="Q42" s="153"/>
      <c r="R42" s="153"/>
      <c r="S42" s="153"/>
      <c r="T42" s="442"/>
      <c r="U42" s="3"/>
      <c r="V42" s="391" t="s">
        <v>58</v>
      </c>
      <c r="W42" s="391"/>
      <c r="X42" s="391"/>
      <c r="Y42" s="392" t="s">
        <v>59</v>
      </c>
      <c r="Z42" s="392"/>
      <c r="AA42" s="392"/>
      <c r="AB42" s="393" t="s">
        <v>60</v>
      </c>
      <c r="AC42" s="393"/>
      <c r="AD42" s="393"/>
      <c r="AE42" s="393"/>
      <c r="AF42" s="453"/>
      <c r="AG42" s="183"/>
      <c r="AH42" s="454"/>
      <c r="AI42" s="454"/>
      <c r="AJ42" s="454"/>
      <c r="AK42" s="454"/>
      <c r="AL42" s="454"/>
      <c r="AM42" s="454"/>
      <c r="AN42" s="454"/>
      <c r="AO42" s="454"/>
      <c r="AP42" s="454"/>
      <c r="AQ42" s="454"/>
      <c r="AR42" s="454"/>
      <c r="AS42" s="454"/>
      <c r="AT42" s="454"/>
      <c r="AU42" s="454"/>
      <c r="AV42" s="454"/>
      <c r="AW42" s="454"/>
      <c r="AX42" s="454"/>
      <c r="AY42" s="454"/>
      <c r="AZ42" s="454"/>
      <c r="BA42" s="452"/>
      <c r="BB42" s="452"/>
      <c r="BC42" s="452"/>
      <c r="BD42" s="446"/>
      <c r="BE42" s="446"/>
      <c r="BF42" s="446"/>
      <c r="BG42" s="202"/>
      <c r="BH42" s="447"/>
      <c r="BI42" s="447"/>
      <c r="BJ42" s="202"/>
      <c r="BK42" s="402"/>
      <c r="BL42" s="402"/>
    </row>
    <row r="43" customFormat="false" ht="24" hidden="false" customHeight="true" outlineLevel="0" collapsed="false">
      <c r="A43" s="419"/>
      <c r="B43" s="419"/>
      <c r="C43" s="419"/>
      <c r="D43" s="3"/>
      <c r="E43" s="443" t="s">
        <v>430</v>
      </c>
      <c r="F43" s="443"/>
      <c r="G43" s="443"/>
      <c r="H43" s="443"/>
      <c r="I43" s="443"/>
      <c r="J43" s="443"/>
      <c r="K43" s="443"/>
      <c r="L43" s="443"/>
      <c r="M43" s="443"/>
      <c r="N43" s="443"/>
      <c r="O43" s="443"/>
      <c r="P43" s="443"/>
      <c r="Q43" s="443"/>
      <c r="R43" s="443"/>
      <c r="S43" s="443"/>
      <c r="T43" s="443"/>
      <c r="U43" s="443"/>
      <c r="V43" s="398" t="n">
        <f aca="false">'Расчетный лист'!AP50</f>
        <v>59</v>
      </c>
      <c r="W43" s="398"/>
      <c r="X43" s="398"/>
      <c r="Y43" s="399" t="s">
        <v>470</v>
      </c>
      <c r="Z43" s="399"/>
      <c r="AA43" s="399"/>
      <c r="AB43" s="400"/>
      <c r="AC43" s="401" t="s">
        <v>65</v>
      </c>
      <c r="AD43" s="401"/>
      <c r="AE43" s="400"/>
      <c r="AF43" s="17"/>
      <c r="AG43" s="222" t="n">
        <v>27</v>
      </c>
      <c r="AH43" s="222"/>
      <c r="AI43" s="17"/>
      <c r="AJ43" s="423"/>
      <c r="AK43" s="30"/>
      <c r="AL43" s="30"/>
      <c r="AM43" s="30"/>
      <c r="AN43" s="30"/>
      <c r="AO43" s="30"/>
      <c r="AP43" s="30"/>
      <c r="AQ43" s="30"/>
      <c r="AR43" s="30"/>
      <c r="AS43" s="30"/>
      <c r="AT43" s="30"/>
      <c r="AU43" s="424"/>
      <c r="AV43" s="17"/>
      <c r="AW43" s="391" t="s">
        <v>58</v>
      </c>
      <c r="AX43" s="391"/>
      <c r="AY43" s="391"/>
      <c r="AZ43" s="392" t="s">
        <v>59</v>
      </c>
      <c r="BA43" s="392"/>
      <c r="BB43" s="392"/>
      <c r="BC43" s="393" t="s">
        <v>60</v>
      </c>
      <c r="BD43" s="393"/>
      <c r="BE43" s="393"/>
      <c r="BF43" s="393"/>
      <c r="BG43" s="393" t="s">
        <v>1</v>
      </c>
      <c r="BH43" s="393"/>
      <c r="BI43" s="393"/>
      <c r="BJ43" s="393"/>
      <c r="BK43" s="402"/>
      <c r="BL43" s="402"/>
    </row>
    <row r="44" customFormat="false" ht="24" hidden="false" customHeight="true" outlineLevel="0" collapsed="false">
      <c r="A44" s="419"/>
      <c r="B44" s="419"/>
      <c r="C44" s="419"/>
      <c r="D44" s="3"/>
      <c r="E44" s="443"/>
      <c r="F44" s="443"/>
      <c r="G44" s="443"/>
      <c r="H44" s="443"/>
      <c r="I44" s="443"/>
      <c r="J44" s="443"/>
      <c r="K44" s="443"/>
      <c r="L44" s="443"/>
      <c r="M44" s="443"/>
      <c r="N44" s="443"/>
      <c r="O44" s="443"/>
      <c r="P44" s="443"/>
      <c r="Q44" s="443"/>
      <c r="R44" s="443"/>
      <c r="S44" s="443"/>
      <c r="T44" s="443"/>
      <c r="U44" s="443"/>
      <c r="V44" s="398"/>
      <c r="W44" s="398"/>
      <c r="X44" s="398"/>
      <c r="Y44" s="399"/>
      <c r="Z44" s="399"/>
      <c r="AA44" s="399"/>
      <c r="AB44" s="400"/>
      <c r="AC44" s="401"/>
      <c r="AD44" s="401"/>
      <c r="AE44" s="400"/>
      <c r="AF44" s="17"/>
      <c r="AG44" s="398"/>
      <c r="AH44" s="398"/>
      <c r="AI44" s="398"/>
      <c r="AJ44" s="398"/>
      <c r="AK44" s="398"/>
      <c r="AL44" s="398"/>
      <c r="AM44" s="398"/>
      <c r="AN44" s="398"/>
      <c r="AO44" s="398"/>
      <c r="AP44" s="398"/>
      <c r="AQ44" s="398"/>
      <c r="AR44" s="398"/>
      <c r="AS44" s="398"/>
      <c r="AT44" s="398"/>
      <c r="AU44" s="398"/>
      <c r="AV44" s="398"/>
      <c r="AW44" s="398" t="n">
        <f aca="false">'Расчетный лист'!BZ101</f>
        <v>230.061333333333</v>
      </c>
      <c r="AX44" s="398"/>
      <c r="AY44" s="398"/>
      <c r="AZ44" s="399" t="s">
        <v>191</v>
      </c>
      <c r="BA44" s="399"/>
      <c r="BB44" s="399"/>
      <c r="BC44" s="400"/>
      <c r="BD44" s="401" t="s">
        <v>435</v>
      </c>
      <c r="BE44" s="401"/>
      <c r="BF44" s="400"/>
      <c r="BG44" s="3"/>
      <c r="BH44" s="3"/>
      <c r="BI44" s="3"/>
      <c r="BJ44" s="3"/>
      <c r="BK44" s="402"/>
      <c r="BL44" s="402"/>
    </row>
    <row r="45" customFormat="false" ht="24" hidden="false" customHeight="true" outlineLevel="0" collapsed="false">
      <c r="A45" s="394"/>
      <c r="B45" s="368"/>
      <c r="C45" s="368"/>
      <c r="D45" s="368"/>
      <c r="E45" s="368"/>
      <c r="F45" s="368"/>
      <c r="G45" s="368"/>
      <c r="H45" s="368"/>
      <c r="I45" s="368"/>
      <c r="J45" s="368"/>
      <c r="K45" s="368"/>
      <c r="L45" s="368"/>
      <c r="M45" s="368"/>
      <c r="N45" s="368"/>
      <c r="O45" s="368"/>
      <c r="P45" s="368"/>
      <c r="Q45" s="368"/>
      <c r="R45" s="368"/>
      <c r="S45" s="368"/>
      <c r="T45" s="368"/>
      <c r="U45" s="368"/>
      <c r="V45" s="368"/>
      <c r="W45" s="368"/>
      <c r="X45" s="368"/>
      <c r="Y45" s="368"/>
      <c r="Z45" s="368"/>
      <c r="AA45" s="368"/>
      <c r="AB45" s="368"/>
      <c r="AC45" s="368"/>
      <c r="AD45" s="368"/>
      <c r="AE45" s="437"/>
      <c r="AF45" s="17"/>
      <c r="AG45" s="398"/>
      <c r="AH45" s="398"/>
      <c r="AI45" s="398"/>
      <c r="AJ45" s="398"/>
      <c r="AK45" s="398"/>
      <c r="AL45" s="398"/>
      <c r="AM45" s="398"/>
      <c r="AN45" s="398"/>
      <c r="AO45" s="398"/>
      <c r="AP45" s="398"/>
      <c r="AQ45" s="398"/>
      <c r="AR45" s="398"/>
      <c r="AS45" s="398"/>
      <c r="AT45" s="398"/>
      <c r="AU45" s="398"/>
      <c r="AV45" s="398"/>
      <c r="AW45" s="398"/>
      <c r="AX45" s="398"/>
      <c r="AY45" s="398"/>
      <c r="AZ45" s="399"/>
      <c r="BA45" s="399"/>
      <c r="BB45" s="399"/>
      <c r="BC45" s="400"/>
      <c r="BD45" s="401"/>
      <c r="BE45" s="401"/>
      <c r="BF45" s="400"/>
      <c r="BG45" s="3"/>
      <c r="BH45" s="3"/>
      <c r="BI45" s="3"/>
      <c r="BJ45" s="3"/>
      <c r="BK45" s="402"/>
      <c r="BL45" s="402"/>
    </row>
    <row r="46" customFormat="false" ht="24" hidden="false" customHeight="true" outlineLevel="0" collapsed="false">
      <c r="A46" s="394"/>
      <c r="B46" s="368"/>
      <c r="C46" s="368"/>
      <c r="D46" s="368"/>
      <c r="E46" s="368"/>
      <c r="F46" s="368"/>
      <c r="G46" s="368"/>
      <c r="H46" s="368"/>
      <c r="I46" s="368"/>
      <c r="J46" s="368"/>
      <c r="K46" s="368"/>
      <c r="L46" s="368"/>
      <c r="M46" s="368"/>
      <c r="N46" s="368"/>
      <c r="O46" s="368"/>
      <c r="P46" s="368"/>
      <c r="Q46" s="368"/>
      <c r="R46" s="368"/>
      <c r="S46" s="368"/>
      <c r="T46" s="368"/>
      <c r="U46" s="368"/>
      <c r="V46" s="368"/>
      <c r="W46" s="368"/>
      <c r="X46" s="368"/>
      <c r="Y46" s="368"/>
      <c r="Z46" s="368"/>
      <c r="AA46" s="368"/>
      <c r="AB46" s="368"/>
      <c r="AC46" s="368"/>
      <c r="AD46" s="368"/>
      <c r="AE46" s="437"/>
      <c r="AF46" s="17"/>
      <c r="AG46" s="398"/>
      <c r="AH46" s="398"/>
      <c r="AI46" s="398"/>
      <c r="AJ46" s="398"/>
      <c r="AK46" s="398"/>
      <c r="AL46" s="398"/>
      <c r="AM46" s="398"/>
      <c r="AN46" s="398"/>
      <c r="AO46" s="398"/>
      <c r="AP46" s="398"/>
      <c r="AQ46" s="398"/>
      <c r="AR46" s="398"/>
      <c r="AS46" s="398"/>
      <c r="AT46" s="398"/>
      <c r="AU46" s="398"/>
      <c r="AV46" s="398"/>
      <c r="AW46" s="427"/>
      <c r="AX46" s="427"/>
      <c r="AY46" s="427"/>
      <c r="AZ46" s="427"/>
      <c r="BA46" s="427"/>
      <c r="BB46" s="427"/>
      <c r="BC46" s="427"/>
      <c r="BD46" s="427"/>
      <c r="BE46" s="427"/>
      <c r="BF46" s="427"/>
      <c r="BG46" s="3"/>
      <c r="BH46" s="3"/>
      <c r="BI46" s="3"/>
      <c r="BJ46" s="3"/>
      <c r="BK46" s="402"/>
      <c r="BL46" s="402"/>
    </row>
    <row r="47" customFormat="false" ht="24" hidden="false" customHeight="true" outlineLevel="0" collapsed="false">
      <c r="A47" s="394"/>
      <c r="B47" s="368"/>
      <c r="C47" s="368"/>
      <c r="D47" s="368"/>
      <c r="E47" s="368"/>
      <c r="F47" s="368"/>
      <c r="G47" s="368"/>
      <c r="H47" s="368"/>
      <c r="I47" s="368"/>
      <c r="J47" s="368"/>
      <c r="K47" s="368"/>
      <c r="L47" s="368"/>
      <c r="M47" s="368"/>
      <c r="N47" s="368"/>
      <c r="O47" s="368"/>
      <c r="P47" s="368"/>
      <c r="Q47" s="368"/>
      <c r="R47" s="368"/>
      <c r="S47" s="368"/>
      <c r="T47" s="368"/>
      <c r="U47" s="368"/>
      <c r="V47" s="368"/>
      <c r="W47" s="368"/>
      <c r="X47" s="368"/>
      <c r="Y47" s="368"/>
      <c r="Z47" s="368"/>
      <c r="AA47" s="368"/>
      <c r="AB47" s="368"/>
      <c r="AC47" s="368"/>
      <c r="AD47" s="368"/>
      <c r="AE47" s="437"/>
      <c r="AF47" s="415"/>
      <c r="AG47" s="415"/>
      <c r="AH47" s="415"/>
      <c r="AI47" s="415"/>
      <c r="AJ47" s="415"/>
      <c r="AK47" s="415"/>
      <c r="AL47" s="415"/>
      <c r="AM47" s="415"/>
      <c r="AN47" s="415"/>
      <c r="AO47" s="415"/>
      <c r="AP47" s="415"/>
      <c r="AQ47" s="415"/>
      <c r="AR47" s="415"/>
      <c r="AS47" s="415"/>
      <c r="AT47" s="415"/>
      <c r="AU47" s="415"/>
      <c r="AV47" s="415"/>
      <c r="AW47" s="415"/>
      <c r="AX47" s="415"/>
      <c r="AY47" s="415"/>
      <c r="AZ47" s="415"/>
      <c r="BA47" s="415"/>
      <c r="BB47" s="415"/>
      <c r="BC47" s="415"/>
      <c r="BD47" s="415"/>
      <c r="BE47" s="415"/>
      <c r="BF47" s="415"/>
      <c r="BG47" s="415"/>
      <c r="BH47" s="415"/>
      <c r="BI47" s="415"/>
      <c r="BJ47" s="415"/>
      <c r="BK47" s="402"/>
      <c r="BL47" s="402"/>
    </row>
    <row r="48" customFormat="false" ht="24" hidden="false" customHeight="true" outlineLevel="0" collapsed="false">
      <c r="A48" s="434"/>
      <c r="B48" s="426" t="s">
        <v>412</v>
      </c>
      <c r="C48" s="426"/>
      <c r="D48" s="426"/>
      <c r="E48" s="426"/>
      <c r="F48" s="426"/>
      <c r="G48" s="426"/>
      <c r="H48" s="426"/>
      <c r="I48" s="426"/>
      <c r="J48" s="426"/>
      <c r="K48" s="426"/>
      <c r="L48" s="426"/>
      <c r="M48" s="426"/>
      <c r="N48" s="426"/>
      <c r="O48" s="426"/>
      <c r="P48" s="426"/>
      <c r="Q48" s="426"/>
      <c r="R48" s="426"/>
      <c r="S48" s="426"/>
      <c r="T48" s="426"/>
      <c r="U48" s="426"/>
      <c r="V48" s="426"/>
      <c r="W48" s="426"/>
      <c r="X48" s="434"/>
      <c r="Y48" s="426" t="s">
        <v>413</v>
      </c>
      <c r="Z48" s="426"/>
      <c r="AA48" s="426"/>
      <c r="AB48" s="434"/>
      <c r="AC48" s="426" t="n">
        <f aca="false">AC24+1</f>
        <v>2</v>
      </c>
      <c r="AD48" s="426"/>
      <c r="AE48" s="434"/>
      <c r="AF48" s="434"/>
      <c r="AG48" s="426" t="s">
        <v>412</v>
      </c>
      <c r="AH48" s="426"/>
      <c r="AI48" s="426"/>
      <c r="AJ48" s="426"/>
      <c r="AK48" s="426"/>
      <c r="AL48" s="426"/>
      <c r="AM48" s="426"/>
      <c r="AN48" s="426"/>
      <c r="AO48" s="426"/>
      <c r="AP48" s="426"/>
      <c r="AQ48" s="426"/>
      <c r="AR48" s="426"/>
      <c r="AS48" s="426"/>
      <c r="AT48" s="426"/>
      <c r="AU48" s="426"/>
      <c r="AV48" s="426"/>
      <c r="AW48" s="426"/>
      <c r="AX48" s="426"/>
      <c r="AY48" s="426"/>
      <c r="AZ48" s="426"/>
      <c r="BA48" s="426"/>
      <c r="BB48" s="426"/>
      <c r="BC48" s="434"/>
      <c r="BD48" s="426" t="s">
        <v>413</v>
      </c>
      <c r="BE48" s="426"/>
      <c r="BF48" s="426"/>
      <c r="BG48" s="434"/>
      <c r="BH48" s="426" t="n">
        <f aca="false">BH24+1</f>
        <v>8</v>
      </c>
      <c r="BI48" s="426"/>
      <c r="BJ48" s="434"/>
      <c r="BK48" s="402"/>
      <c r="BL48" s="402"/>
    </row>
    <row r="49" customFormat="false" ht="24" hidden="false" customHeight="true" outlineLevel="0" collapsed="false">
      <c r="A49" s="455" t="str">
        <f aca="false">$A$1</f>
        <v>Расчет однофазного конденсаторного асинхронного микродвигателя Pн 90 Вт,  2p = 6, n = 955 об/мин</v>
      </c>
      <c r="B49" s="455"/>
      <c r="C49" s="455"/>
      <c r="D49" s="455"/>
      <c r="E49" s="455"/>
      <c r="F49" s="455"/>
      <c r="G49" s="455"/>
      <c r="H49" s="455"/>
      <c r="I49" s="455"/>
      <c r="J49" s="455"/>
      <c r="K49" s="455"/>
      <c r="L49" s="455"/>
      <c r="M49" s="455"/>
      <c r="N49" s="455"/>
      <c r="O49" s="455"/>
      <c r="P49" s="455"/>
      <c r="Q49" s="455"/>
      <c r="R49" s="455"/>
      <c r="S49" s="455"/>
      <c r="T49" s="455"/>
      <c r="U49" s="455"/>
      <c r="V49" s="455"/>
      <c r="W49" s="455"/>
      <c r="X49" s="455"/>
      <c r="Y49" s="455"/>
      <c r="Z49" s="455"/>
      <c r="AA49" s="455"/>
      <c r="AB49" s="455"/>
      <c r="AC49" s="455"/>
      <c r="AD49" s="455"/>
      <c r="AE49" s="455"/>
      <c r="AF49" s="455" t="str">
        <f aca="false">$A$1</f>
        <v>Расчет однофазного конденсаторного асинхронного микродвигателя Pн 90 Вт,  2p = 6, n = 955 об/мин</v>
      </c>
      <c r="AG49" s="455"/>
      <c r="AH49" s="455"/>
      <c r="AI49" s="455"/>
      <c r="AJ49" s="455"/>
      <c r="AK49" s="455"/>
      <c r="AL49" s="455"/>
      <c r="AM49" s="455"/>
      <c r="AN49" s="455"/>
      <c r="AO49" s="455"/>
      <c r="AP49" s="455"/>
      <c r="AQ49" s="455"/>
      <c r="AR49" s="455"/>
      <c r="AS49" s="455"/>
      <c r="AT49" s="455"/>
      <c r="AU49" s="455"/>
      <c r="AV49" s="455"/>
      <c r="AW49" s="455"/>
      <c r="AX49" s="455"/>
      <c r="AY49" s="455"/>
      <c r="AZ49" s="455"/>
      <c r="BA49" s="455"/>
      <c r="BB49" s="455"/>
      <c r="BC49" s="455"/>
      <c r="BD49" s="455"/>
      <c r="BE49" s="455"/>
      <c r="BF49" s="455"/>
      <c r="BG49" s="455"/>
      <c r="BH49" s="455"/>
      <c r="BI49" s="455"/>
      <c r="BJ49" s="455"/>
      <c r="BK49" s="402"/>
      <c r="BL49" s="402"/>
    </row>
    <row r="50" customFormat="false" ht="24" hidden="false" customHeight="true" outlineLevel="0" collapsed="false">
      <c r="A50" s="17"/>
      <c r="B50" s="222" t="n">
        <v>3</v>
      </c>
      <c r="C50" s="222"/>
      <c r="D50" s="17"/>
      <c r="E50" s="423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424"/>
      <c r="Q50" s="17"/>
      <c r="R50" s="391" t="s">
        <v>58</v>
      </c>
      <c r="S50" s="391"/>
      <c r="T50" s="391"/>
      <c r="U50" s="392" t="s">
        <v>59</v>
      </c>
      <c r="V50" s="392"/>
      <c r="W50" s="392"/>
      <c r="X50" s="393" t="s">
        <v>60</v>
      </c>
      <c r="Y50" s="393"/>
      <c r="Z50" s="393"/>
      <c r="AA50" s="393"/>
      <c r="AB50" s="293" t="s">
        <v>1</v>
      </c>
      <c r="AC50" s="293"/>
      <c r="AD50" s="293"/>
      <c r="AE50" s="293"/>
      <c r="AF50" s="17"/>
      <c r="AG50" s="429" t="n">
        <v>28</v>
      </c>
      <c r="AH50" s="429"/>
      <c r="AI50" s="17"/>
      <c r="AJ50" s="30"/>
      <c r="AK50" s="30"/>
      <c r="AL50" s="30"/>
      <c r="AM50" s="30"/>
      <c r="AN50" s="30"/>
      <c r="AO50" s="30"/>
      <c r="AP50" s="30"/>
      <c r="AQ50" s="30"/>
      <c r="AR50" s="30"/>
      <c r="AS50" s="30"/>
      <c r="AT50" s="30"/>
      <c r="AU50" s="17"/>
      <c r="AV50" s="391" t="s">
        <v>58</v>
      </c>
      <c r="AW50" s="391"/>
      <c r="AX50" s="391"/>
      <c r="AY50" s="392" t="s">
        <v>59</v>
      </c>
      <c r="AZ50" s="392"/>
      <c r="BA50" s="392"/>
      <c r="BB50" s="456" t="s">
        <v>60</v>
      </c>
      <c r="BC50" s="456"/>
      <c r="BD50" s="456"/>
      <c r="BE50" s="456"/>
      <c r="BF50" s="393" t="s">
        <v>1</v>
      </c>
      <c r="BG50" s="393"/>
      <c r="BH50" s="393"/>
      <c r="BI50" s="393"/>
      <c r="BJ50" s="393"/>
      <c r="BK50" s="402"/>
      <c r="BL50" s="402"/>
    </row>
    <row r="51" customFormat="false" ht="24" hidden="false" customHeight="true" outlineLevel="0" collapsed="false">
      <c r="A51" s="17"/>
      <c r="B51" s="398" t="s">
        <v>241</v>
      </c>
      <c r="C51" s="398"/>
      <c r="D51" s="398"/>
      <c r="E51" s="398"/>
      <c r="F51" s="398"/>
      <c r="G51" s="398"/>
      <c r="H51" s="398"/>
      <c r="I51" s="398"/>
      <c r="J51" s="398"/>
      <c r="K51" s="398"/>
      <c r="L51" s="398"/>
      <c r="M51" s="398"/>
      <c r="N51" s="398"/>
      <c r="O51" s="398"/>
      <c r="P51" s="398"/>
      <c r="Q51" s="398"/>
      <c r="R51" s="398" t="n">
        <f aca="false">'Расчетный лист'!T65</f>
        <v>12</v>
      </c>
      <c r="S51" s="398"/>
      <c r="T51" s="398"/>
      <c r="U51" s="399" t="s">
        <v>170</v>
      </c>
      <c r="V51" s="399"/>
      <c r="W51" s="399"/>
      <c r="X51" s="400"/>
      <c r="Y51" s="401" t="s">
        <v>435</v>
      </c>
      <c r="Z51" s="401"/>
      <c r="AA51" s="400"/>
      <c r="AB51" s="3"/>
      <c r="AC51" s="3"/>
      <c r="AD51" s="3"/>
      <c r="AE51" s="3"/>
      <c r="AF51" s="17"/>
      <c r="AG51" s="457"/>
      <c r="AH51" s="457"/>
      <c r="AI51" s="457"/>
      <c r="AJ51" s="457"/>
      <c r="AK51" s="457"/>
      <c r="AL51" s="457"/>
      <c r="AM51" s="457"/>
      <c r="AN51" s="457"/>
      <c r="AO51" s="457"/>
      <c r="AP51" s="457"/>
      <c r="AQ51" s="457"/>
      <c r="AR51" s="457"/>
      <c r="AS51" s="457"/>
      <c r="AT51" s="457"/>
      <c r="AU51" s="457"/>
      <c r="AV51" s="398" t="n">
        <f aca="false">'Расчетный лист'!BZ105</f>
        <v>33.0790890090092</v>
      </c>
      <c r="AW51" s="398"/>
      <c r="AX51" s="398"/>
      <c r="AY51" s="399" t="s">
        <v>191</v>
      </c>
      <c r="AZ51" s="399"/>
      <c r="BA51" s="399"/>
      <c r="BB51" s="400"/>
      <c r="BC51" s="401" t="s">
        <v>443</v>
      </c>
      <c r="BD51" s="401"/>
      <c r="BE51" s="458"/>
      <c r="BF51" s="3"/>
      <c r="BG51" s="3"/>
      <c r="BH51" s="3"/>
      <c r="BI51" s="3"/>
      <c r="BJ51" s="3"/>
      <c r="BK51" s="402"/>
      <c r="BL51" s="402"/>
    </row>
    <row r="52" customFormat="false" ht="24" hidden="false" customHeight="true" outlineLevel="0" collapsed="false">
      <c r="A52" s="17"/>
      <c r="B52" s="398"/>
      <c r="C52" s="398"/>
      <c r="D52" s="398"/>
      <c r="E52" s="398"/>
      <c r="F52" s="398"/>
      <c r="G52" s="398"/>
      <c r="H52" s="398"/>
      <c r="I52" s="398"/>
      <c r="J52" s="398"/>
      <c r="K52" s="398"/>
      <c r="L52" s="398"/>
      <c r="M52" s="398"/>
      <c r="N52" s="398"/>
      <c r="O52" s="398"/>
      <c r="P52" s="398"/>
      <c r="Q52" s="398"/>
      <c r="R52" s="398"/>
      <c r="S52" s="398"/>
      <c r="T52" s="398"/>
      <c r="U52" s="399"/>
      <c r="V52" s="399"/>
      <c r="W52" s="399"/>
      <c r="X52" s="400"/>
      <c r="Y52" s="401"/>
      <c r="Z52" s="401"/>
      <c r="AA52" s="400"/>
      <c r="AB52" s="3"/>
      <c r="AC52" s="3"/>
      <c r="AD52" s="3"/>
      <c r="AE52" s="3"/>
      <c r="AF52" s="17"/>
      <c r="AG52" s="457"/>
      <c r="AH52" s="457"/>
      <c r="AI52" s="457"/>
      <c r="AJ52" s="457"/>
      <c r="AK52" s="457"/>
      <c r="AL52" s="457"/>
      <c r="AM52" s="457"/>
      <c r="AN52" s="457"/>
      <c r="AO52" s="457"/>
      <c r="AP52" s="457"/>
      <c r="AQ52" s="457"/>
      <c r="AR52" s="457"/>
      <c r="AS52" s="457"/>
      <c r="AT52" s="457"/>
      <c r="AU52" s="457"/>
      <c r="AV52" s="398"/>
      <c r="AW52" s="398"/>
      <c r="AX52" s="398"/>
      <c r="AY52" s="399"/>
      <c r="AZ52" s="399"/>
      <c r="BA52" s="399"/>
      <c r="BB52" s="400"/>
      <c r="BC52" s="401"/>
      <c r="BD52" s="401"/>
      <c r="BE52" s="458"/>
      <c r="BF52" s="3"/>
      <c r="BG52" s="3"/>
      <c r="BH52" s="3"/>
      <c r="BI52" s="3"/>
      <c r="BJ52" s="3"/>
      <c r="BK52" s="402"/>
      <c r="BL52" s="402"/>
    </row>
    <row r="53" customFormat="false" ht="24" hidden="false" customHeight="true" outlineLevel="0" collapsed="false">
      <c r="A53" s="17"/>
      <c r="B53" s="398"/>
      <c r="C53" s="398"/>
      <c r="D53" s="398"/>
      <c r="E53" s="398"/>
      <c r="F53" s="398"/>
      <c r="G53" s="398"/>
      <c r="H53" s="398"/>
      <c r="I53" s="398"/>
      <c r="J53" s="398"/>
      <c r="K53" s="398"/>
      <c r="L53" s="398"/>
      <c r="M53" s="398"/>
      <c r="N53" s="398"/>
      <c r="O53" s="398"/>
      <c r="P53" s="398"/>
      <c r="Q53" s="398"/>
      <c r="R53" s="427"/>
      <c r="S53" s="427"/>
      <c r="T53" s="427"/>
      <c r="U53" s="427"/>
      <c r="V53" s="427"/>
      <c r="W53" s="427"/>
      <c r="X53" s="427"/>
      <c r="Y53" s="427"/>
      <c r="Z53" s="427"/>
      <c r="AA53" s="427"/>
      <c r="AB53" s="3"/>
      <c r="AC53" s="3"/>
      <c r="AD53" s="3"/>
      <c r="AE53" s="3"/>
      <c r="AF53" s="17"/>
      <c r="AG53" s="457"/>
      <c r="AH53" s="457"/>
      <c r="AI53" s="457"/>
      <c r="AJ53" s="457"/>
      <c r="AK53" s="457"/>
      <c r="AL53" s="457"/>
      <c r="AM53" s="457"/>
      <c r="AN53" s="457"/>
      <c r="AO53" s="457"/>
      <c r="AP53" s="457"/>
      <c r="AQ53" s="457"/>
      <c r="AR53" s="457"/>
      <c r="AS53" s="457"/>
      <c r="AT53" s="457"/>
      <c r="AU53" s="457"/>
      <c r="AV53" s="427"/>
      <c r="AW53" s="427"/>
      <c r="AX53" s="427"/>
      <c r="AY53" s="427"/>
      <c r="AZ53" s="427"/>
      <c r="BA53" s="427"/>
      <c r="BB53" s="427"/>
      <c r="BC53" s="427"/>
      <c r="BD53" s="427"/>
      <c r="BE53" s="427"/>
      <c r="BF53" s="3"/>
      <c r="BG53" s="3"/>
      <c r="BH53" s="3"/>
      <c r="BI53" s="3"/>
      <c r="BJ53" s="3"/>
    </row>
    <row r="54" customFormat="false" ht="24" hidden="false" customHeight="true" outlineLevel="0" collapsed="false">
      <c r="A54" s="17"/>
      <c r="B54" s="222" t="n">
        <v>4</v>
      </c>
      <c r="C54" s="222"/>
      <c r="D54" s="17"/>
      <c r="E54" s="423"/>
      <c r="F54" s="30"/>
      <c r="G54" s="30"/>
      <c r="H54" s="30"/>
      <c r="I54" s="30"/>
      <c r="J54" s="30"/>
      <c r="K54" s="30"/>
      <c r="L54" s="30"/>
      <c r="M54" s="30"/>
      <c r="N54" s="30"/>
      <c r="O54" s="424"/>
      <c r="P54" s="17"/>
      <c r="Q54" s="391" t="s">
        <v>58</v>
      </c>
      <c r="R54" s="391"/>
      <c r="S54" s="391"/>
      <c r="T54" s="392" t="s">
        <v>59</v>
      </c>
      <c r="U54" s="392"/>
      <c r="V54" s="392"/>
      <c r="W54" s="393" t="s">
        <v>60</v>
      </c>
      <c r="X54" s="393"/>
      <c r="Y54" s="393"/>
      <c r="Z54" s="393"/>
      <c r="AA54" s="293" t="s">
        <v>1</v>
      </c>
      <c r="AB54" s="293"/>
      <c r="AC54" s="293"/>
      <c r="AD54" s="293"/>
      <c r="AE54" s="293"/>
      <c r="AF54" s="17"/>
      <c r="AG54" s="429" t="n">
        <v>29</v>
      </c>
      <c r="AH54" s="429"/>
      <c r="AI54" s="17"/>
      <c r="AJ54" s="423"/>
      <c r="AK54" s="30"/>
      <c r="AL54" s="30"/>
      <c r="AM54" s="30"/>
      <c r="AN54" s="30"/>
      <c r="AO54" s="30"/>
      <c r="AP54" s="30"/>
      <c r="AQ54" s="30"/>
      <c r="AR54" s="30"/>
      <c r="AS54" s="30"/>
      <c r="AT54" s="424"/>
      <c r="AU54" s="17"/>
      <c r="AV54" s="459" t="s">
        <v>58</v>
      </c>
      <c r="AW54" s="459"/>
      <c r="AX54" s="459"/>
      <c r="AY54" s="392" t="s">
        <v>59</v>
      </c>
      <c r="AZ54" s="392"/>
      <c r="BA54" s="392"/>
      <c r="BB54" s="393" t="s">
        <v>60</v>
      </c>
      <c r="BC54" s="393"/>
      <c r="BD54" s="393"/>
      <c r="BE54" s="393"/>
      <c r="BF54" s="393" t="s">
        <v>1</v>
      </c>
      <c r="BG54" s="393"/>
      <c r="BH54" s="393"/>
      <c r="BI54" s="393"/>
      <c r="BJ54" s="393"/>
    </row>
    <row r="55" customFormat="false" ht="24" hidden="false" customHeight="true" outlineLevel="0" collapsed="false">
      <c r="A55" s="17"/>
      <c r="B55" s="426" t="s">
        <v>256</v>
      </c>
      <c r="C55" s="426"/>
      <c r="D55" s="426"/>
      <c r="E55" s="426"/>
      <c r="F55" s="426"/>
      <c r="G55" s="426"/>
      <c r="H55" s="426"/>
      <c r="I55" s="426"/>
      <c r="J55" s="426"/>
      <c r="K55" s="426"/>
      <c r="L55" s="426"/>
      <c r="M55" s="426"/>
      <c r="N55" s="426"/>
      <c r="O55" s="426"/>
      <c r="P55" s="426"/>
      <c r="Q55" s="398" t="n">
        <f aca="false">'Расчетный лист'!$T$69</f>
        <v>209</v>
      </c>
      <c r="R55" s="398"/>
      <c r="S55" s="398"/>
      <c r="T55" s="399" t="s">
        <v>138</v>
      </c>
      <c r="U55" s="399"/>
      <c r="V55" s="399"/>
      <c r="W55" s="400"/>
      <c r="X55" s="401" t="s">
        <v>437</v>
      </c>
      <c r="Y55" s="401"/>
      <c r="Z55" s="400"/>
      <c r="AA55" s="3"/>
      <c r="AB55" s="3"/>
      <c r="AC55" s="3"/>
      <c r="AD55" s="3"/>
      <c r="AE55" s="3"/>
      <c r="AF55" s="17"/>
      <c r="AG55" s="430"/>
      <c r="AH55" s="430"/>
      <c r="AI55" s="430"/>
      <c r="AJ55" s="430"/>
      <c r="AK55" s="430"/>
      <c r="AL55" s="430"/>
      <c r="AM55" s="430"/>
      <c r="AN55" s="430"/>
      <c r="AO55" s="430"/>
      <c r="AP55" s="430"/>
      <c r="AQ55" s="430"/>
      <c r="AR55" s="430"/>
      <c r="AS55" s="430"/>
      <c r="AT55" s="430"/>
      <c r="AU55" s="430"/>
      <c r="AV55" s="430" t="n">
        <f aca="false">'Расчетный лист'!BZ105</f>
        <v>33.0790890090092</v>
      </c>
      <c r="AW55" s="430"/>
      <c r="AX55" s="430"/>
      <c r="AY55" s="399" t="s">
        <v>191</v>
      </c>
      <c r="AZ55" s="399"/>
      <c r="BA55" s="399"/>
      <c r="BB55" s="400"/>
      <c r="BC55" s="401" t="s">
        <v>445</v>
      </c>
      <c r="BD55" s="401"/>
      <c r="BE55" s="400"/>
      <c r="BF55" s="3"/>
      <c r="BG55" s="3"/>
      <c r="BH55" s="3"/>
      <c r="BI55" s="3"/>
      <c r="BJ55" s="3"/>
    </row>
    <row r="56" customFormat="false" ht="24" hidden="false" customHeight="true" outlineLevel="0" collapsed="false">
      <c r="A56" s="17"/>
      <c r="B56" s="426"/>
      <c r="C56" s="426"/>
      <c r="D56" s="426"/>
      <c r="E56" s="426"/>
      <c r="F56" s="426"/>
      <c r="G56" s="426"/>
      <c r="H56" s="426"/>
      <c r="I56" s="426"/>
      <c r="J56" s="426"/>
      <c r="K56" s="426"/>
      <c r="L56" s="426"/>
      <c r="M56" s="426"/>
      <c r="N56" s="426"/>
      <c r="O56" s="426"/>
      <c r="P56" s="426"/>
      <c r="Q56" s="398"/>
      <c r="R56" s="398"/>
      <c r="S56" s="398"/>
      <c r="T56" s="399"/>
      <c r="U56" s="399"/>
      <c r="V56" s="399"/>
      <c r="W56" s="400"/>
      <c r="X56" s="401"/>
      <c r="Y56" s="401"/>
      <c r="Z56" s="400"/>
      <c r="AA56" s="3"/>
      <c r="AB56" s="3"/>
      <c r="AC56" s="3"/>
      <c r="AD56" s="3"/>
      <c r="AE56" s="3"/>
      <c r="AF56" s="17"/>
      <c r="AG56" s="430"/>
      <c r="AH56" s="430"/>
      <c r="AI56" s="430"/>
      <c r="AJ56" s="430"/>
      <c r="AK56" s="430"/>
      <c r="AL56" s="430"/>
      <c r="AM56" s="430"/>
      <c r="AN56" s="430"/>
      <c r="AO56" s="430"/>
      <c r="AP56" s="430"/>
      <c r="AQ56" s="430"/>
      <c r="AR56" s="430"/>
      <c r="AS56" s="430"/>
      <c r="AT56" s="430"/>
      <c r="AU56" s="430"/>
      <c r="AV56" s="430"/>
      <c r="AW56" s="430"/>
      <c r="AX56" s="430"/>
      <c r="AY56" s="399"/>
      <c r="AZ56" s="399"/>
      <c r="BA56" s="399"/>
      <c r="BB56" s="400"/>
      <c r="BC56" s="401"/>
      <c r="BD56" s="401"/>
      <c r="BE56" s="400"/>
      <c r="BF56" s="3"/>
      <c r="BG56" s="3"/>
      <c r="BH56" s="3"/>
      <c r="BI56" s="3"/>
      <c r="BJ56" s="3"/>
    </row>
    <row r="57" customFormat="false" ht="24" hidden="false" customHeight="true" outlineLevel="0" collapsed="false">
      <c r="A57" s="17"/>
      <c r="B57" s="222" t="n">
        <v>4.1</v>
      </c>
      <c r="C57" s="222"/>
      <c r="D57" s="17"/>
      <c r="E57" s="423"/>
      <c r="F57" s="30"/>
      <c r="G57" s="30"/>
      <c r="H57" s="30"/>
      <c r="I57" s="30"/>
      <c r="J57" s="30"/>
      <c r="K57" s="30"/>
      <c r="L57" s="424"/>
      <c r="M57" s="17"/>
      <c r="N57" s="391" t="s">
        <v>58</v>
      </c>
      <c r="O57" s="391"/>
      <c r="P57" s="391"/>
      <c r="Q57" s="392" t="s">
        <v>59</v>
      </c>
      <c r="R57" s="392"/>
      <c r="S57" s="392"/>
      <c r="T57" s="393" t="s">
        <v>60</v>
      </c>
      <c r="U57" s="393"/>
      <c r="V57" s="393"/>
      <c r="W57" s="393"/>
      <c r="X57" s="293" t="s">
        <v>1</v>
      </c>
      <c r="Y57" s="293"/>
      <c r="Z57" s="293"/>
      <c r="AA57" s="293"/>
      <c r="AB57" s="293"/>
      <c r="AC57" s="293"/>
      <c r="AD57" s="293"/>
      <c r="AE57" s="293"/>
      <c r="AF57" s="183"/>
      <c r="AG57" s="429" t="n">
        <v>30</v>
      </c>
      <c r="AH57" s="429"/>
      <c r="AI57" s="17"/>
      <c r="AJ57" s="423"/>
      <c r="AK57" s="30"/>
      <c r="AL57" s="30"/>
      <c r="AM57" s="30"/>
      <c r="AN57" s="30"/>
      <c r="AO57" s="30"/>
      <c r="AP57" s="30"/>
      <c r="AQ57" s="30"/>
      <c r="AR57" s="30"/>
      <c r="AS57" s="30"/>
      <c r="AT57" s="30"/>
      <c r="AU57" s="424"/>
      <c r="AV57" s="17"/>
      <c r="AW57" s="459" t="s">
        <v>58</v>
      </c>
      <c r="AX57" s="459"/>
      <c r="AY57" s="459"/>
      <c r="AZ57" s="392" t="s">
        <v>59</v>
      </c>
      <c r="BA57" s="392"/>
      <c r="BB57" s="392"/>
      <c r="BC57" s="393" t="s">
        <v>60</v>
      </c>
      <c r="BD57" s="393"/>
      <c r="BE57" s="393"/>
      <c r="BF57" s="393"/>
      <c r="BG57" s="440" t="s">
        <v>1</v>
      </c>
      <c r="BH57" s="440"/>
      <c r="BI57" s="440"/>
      <c r="BJ57" s="440"/>
    </row>
    <row r="58" customFormat="false" ht="24" hidden="false" customHeight="true" outlineLevel="0" collapsed="false">
      <c r="A58" s="17"/>
      <c r="B58" s="460" t="s">
        <v>256</v>
      </c>
      <c r="C58" s="460"/>
      <c r="D58" s="460"/>
      <c r="E58" s="460"/>
      <c r="F58" s="460"/>
      <c r="G58" s="460"/>
      <c r="H58" s="460"/>
      <c r="I58" s="460"/>
      <c r="J58" s="460"/>
      <c r="K58" s="460"/>
      <c r="L58" s="460"/>
      <c r="M58" s="460"/>
      <c r="N58" s="398" t="n">
        <f aca="false">'Расчетный лист'!T73</f>
        <v>209</v>
      </c>
      <c r="O58" s="398"/>
      <c r="P58" s="398"/>
      <c r="Q58" s="399" t="s">
        <v>138</v>
      </c>
      <c r="R58" s="399"/>
      <c r="S58" s="399"/>
      <c r="T58" s="400"/>
      <c r="U58" s="401" t="s">
        <v>437</v>
      </c>
      <c r="V58" s="401"/>
      <c r="W58" s="400"/>
      <c r="X58" s="3"/>
      <c r="Y58" s="3"/>
      <c r="Z58" s="3"/>
      <c r="AA58" s="3"/>
      <c r="AB58" s="3"/>
      <c r="AC58" s="3"/>
      <c r="AD58" s="3"/>
      <c r="AE58" s="3"/>
      <c r="AF58" s="183"/>
      <c r="AG58" s="461" t="s">
        <v>245</v>
      </c>
      <c r="AH58" s="461"/>
      <c r="AI58" s="461"/>
      <c r="AJ58" s="461"/>
      <c r="AK58" s="461"/>
      <c r="AL58" s="461"/>
      <c r="AM58" s="461"/>
      <c r="AN58" s="461"/>
      <c r="AO58" s="461"/>
      <c r="AP58" s="461"/>
      <c r="AQ58" s="461"/>
      <c r="AR58" s="461"/>
      <c r="AS58" s="461"/>
      <c r="AT58" s="461"/>
      <c r="AU58" s="461"/>
      <c r="AV58" s="461"/>
      <c r="AW58" s="430" t="n">
        <f aca="false">'Расчетный лист'!DB65</f>
        <v>0.159377789111309</v>
      </c>
      <c r="AX58" s="430"/>
      <c r="AY58" s="430"/>
      <c r="AZ58" s="399" t="s">
        <v>465</v>
      </c>
      <c r="BA58" s="399"/>
      <c r="BB58" s="399"/>
      <c r="BC58" s="400"/>
      <c r="BD58" s="401" t="s">
        <v>446</v>
      </c>
      <c r="BE58" s="401"/>
      <c r="BF58" s="400"/>
      <c r="BG58" s="462"/>
      <c r="BH58" s="462"/>
      <c r="BI58" s="462"/>
      <c r="BJ58" s="462"/>
    </row>
    <row r="59" customFormat="false" ht="24" hidden="false" customHeight="true" outlineLevel="0" collapsed="false">
      <c r="A59" s="17"/>
      <c r="B59" s="460"/>
      <c r="C59" s="460"/>
      <c r="D59" s="460"/>
      <c r="E59" s="460"/>
      <c r="F59" s="460"/>
      <c r="G59" s="460"/>
      <c r="H59" s="460"/>
      <c r="I59" s="460"/>
      <c r="J59" s="460"/>
      <c r="K59" s="460"/>
      <c r="L59" s="460"/>
      <c r="M59" s="460"/>
      <c r="N59" s="398"/>
      <c r="O59" s="398"/>
      <c r="P59" s="398"/>
      <c r="Q59" s="399"/>
      <c r="R59" s="399"/>
      <c r="S59" s="399"/>
      <c r="T59" s="400"/>
      <c r="U59" s="401"/>
      <c r="V59" s="401"/>
      <c r="W59" s="400"/>
      <c r="X59" s="3"/>
      <c r="Y59" s="3"/>
      <c r="Z59" s="3"/>
      <c r="AA59" s="3"/>
      <c r="AB59" s="3"/>
      <c r="AC59" s="3"/>
      <c r="AD59" s="3"/>
      <c r="AE59" s="3"/>
      <c r="AF59" s="183"/>
      <c r="AG59" s="461"/>
      <c r="AH59" s="461"/>
      <c r="AI59" s="461"/>
      <c r="AJ59" s="461"/>
      <c r="AK59" s="461"/>
      <c r="AL59" s="461"/>
      <c r="AM59" s="461"/>
      <c r="AN59" s="461"/>
      <c r="AO59" s="461"/>
      <c r="AP59" s="461"/>
      <c r="AQ59" s="461"/>
      <c r="AR59" s="461"/>
      <c r="AS59" s="461"/>
      <c r="AT59" s="461"/>
      <c r="AU59" s="461"/>
      <c r="AV59" s="461"/>
      <c r="AW59" s="430"/>
      <c r="AX59" s="430"/>
      <c r="AY59" s="430"/>
      <c r="AZ59" s="399"/>
      <c r="BA59" s="399"/>
      <c r="BB59" s="399"/>
      <c r="BC59" s="400"/>
      <c r="BD59" s="401"/>
      <c r="BE59" s="401"/>
      <c r="BF59" s="400"/>
      <c r="BG59" s="462"/>
      <c r="BH59" s="462"/>
      <c r="BI59" s="462"/>
      <c r="BJ59" s="462"/>
    </row>
    <row r="60" customFormat="false" ht="24" hidden="false" customHeight="true" outlineLevel="0" collapsed="false">
      <c r="A60" s="17"/>
      <c r="B60" s="222" t="n">
        <v>5</v>
      </c>
      <c r="C60" s="222"/>
      <c r="D60" s="17"/>
      <c r="E60" s="423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424"/>
      <c r="Q60" s="17"/>
      <c r="R60" s="391" t="s">
        <v>58</v>
      </c>
      <c r="S60" s="391"/>
      <c r="T60" s="391"/>
      <c r="U60" s="392" t="s">
        <v>59</v>
      </c>
      <c r="V60" s="392"/>
      <c r="W60" s="392"/>
      <c r="X60" s="393" t="s">
        <v>60</v>
      </c>
      <c r="Y60" s="393"/>
      <c r="Z60" s="393"/>
      <c r="AA60" s="393"/>
      <c r="AB60" s="293" t="s">
        <v>1</v>
      </c>
      <c r="AC60" s="293"/>
      <c r="AD60" s="293"/>
      <c r="AE60" s="293"/>
      <c r="AF60" s="183"/>
      <c r="AG60" s="461"/>
      <c r="AH60" s="461"/>
      <c r="AI60" s="461"/>
      <c r="AJ60" s="461"/>
      <c r="AK60" s="461"/>
      <c r="AL60" s="461"/>
      <c r="AM60" s="461"/>
      <c r="AN60" s="461"/>
      <c r="AO60" s="461"/>
      <c r="AP60" s="461"/>
      <c r="AQ60" s="461"/>
      <c r="AR60" s="461"/>
      <c r="AS60" s="461"/>
      <c r="AT60" s="461"/>
      <c r="AU60" s="461"/>
      <c r="AV60" s="461"/>
      <c r="AW60" s="415"/>
      <c r="AX60" s="415"/>
      <c r="AY60" s="415"/>
      <c r="AZ60" s="415"/>
      <c r="BA60" s="415"/>
      <c r="BB60" s="415"/>
      <c r="BC60" s="415"/>
      <c r="BD60" s="415"/>
      <c r="BE60" s="415"/>
      <c r="BF60" s="415"/>
      <c r="BG60" s="462"/>
      <c r="BH60" s="462"/>
      <c r="BI60" s="462"/>
      <c r="BJ60" s="462"/>
    </row>
    <row r="61" customFormat="false" ht="24" hidden="false" customHeight="true" outlineLevel="0" collapsed="false">
      <c r="A61" s="17"/>
      <c r="B61" s="460" t="s">
        <v>280</v>
      </c>
      <c r="C61" s="460"/>
      <c r="D61" s="460"/>
      <c r="E61" s="460"/>
      <c r="F61" s="460"/>
      <c r="G61" s="460"/>
      <c r="H61" s="460"/>
      <c r="I61" s="460"/>
      <c r="J61" s="460"/>
      <c r="K61" s="460"/>
      <c r="L61" s="460"/>
      <c r="M61" s="460"/>
      <c r="N61" s="460"/>
      <c r="O61" s="460"/>
      <c r="P61" s="460"/>
      <c r="Q61" s="460"/>
      <c r="R61" s="398" t="n">
        <f aca="false">'Расчетный лист'!T77</f>
        <v>15.984</v>
      </c>
      <c r="S61" s="398"/>
      <c r="T61" s="398"/>
      <c r="U61" s="399" t="s">
        <v>138</v>
      </c>
      <c r="V61" s="399"/>
      <c r="W61" s="399"/>
      <c r="X61" s="400"/>
      <c r="Y61" s="401" t="s">
        <v>442</v>
      </c>
      <c r="Z61" s="401"/>
      <c r="AA61" s="400"/>
      <c r="AB61" s="3"/>
      <c r="AC61" s="3"/>
      <c r="AD61" s="3"/>
      <c r="AE61" s="3"/>
      <c r="AF61" s="388"/>
      <c r="AG61" s="389"/>
      <c r="AH61" s="389"/>
      <c r="AI61" s="389"/>
      <c r="AJ61" s="389"/>
      <c r="AK61" s="389"/>
      <c r="AL61" s="389"/>
      <c r="AM61" s="389"/>
      <c r="AN61" s="389"/>
      <c r="AO61" s="389"/>
      <c r="AP61" s="389"/>
      <c r="AQ61" s="389"/>
      <c r="AR61" s="389"/>
      <c r="AS61" s="389"/>
      <c r="AT61" s="389"/>
      <c r="AU61" s="389"/>
      <c r="AV61" s="389"/>
      <c r="AW61" s="389"/>
      <c r="AX61" s="389"/>
      <c r="AY61" s="389"/>
      <c r="AZ61" s="389"/>
      <c r="BA61" s="389"/>
      <c r="BB61" s="389"/>
      <c r="BC61" s="389"/>
      <c r="BD61" s="389"/>
      <c r="BE61" s="389"/>
      <c r="BF61" s="389"/>
      <c r="BG61" s="389"/>
      <c r="BH61" s="389"/>
      <c r="BI61" s="389"/>
      <c r="BJ61" s="463"/>
    </row>
    <row r="62" customFormat="false" ht="24" hidden="false" customHeight="true" outlineLevel="0" collapsed="false">
      <c r="A62" s="17"/>
      <c r="B62" s="460"/>
      <c r="C62" s="460"/>
      <c r="D62" s="460"/>
      <c r="E62" s="460"/>
      <c r="F62" s="460"/>
      <c r="G62" s="460"/>
      <c r="H62" s="460"/>
      <c r="I62" s="460"/>
      <c r="J62" s="460"/>
      <c r="K62" s="460"/>
      <c r="L62" s="460"/>
      <c r="M62" s="460"/>
      <c r="N62" s="460"/>
      <c r="O62" s="460"/>
      <c r="P62" s="460"/>
      <c r="Q62" s="460"/>
      <c r="R62" s="398"/>
      <c r="S62" s="398"/>
      <c r="T62" s="398"/>
      <c r="U62" s="399"/>
      <c r="V62" s="399"/>
      <c r="W62" s="399"/>
      <c r="X62" s="400"/>
      <c r="Y62" s="401"/>
      <c r="Z62" s="401"/>
      <c r="AA62" s="400"/>
      <c r="AB62" s="3"/>
      <c r="AC62" s="3"/>
      <c r="AD62" s="3"/>
      <c r="AE62" s="3"/>
      <c r="AF62" s="394"/>
      <c r="AG62" s="368"/>
      <c r="AH62" s="368"/>
      <c r="AI62" s="368"/>
      <c r="AJ62" s="368"/>
      <c r="AK62" s="368"/>
      <c r="AL62" s="368"/>
      <c r="AM62" s="368"/>
      <c r="AN62" s="368"/>
      <c r="AO62" s="368"/>
      <c r="AP62" s="368"/>
      <c r="AQ62" s="368"/>
      <c r="AR62" s="368"/>
      <c r="AS62" s="368"/>
      <c r="AT62" s="368"/>
      <c r="AU62" s="368"/>
      <c r="AV62" s="368"/>
      <c r="AW62" s="368"/>
      <c r="AX62" s="368"/>
      <c r="AY62" s="368"/>
      <c r="AZ62" s="368"/>
      <c r="BA62" s="368"/>
      <c r="BB62" s="368"/>
      <c r="BC62" s="368"/>
      <c r="BD62" s="368"/>
      <c r="BE62" s="368"/>
      <c r="BF62" s="368"/>
      <c r="BG62" s="368"/>
      <c r="BH62" s="368"/>
      <c r="BI62" s="368"/>
      <c r="BJ62" s="437"/>
    </row>
    <row r="63" customFormat="false" ht="24" hidden="false" customHeight="true" outlineLevel="0" collapsed="false">
      <c r="A63" s="17"/>
      <c r="B63" s="460"/>
      <c r="C63" s="460"/>
      <c r="D63" s="460"/>
      <c r="E63" s="460"/>
      <c r="F63" s="460"/>
      <c r="G63" s="460"/>
      <c r="H63" s="460"/>
      <c r="I63" s="460"/>
      <c r="J63" s="460"/>
      <c r="K63" s="460"/>
      <c r="L63" s="460"/>
      <c r="M63" s="460"/>
      <c r="N63" s="460"/>
      <c r="O63" s="460"/>
      <c r="P63" s="460"/>
      <c r="Q63" s="460"/>
      <c r="R63" s="427"/>
      <c r="S63" s="427"/>
      <c r="T63" s="427"/>
      <c r="U63" s="427"/>
      <c r="V63" s="427"/>
      <c r="W63" s="427"/>
      <c r="X63" s="427"/>
      <c r="Y63" s="427"/>
      <c r="Z63" s="427"/>
      <c r="AA63" s="427"/>
      <c r="AB63" s="3"/>
      <c r="AC63" s="3"/>
      <c r="AD63" s="3"/>
      <c r="AE63" s="3"/>
      <c r="AF63" s="394"/>
      <c r="AG63" s="368"/>
      <c r="AH63" s="368"/>
      <c r="AI63" s="368"/>
      <c r="AJ63" s="368"/>
      <c r="AK63" s="368"/>
      <c r="AL63" s="368"/>
      <c r="AM63" s="368"/>
      <c r="AN63" s="368"/>
      <c r="AO63" s="368"/>
      <c r="AP63" s="368"/>
      <c r="AQ63" s="368"/>
      <c r="AR63" s="368"/>
      <c r="AS63" s="368"/>
      <c r="AT63" s="368"/>
      <c r="AU63" s="368"/>
      <c r="AV63" s="368"/>
      <c r="AW63" s="368"/>
      <c r="AX63" s="368"/>
      <c r="AY63" s="368"/>
      <c r="AZ63" s="368"/>
      <c r="BA63" s="368"/>
      <c r="BB63" s="368"/>
      <c r="BC63" s="368"/>
      <c r="BD63" s="368"/>
      <c r="BE63" s="368"/>
      <c r="BF63" s="368"/>
      <c r="BG63" s="368"/>
      <c r="BH63" s="368"/>
      <c r="BI63" s="368"/>
      <c r="BJ63" s="437"/>
    </row>
    <row r="64" customFormat="false" ht="24" hidden="false" customHeight="true" outlineLevel="0" collapsed="false">
      <c r="A64" s="17"/>
      <c r="B64" s="222" t="n">
        <v>6</v>
      </c>
      <c r="C64" s="222"/>
      <c r="D64" s="17"/>
      <c r="E64" s="423"/>
      <c r="F64" s="30"/>
      <c r="G64" s="30"/>
      <c r="H64" s="30"/>
      <c r="I64" s="30"/>
      <c r="J64" s="30"/>
      <c r="K64" s="30"/>
      <c r="L64" s="424"/>
      <c r="M64" s="17"/>
      <c r="N64" s="391" t="s">
        <v>58</v>
      </c>
      <c r="O64" s="391"/>
      <c r="P64" s="391"/>
      <c r="Q64" s="392" t="s">
        <v>59</v>
      </c>
      <c r="R64" s="392"/>
      <c r="S64" s="392"/>
      <c r="T64" s="393" t="s">
        <v>60</v>
      </c>
      <c r="U64" s="393"/>
      <c r="V64" s="393"/>
      <c r="W64" s="393"/>
      <c r="X64" s="293" t="s">
        <v>1</v>
      </c>
      <c r="Y64" s="293"/>
      <c r="Z64" s="293"/>
      <c r="AA64" s="293"/>
      <c r="AB64" s="293"/>
      <c r="AC64" s="293"/>
      <c r="AD64" s="293"/>
      <c r="AE64" s="293"/>
      <c r="AF64" s="394"/>
      <c r="AG64" s="368"/>
      <c r="AH64" s="368"/>
      <c r="AI64" s="368"/>
      <c r="AJ64" s="368"/>
      <c r="AK64" s="368"/>
      <c r="AL64" s="368"/>
      <c r="AM64" s="368"/>
      <c r="AN64" s="368"/>
      <c r="AO64" s="368"/>
      <c r="AP64" s="368"/>
      <c r="AQ64" s="368"/>
      <c r="AR64" s="368"/>
      <c r="AS64" s="368"/>
      <c r="AT64" s="368"/>
      <c r="AU64" s="368"/>
      <c r="AV64" s="368"/>
      <c r="AW64" s="368"/>
      <c r="AX64" s="368"/>
      <c r="AY64" s="368"/>
      <c r="AZ64" s="368"/>
      <c r="BA64" s="368"/>
      <c r="BB64" s="368"/>
      <c r="BC64" s="368"/>
      <c r="BD64" s="368"/>
      <c r="BE64" s="368"/>
      <c r="BF64" s="368"/>
      <c r="BG64" s="368"/>
      <c r="BH64" s="368"/>
      <c r="BI64" s="368"/>
      <c r="BJ64" s="437"/>
      <c r="BK64" s="402"/>
      <c r="BL64" s="402"/>
    </row>
    <row r="65" customFormat="false" ht="24" hidden="false" customHeight="true" outlineLevel="0" collapsed="false">
      <c r="A65" s="17"/>
      <c r="B65" s="426" t="s">
        <v>292</v>
      </c>
      <c r="C65" s="426"/>
      <c r="D65" s="426"/>
      <c r="E65" s="426"/>
      <c r="F65" s="426"/>
      <c r="G65" s="426"/>
      <c r="H65" s="426"/>
      <c r="I65" s="426"/>
      <c r="J65" s="426"/>
      <c r="K65" s="426"/>
      <c r="L65" s="426"/>
      <c r="M65" s="426"/>
      <c r="N65" s="398" t="n">
        <f aca="false">'Расчетный лист'!T81</f>
        <v>13.0755755755756</v>
      </c>
      <c r="O65" s="398"/>
      <c r="P65" s="398"/>
      <c r="Q65" s="399" t="s">
        <v>293</v>
      </c>
      <c r="R65" s="399"/>
      <c r="S65" s="399"/>
      <c r="T65" s="400"/>
      <c r="U65" s="401" t="s">
        <v>444</v>
      </c>
      <c r="V65" s="401"/>
      <c r="W65" s="400"/>
      <c r="X65" s="3"/>
      <c r="Y65" s="3"/>
      <c r="Z65" s="3"/>
      <c r="AA65" s="3"/>
      <c r="AB65" s="3"/>
      <c r="AC65" s="3"/>
      <c r="AD65" s="3"/>
      <c r="AE65" s="3"/>
      <c r="AF65" s="394"/>
      <c r="AG65" s="368"/>
      <c r="AH65" s="368"/>
      <c r="AI65" s="368"/>
      <c r="AJ65" s="368"/>
      <c r="AK65" s="368"/>
      <c r="AL65" s="368"/>
      <c r="AM65" s="368"/>
      <c r="AN65" s="368"/>
      <c r="AO65" s="368"/>
      <c r="AP65" s="368"/>
      <c r="AQ65" s="368"/>
      <c r="AR65" s="368"/>
      <c r="AS65" s="368"/>
      <c r="AT65" s="368"/>
      <c r="AU65" s="368"/>
      <c r="AV65" s="368"/>
      <c r="AW65" s="368"/>
      <c r="AX65" s="368"/>
      <c r="AY65" s="368"/>
      <c r="AZ65" s="368"/>
      <c r="BA65" s="368"/>
      <c r="BB65" s="368"/>
      <c r="BC65" s="368"/>
      <c r="BD65" s="368"/>
      <c r="BE65" s="368"/>
      <c r="BF65" s="368"/>
      <c r="BG65" s="368"/>
      <c r="BH65" s="368"/>
      <c r="BI65" s="368"/>
      <c r="BJ65" s="437"/>
      <c r="BK65" s="402"/>
      <c r="BL65" s="402"/>
    </row>
    <row r="66" customFormat="false" ht="24" hidden="false" customHeight="true" outlineLevel="0" collapsed="false">
      <c r="A66" s="17"/>
      <c r="B66" s="426"/>
      <c r="C66" s="426"/>
      <c r="D66" s="426"/>
      <c r="E66" s="426"/>
      <c r="F66" s="426"/>
      <c r="G66" s="426"/>
      <c r="H66" s="426"/>
      <c r="I66" s="426"/>
      <c r="J66" s="426"/>
      <c r="K66" s="426"/>
      <c r="L66" s="426"/>
      <c r="M66" s="426"/>
      <c r="N66" s="398"/>
      <c r="O66" s="398"/>
      <c r="P66" s="398"/>
      <c r="Q66" s="399"/>
      <c r="R66" s="399"/>
      <c r="S66" s="399"/>
      <c r="T66" s="400"/>
      <c r="U66" s="401"/>
      <c r="V66" s="401"/>
      <c r="W66" s="400"/>
      <c r="X66" s="3"/>
      <c r="Y66" s="3"/>
      <c r="Z66" s="3"/>
      <c r="AA66" s="3"/>
      <c r="AB66" s="3"/>
      <c r="AC66" s="3"/>
      <c r="AD66" s="3"/>
      <c r="AE66" s="3"/>
      <c r="AF66" s="394"/>
      <c r="AG66" s="368"/>
      <c r="AH66" s="368"/>
      <c r="AI66" s="368"/>
      <c r="AJ66" s="368"/>
      <c r="AK66" s="368"/>
      <c r="AL66" s="368"/>
      <c r="AM66" s="368"/>
      <c r="AN66" s="368"/>
      <c r="AO66" s="368"/>
      <c r="AP66" s="368"/>
      <c r="AQ66" s="368"/>
      <c r="AR66" s="368"/>
      <c r="AS66" s="368"/>
      <c r="AT66" s="368"/>
      <c r="AU66" s="368"/>
      <c r="AV66" s="368"/>
      <c r="AW66" s="368"/>
      <c r="AX66" s="368"/>
      <c r="AY66" s="368"/>
      <c r="AZ66" s="368"/>
      <c r="BA66" s="368"/>
      <c r="BB66" s="368"/>
      <c r="BC66" s="368"/>
      <c r="BD66" s="368"/>
      <c r="BE66" s="368"/>
      <c r="BF66" s="368"/>
      <c r="BG66" s="368"/>
      <c r="BH66" s="368"/>
      <c r="BI66" s="368"/>
      <c r="BJ66" s="437"/>
      <c r="BK66" s="402"/>
      <c r="BL66" s="402"/>
    </row>
    <row r="67" customFormat="false" ht="24" hidden="false" customHeight="true" outlineLevel="0" collapsed="false">
      <c r="A67" s="17"/>
      <c r="B67" s="426"/>
      <c r="C67" s="426"/>
      <c r="D67" s="426"/>
      <c r="E67" s="426"/>
      <c r="F67" s="426"/>
      <c r="G67" s="426"/>
      <c r="H67" s="426"/>
      <c r="I67" s="426"/>
      <c r="J67" s="426"/>
      <c r="K67" s="426"/>
      <c r="L67" s="426"/>
      <c r="M67" s="426"/>
      <c r="N67" s="427"/>
      <c r="O67" s="427"/>
      <c r="P67" s="427"/>
      <c r="Q67" s="427"/>
      <c r="R67" s="427"/>
      <c r="S67" s="427"/>
      <c r="T67" s="427"/>
      <c r="U67" s="427"/>
      <c r="V67" s="427"/>
      <c r="W67" s="427"/>
      <c r="X67" s="3"/>
      <c r="Y67" s="3"/>
      <c r="Z67" s="3"/>
      <c r="AA67" s="3"/>
      <c r="AB67" s="3"/>
      <c r="AC67" s="3"/>
      <c r="AD67" s="3"/>
      <c r="AE67" s="3"/>
      <c r="AF67" s="394"/>
      <c r="AG67" s="368"/>
      <c r="AH67" s="368"/>
      <c r="AI67" s="368"/>
      <c r="AJ67" s="368"/>
      <c r="AK67" s="368"/>
      <c r="AL67" s="368"/>
      <c r="AM67" s="368"/>
      <c r="AN67" s="368"/>
      <c r="AO67" s="368"/>
      <c r="AP67" s="368"/>
      <c r="AQ67" s="368"/>
      <c r="AR67" s="368"/>
      <c r="AS67" s="368"/>
      <c r="AT67" s="368"/>
      <c r="AU67" s="368"/>
      <c r="AV67" s="368"/>
      <c r="AW67" s="368"/>
      <c r="AX67" s="368"/>
      <c r="AY67" s="368"/>
      <c r="AZ67" s="368"/>
      <c r="BA67" s="368"/>
      <c r="BB67" s="368"/>
      <c r="BC67" s="368"/>
      <c r="BD67" s="368"/>
      <c r="BE67" s="368"/>
      <c r="BF67" s="368"/>
      <c r="BG67" s="368"/>
      <c r="BH67" s="368"/>
      <c r="BI67" s="368"/>
      <c r="BJ67" s="437"/>
      <c r="BK67" s="402"/>
      <c r="BL67" s="402"/>
    </row>
    <row r="68" customFormat="false" ht="24" hidden="false" customHeight="true" outlineLevel="0" collapsed="false">
      <c r="A68" s="428" t="s">
        <v>40</v>
      </c>
      <c r="B68" s="17"/>
      <c r="C68" s="222" t="n">
        <v>7</v>
      </c>
      <c r="D68" s="222"/>
      <c r="E68" s="17"/>
      <c r="F68" s="423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424"/>
      <c r="U68" s="17"/>
      <c r="V68" s="391" t="s">
        <v>58</v>
      </c>
      <c r="W68" s="391"/>
      <c r="X68" s="391"/>
      <c r="Y68" s="392" t="s">
        <v>59</v>
      </c>
      <c r="Z68" s="392"/>
      <c r="AA68" s="392"/>
      <c r="AB68" s="393" t="s">
        <v>60</v>
      </c>
      <c r="AC68" s="393"/>
      <c r="AD68" s="393"/>
      <c r="AE68" s="393"/>
      <c r="AF68" s="394"/>
      <c r="AG68" s="368"/>
      <c r="AH68" s="368"/>
      <c r="AI68" s="368"/>
      <c r="AJ68" s="368"/>
      <c r="AK68" s="368"/>
      <c r="AL68" s="368"/>
      <c r="AM68" s="368"/>
      <c r="AN68" s="368"/>
      <c r="AO68" s="368"/>
      <c r="AP68" s="368"/>
      <c r="AQ68" s="368"/>
      <c r="AR68" s="368"/>
      <c r="AS68" s="368"/>
      <c r="AT68" s="368"/>
      <c r="AU68" s="368"/>
      <c r="AV68" s="368"/>
      <c r="AW68" s="368"/>
      <c r="AX68" s="368"/>
      <c r="AY68" s="368"/>
      <c r="AZ68" s="368"/>
      <c r="BA68" s="368"/>
      <c r="BB68" s="368"/>
      <c r="BC68" s="368"/>
      <c r="BD68" s="368"/>
      <c r="BE68" s="368"/>
      <c r="BF68" s="368"/>
      <c r="BG68" s="368"/>
      <c r="BH68" s="368"/>
      <c r="BI68" s="368"/>
      <c r="BJ68" s="437"/>
      <c r="BK68" s="402"/>
      <c r="BL68" s="402"/>
    </row>
    <row r="69" customFormat="false" ht="24" hidden="false" customHeight="true" outlineLevel="0" collapsed="false">
      <c r="A69" s="428"/>
      <c r="B69" s="17"/>
      <c r="C69" s="426" t="s">
        <v>447</v>
      </c>
      <c r="D69" s="426"/>
      <c r="E69" s="426"/>
      <c r="F69" s="426"/>
      <c r="G69" s="426"/>
      <c r="H69" s="426"/>
      <c r="I69" s="426"/>
      <c r="J69" s="426"/>
      <c r="K69" s="426"/>
      <c r="L69" s="426"/>
      <c r="M69" s="426"/>
      <c r="N69" s="426"/>
      <c r="O69" s="426"/>
      <c r="P69" s="426"/>
      <c r="Q69" s="426"/>
      <c r="R69" s="426"/>
      <c r="S69" s="426"/>
      <c r="T69" s="426"/>
      <c r="U69" s="426"/>
      <c r="V69" s="398" t="n">
        <v>0.9</v>
      </c>
      <c r="W69" s="398"/>
      <c r="X69" s="398"/>
      <c r="Y69" s="399" t="s">
        <v>122</v>
      </c>
      <c r="Z69" s="399"/>
      <c r="AA69" s="399"/>
      <c r="AB69" s="400"/>
      <c r="AC69" s="401" t="s">
        <v>471</v>
      </c>
      <c r="AD69" s="401"/>
      <c r="AE69" s="400"/>
      <c r="AF69" s="394"/>
      <c r="AG69" s="368"/>
      <c r="AH69" s="368"/>
      <c r="AI69" s="368"/>
      <c r="AJ69" s="368"/>
      <c r="AK69" s="368"/>
      <c r="AL69" s="368"/>
      <c r="AM69" s="368"/>
      <c r="AN69" s="368"/>
      <c r="AO69" s="368"/>
      <c r="AP69" s="368"/>
      <c r="AQ69" s="368"/>
      <c r="AR69" s="368"/>
      <c r="AS69" s="368"/>
      <c r="AT69" s="368"/>
      <c r="AU69" s="368"/>
      <c r="AV69" s="368"/>
      <c r="AW69" s="368"/>
      <c r="AX69" s="368"/>
      <c r="AY69" s="368"/>
      <c r="AZ69" s="368"/>
      <c r="BA69" s="368"/>
      <c r="BB69" s="368"/>
      <c r="BC69" s="368"/>
      <c r="BD69" s="368"/>
      <c r="BE69" s="368"/>
      <c r="BF69" s="368"/>
      <c r="BG69" s="368"/>
      <c r="BH69" s="368"/>
      <c r="BI69" s="368"/>
      <c r="BJ69" s="437"/>
      <c r="BK69" s="402"/>
      <c r="BL69" s="402"/>
    </row>
    <row r="70" customFormat="false" ht="24" hidden="false" customHeight="true" outlineLevel="0" collapsed="false">
      <c r="A70" s="428"/>
      <c r="B70" s="17"/>
      <c r="C70" s="426"/>
      <c r="D70" s="426"/>
      <c r="E70" s="426"/>
      <c r="F70" s="426"/>
      <c r="G70" s="426"/>
      <c r="H70" s="426"/>
      <c r="I70" s="426"/>
      <c r="J70" s="426"/>
      <c r="K70" s="426"/>
      <c r="L70" s="426"/>
      <c r="M70" s="426"/>
      <c r="N70" s="426"/>
      <c r="O70" s="426"/>
      <c r="P70" s="426"/>
      <c r="Q70" s="426"/>
      <c r="R70" s="426"/>
      <c r="S70" s="426"/>
      <c r="T70" s="426"/>
      <c r="U70" s="426"/>
      <c r="V70" s="398"/>
      <c r="W70" s="398"/>
      <c r="X70" s="398"/>
      <c r="Y70" s="399"/>
      <c r="Z70" s="399"/>
      <c r="AA70" s="399"/>
      <c r="AB70" s="400"/>
      <c r="AC70" s="401"/>
      <c r="AD70" s="401"/>
      <c r="AE70" s="400"/>
      <c r="AF70" s="394"/>
      <c r="AG70" s="368"/>
      <c r="AH70" s="368"/>
      <c r="AI70" s="368"/>
      <c r="AJ70" s="368"/>
      <c r="AK70" s="368"/>
      <c r="AL70" s="368"/>
      <c r="AM70" s="368"/>
      <c r="AN70" s="368"/>
      <c r="AO70" s="368"/>
      <c r="AP70" s="368"/>
      <c r="AQ70" s="368"/>
      <c r="AR70" s="368"/>
      <c r="AS70" s="368"/>
      <c r="AT70" s="368"/>
      <c r="AU70" s="368"/>
      <c r="AV70" s="368"/>
      <c r="AW70" s="368"/>
      <c r="AX70" s="368"/>
      <c r="AY70" s="368"/>
      <c r="AZ70" s="368"/>
      <c r="BA70" s="368"/>
      <c r="BB70" s="368"/>
      <c r="BC70" s="368"/>
      <c r="BD70" s="368"/>
      <c r="BE70" s="368"/>
      <c r="BF70" s="368"/>
      <c r="BG70" s="368"/>
      <c r="BH70" s="368"/>
      <c r="BI70" s="368"/>
      <c r="BJ70" s="437"/>
      <c r="BK70" s="402"/>
      <c r="BL70" s="402"/>
    </row>
    <row r="71" customFormat="false" ht="24" hidden="false" customHeight="true" outlineLevel="0" collapsed="false">
      <c r="A71" s="427"/>
      <c r="B71" s="427"/>
      <c r="C71" s="427"/>
      <c r="D71" s="427"/>
      <c r="E71" s="427"/>
      <c r="F71" s="427"/>
      <c r="G71" s="427"/>
      <c r="H71" s="427"/>
      <c r="I71" s="427"/>
      <c r="J71" s="427"/>
      <c r="K71" s="427"/>
      <c r="L71" s="427"/>
      <c r="M71" s="427"/>
      <c r="N71" s="427"/>
      <c r="O71" s="427"/>
      <c r="P71" s="427"/>
      <c r="Q71" s="427"/>
      <c r="R71" s="427"/>
      <c r="S71" s="427"/>
      <c r="T71" s="427"/>
      <c r="U71" s="427"/>
      <c r="V71" s="427"/>
      <c r="W71" s="427"/>
      <c r="X71" s="427"/>
      <c r="Y71" s="427"/>
      <c r="Z71" s="427"/>
      <c r="AA71" s="427"/>
      <c r="AB71" s="427"/>
      <c r="AC71" s="427"/>
      <c r="AD71" s="427"/>
      <c r="AE71" s="427"/>
      <c r="AF71" s="431"/>
      <c r="AG71" s="432"/>
      <c r="AH71" s="432"/>
      <c r="AI71" s="432"/>
      <c r="AJ71" s="432"/>
      <c r="AK71" s="432"/>
      <c r="AL71" s="432"/>
      <c r="AM71" s="432"/>
      <c r="AN71" s="432"/>
      <c r="AO71" s="432"/>
      <c r="AP71" s="432"/>
      <c r="AQ71" s="432"/>
      <c r="AR71" s="432"/>
      <c r="AS71" s="432"/>
      <c r="AT71" s="432"/>
      <c r="AU71" s="432"/>
      <c r="AV71" s="432"/>
      <c r="AW71" s="432"/>
      <c r="AX71" s="432"/>
      <c r="AY71" s="432"/>
      <c r="AZ71" s="432"/>
      <c r="BA71" s="432"/>
      <c r="BB71" s="432"/>
      <c r="BC71" s="432"/>
      <c r="BD71" s="432"/>
      <c r="BE71" s="432"/>
      <c r="BF71" s="432"/>
      <c r="BG71" s="432"/>
      <c r="BH71" s="432"/>
      <c r="BI71" s="432"/>
      <c r="BJ71" s="433"/>
      <c r="BK71" s="402"/>
      <c r="BL71" s="402"/>
    </row>
    <row r="72" customFormat="false" ht="24" hidden="false" customHeight="true" outlineLevel="0" collapsed="false">
      <c r="A72" s="434"/>
      <c r="B72" s="426" t="s">
        <v>412</v>
      </c>
      <c r="C72" s="426"/>
      <c r="D72" s="426"/>
      <c r="E72" s="426"/>
      <c r="F72" s="426"/>
      <c r="G72" s="426"/>
      <c r="H72" s="426"/>
      <c r="I72" s="426"/>
      <c r="J72" s="426"/>
      <c r="K72" s="426"/>
      <c r="L72" s="426"/>
      <c r="M72" s="426"/>
      <c r="N72" s="426"/>
      <c r="O72" s="426"/>
      <c r="P72" s="426"/>
      <c r="Q72" s="426"/>
      <c r="R72" s="426"/>
      <c r="S72" s="426"/>
      <c r="T72" s="426"/>
      <c r="U72" s="426"/>
      <c r="V72" s="426"/>
      <c r="W72" s="426"/>
      <c r="X72" s="434"/>
      <c r="Y72" s="426" t="s">
        <v>413</v>
      </c>
      <c r="Z72" s="426"/>
      <c r="AA72" s="426"/>
      <c r="AB72" s="434"/>
      <c r="AC72" s="426" t="n">
        <f aca="false">AC48+1</f>
        <v>3</v>
      </c>
      <c r="AD72" s="426"/>
      <c r="AE72" s="434"/>
      <c r="AF72" s="434"/>
      <c r="AG72" s="426" t="s">
        <v>412</v>
      </c>
      <c r="AH72" s="426"/>
      <c r="AI72" s="426"/>
      <c r="AJ72" s="426"/>
      <c r="AK72" s="426"/>
      <c r="AL72" s="426"/>
      <c r="AM72" s="426"/>
      <c r="AN72" s="426"/>
      <c r="AO72" s="426"/>
      <c r="AP72" s="426"/>
      <c r="AQ72" s="426"/>
      <c r="AR72" s="426"/>
      <c r="AS72" s="426"/>
      <c r="AT72" s="426"/>
      <c r="AU72" s="426"/>
      <c r="AV72" s="426"/>
      <c r="AW72" s="426"/>
      <c r="AX72" s="426"/>
      <c r="AY72" s="426"/>
      <c r="AZ72" s="426"/>
      <c r="BA72" s="426"/>
      <c r="BB72" s="426"/>
      <c r="BC72" s="434"/>
      <c r="BD72" s="426" t="s">
        <v>413</v>
      </c>
      <c r="BE72" s="426"/>
      <c r="BF72" s="426"/>
      <c r="BG72" s="434"/>
      <c r="BH72" s="426" t="n">
        <f aca="false">BH48+1</f>
        <v>9</v>
      </c>
      <c r="BI72" s="426"/>
      <c r="BJ72" s="434"/>
      <c r="BK72" s="402"/>
      <c r="BL72" s="402"/>
    </row>
    <row r="73" customFormat="false" ht="24" hidden="false" customHeight="true" outlineLevel="0" collapsed="false">
      <c r="A73" s="383" t="str">
        <f aca="false">$A$1</f>
        <v>Расчет однофазного конденсаторного асинхронного микродвигателя Pн 90 Вт,  2p = 6, n = 955 об/мин</v>
      </c>
      <c r="B73" s="383"/>
      <c r="C73" s="383"/>
      <c r="D73" s="383"/>
      <c r="E73" s="383"/>
      <c r="F73" s="383"/>
      <c r="G73" s="383"/>
      <c r="H73" s="383"/>
      <c r="I73" s="383"/>
      <c r="J73" s="383"/>
      <c r="K73" s="383"/>
      <c r="L73" s="383"/>
      <c r="M73" s="383"/>
      <c r="N73" s="383"/>
      <c r="O73" s="383"/>
      <c r="P73" s="383"/>
      <c r="Q73" s="383"/>
      <c r="R73" s="383"/>
      <c r="S73" s="383"/>
      <c r="T73" s="383"/>
      <c r="U73" s="383"/>
      <c r="V73" s="383"/>
      <c r="W73" s="383"/>
      <c r="X73" s="383"/>
      <c r="Y73" s="383"/>
      <c r="Z73" s="383"/>
      <c r="AA73" s="383"/>
      <c r="AB73" s="383"/>
      <c r="AC73" s="383"/>
      <c r="AD73" s="383"/>
      <c r="AE73" s="383"/>
      <c r="BK73" s="402"/>
      <c r="BL73" s="402"/>
    </row>
    <row r="74" customFormat="false" ht="24" hidden="false" customHeight="true" outlineLevel="0" collapsed="false">
      <c r="A74" s="17"/>
      <c r="B74" s="222" t="n">
        <v>8</v>
      </c>
      <c r="C74" s="222"/>
      <c r="D74" s="17"/>
      <c r="E74" s="423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424"/>
      <c r="Q74" s="17"/>
      <c r="R74" s="391" t="s">
        <v>58</v>
      </c>
      <c r="S74" s="391"/>
      <c r="T74" s="391"/>
      <c r="U74" s="392" t="s">
        <v>59</v>
      </c>
      <c r="V74" s="392"/>
      <c r="W74" s="392"/>
      <c r="X74" s="393" t="s">
        <v>60</v>
      </c>
      <c r="Y74" s="393"/>
      <c r="Z74" s="393"/>
      <c r="AA74" s="393"/>
      <c r="AB74" s="293" t="s">
        <v>1</v>
      </c>
      <c r="AC74" s="293"/>
      <c r="AD74" s="293"/>
      <c r="AE74" s="293"/>
      <c r="BK74" s="402"/>
      <c r="BL74" s="402"/>
    </row>
    <row r="75" customFormat="false" ht="24" hidden="false" customHeight="true" outlineLevel="0" collapsed="false">
      <c r="A75" s="17"/>
      <c r="B75" s="464" t="s">
        <v>314</v>
      </c>
      <c r="C75" s="464"/>
      <c r="D75" s="464"/>
      <c r="E75" s="464"/>
      <c r="F75" s="464"/>
      <c r="G75" s="464"/>
      <c r="H75" s="464"/>
      <c r="I75" s="464"/>
      <c r="J75" s="464"/>
      <c r="K75" s="464"/>
      <c r="L75" s="464"/>
      <c r="M75" s="464"/>
      <c r="N75" s="464"/>
      <c r="O75" s="464"/>
      <c r="P75" s="464"/>
      <c r="Q75" s="464"/>
      <c r="R75" s="398" t="n">
        <f aca="false">'Расчетный лист'!T89</f>
        <v>35</v>
      </c>
      <c r="S75" s="398"/>
      <c r="T75" s="398"/>
      <c r="U75" s="399" t="s">
        <v>170</v>
      </c>
      <c r="V75" s="399"/>
      <c r="W75" s="399"/>
      <c r="X75" s="400"/>
      <c r="Y75" s="401" t="s">
        <v>448</v>
      </c>
      <c r="Z75" s="401"/>
      <c r="AA75" s="400"/>
      <c r="AB75" s="3"/>
      <c r="AC75" s="3"/>
      <c r="AD75" s="3"/>
      <c r="AE75" s="3"/>
      <c r="BK75" s="402"/>
      <c r="BL75" s="402"/>
    </row>
    <row r="76" customFormat="false" ht="24" hidden="false" customHeight="true" outlineLevel="0" collapsed="false">
      <c r="A76" s="17"/>
      <c r="B76" s="464"/>
      <c r="C76" s="464"/>
      <c r="D76" s="464"/>
      <c r="E76" s="464"/>
      <c r="F76" s="464"/>
      <c r="G76" s="464"/>
      <c r="H76" s="464"/>
      <c r="I76" s="464"/>
      <c r="J76" s="464"/>
      <c r="K76" s="464"/>
      <c r="L76" s="464"/>
      <c r="M76" s="464"/>
      <c r="N76" s="464"/>
      <c r="O76" s="464"/>
      <c r="P76" s="464"/>
      <c r="Q76" s="464"/>
      <c r="R76" s="398"/>
      <c r="S76" s="398"/>
      <c r="T76" s="398"/>
      <c r="U76" s="399"/>
      <c r="V76" s="399"/>
      <c r="W76" s="399"/>
      <c r="X76" s="400"/>
      <c r="Y76" s="401"/>
      <c r="Z76" s="401"/>
      <c r="AA76" s="400"/>
      <c r="AB76" s="3"/>
      <c r="AC76" s="3"/>
      <c r="AD76" s="3"/>
      <c r="AE76" s="3"/>
      <c r="BK76" s="402"/>
      <c r="BL76" s="402"/>
    </row>
    <row r="77" customFormat="false" ht="24" hidden="false" customHeight="true" outlineLevel="0" collapsed="false">
      <c r="A77" s="17"/>
      <c r="B77" s="464"/>
      <c r="C77" s="464"/>
      <c r="D77" s="464"/>
      <c r="E77" s="464"/>
      <c r="F77" s="464"/>
      <c r="G77" s="464"/>
      <c r="H77" s="464"/>
      <c r="I77" s="464"/>
      <c r="J77" s="464"/>
      <c r="K77" s="464"/>
      <c r="L77" s="464"/>
      <c r="M77" s="464"/>
      <c r="N77" s="464"/>
      <c r="O77" s="464"/>
      <c r="P77" s="464"/>
      <c r="Q77" s="464"/>
      <c r="R77" s="427"/>
      <c r="S77" s="427"/>
      <c r="T77" s="427"/>
      <c r="U77" s="427"/>
      <c r="V77" s="427"/>
      <c r="W77" s="427"/>
      <c r="X77" s="427"/>
      <c r="Y77" s="427"/>
      <c r="Z77" s="427"/>
      <c r="AA77" s="427"/>
      <c r="AB77" s="3"/>
      <c r="AC77" s="3"/>
      <c r="AD77" s="3"/>
      <c r="AE77" s="3"/>
      <c r="BK77" s="402"/>
      <c r="BL77" s="402"/>
    </row>
    <row r="78" customFormat="false" ht="24" hidden="false" customHeight="true" outlineLevel="0" collapsed="false">
      <c r="A78" s="419" t="s">
        <v>461</v>
      </c>
      <c r="B78" s="419"/>
      <c r="C78" s="419"/>
      <c r="D78" s="17"/>
      <c r="E78" s="222" t="n">
        <v>9</v>
      </c>
      <c r="F78" s="222"/>
      <c r="G78" s="17"/>
      <c r="H78" s="423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424"/>
      <c r="U78" s="17"/>
      <c r="V78" s="391" t="s">
        <v>58</v>
      </c>
      <c r="W78" s="391"/>
      <c r="X78" s="391"/>
      <c r="Y78" s="392" t="s">
        <v>59</v>
      </c>
      <c r="Z78" s="392"/>
      <c r="AA78" s="392"/>
      <c r="AB78" s="393" t="s">
        <v>60</v>
      </c>
      <c r="AC78" s="393"/>
      <c r="AD78" s="393"/>
      <c r="AE78" s="393"/>
      <c r="BK78" s="402"/>
      <c r="BL78" s="402"/>
    </row>
    <row r="79" customFormat="false" ht="24" hidden="false" customHeight="true" outlineLevel="0" collapsed="false">
      <c r="A79" s="419"/>
      <c r="B79" s="419"/>
      <c r="C79" s="419"/>
      <c r="D79" s="17"/>
      <c r="E79" s="398" t="s">
        <v>230</v>
      </c>
      <c r="F79" s="398"/>
      <c r="G79" s="398"/>
      <c r="H79" s="398"/>
      <c r="I79" s="398"/>
      <c r="J79" s="398"/>
      <c r="K79" s="398"/>
      <c r="L79" s="398"/>
      <c r="M79" s="398"/>
      <c r="N79" s="398"/>
      <c r="O79" s="398"/>
      <c r="P79" s="398"/>
      <c r="Q79" s="398"/>
      <c r="R79" s="398"/>
      <c r="S79" s="398"/>
      <c r="T79" s="398"/>
      <c r="U79" s="398"/>
      <c r="V79" s="398" t="n">
        <f aca="false">'Расчетный лист'!W93</f>
        <v>0.08</v>
      </c>
      <c r="W79" s="398"/>
      <c r="X79" s="398"/>
      <c r="Y79" s="399" t="s">
        <v>231</v>
      </c>
      <c r="Z79" s="399"/>
      <c r="AA79" s="399"/>
      <c r="AB79" s="400"/>
      <c r="AC79" s="401" t="s">
        <v>449</v>
      </c>
      <c r="AD79" s="401"/>
      <c r="AE79" s="400"/>
      <c r="BK79" s="402"/>
      <c r="BL79" s="402"/>
    </row>
    <row r="80" customFormat="false" ht="24" hidden="false" customHeight="true" outlineLevel="0" collapsed="false">
      <c r="A80" s="419"/>
      <c r="B80" s="419"/>
      <c r="C80" s="419"/>
      <c r="D80" s="17"/>
      <c r="E80" s="398"/>
      <c r="F80" s="398"/>
      <c r="G80" s="398"/>
      <c r="H80" s="398"/>
      <c r="I80" s="398"/>
      <c r="J80" s="398"/>
      <c r="K80" s="398"/>
      <c r="L80" s="398"/>
      <c r="M80" s="398"/>
      <c r="N80" s="398"/>
      <c r="O80" s="398"/>
      <c r="P80" s="398"/>
      <c r="Q80" s="398"/>
      <c r="R80" s="398"/>
      <c r="S80" s="398"/>
      <c r="T80" s="398"/>
      <c r="U80" s="398"/>
      <c r="V80" s="398"/>
      <c r="W80" s="398"/>
      <c r="X80" s="398"/>
      <c r="Y80" s="399"/>
      <c r="Z80" s="399"/>
      <c r="AA80" s="399"/>
      <c r="AB80" s="400"/>
      <c r="AC80" s="401"/>
      <c r="AD80" s="401"/>
      <c r="AE80" s="400"/>
      <c r="AI80" s="402"/>
      <c r="AJ80" s="402"/>
      <c r="AK80" s="402"/>
      <c r="AL80" s="402"/>
      <c r="AM80" s="402"/>
      <c r="AN80" s="402"/>
      <c r="AO80" s="402"/>
      <c r="AP80" s="402"/>
      <c r="AQ80" s="402"/>
      <c r="AR80" s="402"/>
      <c r="AS80" s="402"/>
      <c r="AT80" s="402"/>
      <c r="AU80" s="402"/>
      <c r="AV80" s="402"/>
      <c r="AW80" s="402"/>
      <c r="AX80" s="402"/>
      <c r="BK80" s="402"/>
      <c r="BL80" s="402"/>
    </row>
    <row r="81" customFormat="false" ht="24" hidden="false" customHeight="true" outlineLevel="0" collapsed="false">
      <c r="A81" s="17"/>
      <c r="B81" s="222" t="n">
        <v>9.1</v>
      </c>
      <c r="C81" s="222"/>
      <c r="D81" s="17"/>
      <c r="E81" s="423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424"/>
      <c r="Q81" s="17"/>
      <c r="R81" s="391" t="s">
        <v>58</v>
      </c>
      <c r="S81" s="391"/>
      <c r="T81" s="391"/>
      <c r="U81" s="392" t="s">
        <v>59</v>
      </c>
      <c r="V81" s="392"/>
      <c r="W81" s="392"/>
      <c r="X81" s="393" t="s">
        <v>60</v>
      </c>
      <c r="Y81" s="393"/>
      <c r="Z81" s="393"/>
      <c r="AA81" s="393"/>
      <c r="AB81" s="393" t="s">
        <v>1</v>
      </c>
      <c r="AC81" s="393"/>
      <c r="AD81" s="393"/>
      <c r="AE81" s="393"/>
      <c r="AI81" s="402"/>
      <c r="AJ81" s="402"/>
      <c r="AK81" s="402"/>
      <c r="AL81" s="402"/>
      <c r="AM81" s="402"/>
      <c r="AN81" s="402"/>
      <c r="AO81" s="402"/>
      <c r="AP81" s="402"/>
      <c r="AQ81" s="402"/>
      <c r="AR81" s="402"/>
      <c r="AS81" s="402"/>
      <c r="AT81" s="402"/>
      <c r="AU81" s="402"/>
      <c r="AV81" s="402"/>
      <c r="AW81" s="402"/>
      <c r="AX81" s="402"/>
      <c r="BK81" s="402"/>
      <c r="BL81" s="402"/>
    </row>
    <row r="82" customFormat="false" ht="24" hidden="false" customHeight="true" outlineLevel="0" collapsed="false">
      <c r="A82" s="17"/>
      <c r="B82" s="464"/>
      <c r="C82" s="464"/>
      <c r="D82" s="464"/>
      <c r="E82" s="464"/>
      <c r="F82" s="464"/>
      <c r="G82" s="464"/>
      <c r="H82" s="464"/>
      <c r="I82" s="464"/>
      <c r="J82" s="464"/>
      <c r="K82" s="464"/>
      <c r="L82" s="464"/>
      <c r="M82" s="464"/>
      <c r="N82" s="464"/>
      <c r="O82" s="464"/>
      <c r="P82" s="464"/>
      <c r="Q82" s="464"/>
      <c r="R82" s="398" t="n">
        <f aca="false">'Расчетный лист'!T97</f>
        <v>0.00666199158485274</v>
      </c>
      <c r="S82" s="398"/>
      <c r="T82" s="398"/>
      <c r="U82" s="399" t="s">
        <v>231</v>
      </c>
      <c r="V82" s="399"/>
      <c r="W82" s="399"/>
      <c r="X82" s="400"/>
      <c r="Y82" s="401" t="s">
        <v>269</v>
      </c>
      <c r="Z82" s="401"/>
      <c r="AA82" s="400"/>
      <c r="AB82" s="3"/>
      <c r="AC82" s="3"/>
      <c r="AD82" s="3"/>
      <c r="AE82" s="3"/>
      <c r="AI82" s="402"/>
      <c r="AJ82" s="402"/>
      <c r="AK82" s="402"/>
      <c r="AL82" s="402"/>
      <c r="AM82" s="402"/>
      <c r="AN82" s="402"/>
      <c r="AO82" s="402"/>
      <c r="AP82" s="402"/>
      <c r="AQ82" s="402"/>
      <c r="AR82" s="402"/>
      <c r="AS82" s="402"/>
      <c r="AT82" s="402"/>
      <c r="AU82" s="402"/>
      <c r="AV82" s="402"/>
      <c r="AW82" s="402"/>
      <c r="AX82" s="402"/>
      <c r="BK82" s="402"/>
      <c r="BL82" s="402"/>
    </row>
    <row r="83" customFormat="false" ht="24" hidden="false" customHeight="true" outlineLevel="0" collapsed="false">
      <c r="A83" s="17"/>
      <c r="B83" s="464"/>
      <c r="C83" s="464"/>
      <c r="D83" s="464"/>
      <c r="E83" s="464"/>
      <c r="F83" s="464"/>
      <c r="G83" s="464"/>
      <c r="H83" s="464"/>
      <c r="I83" s="464"/>
      <c r="J83" s="464"/>
      <c r="K83" s="464"/>
      <c r="L83" s="464"/>
      <c r="M83" s="464"/>
      <c r="N83" s="464"/>
      <c r="O83" s="464"/>
      <c r="P83" s="464"/>
      <c r="Q83" s="464"/>
      <c r="R83" s="398"/>
      <c r="S83" s="398"/>
      <c r="T83" s="398"/>
      <c r="U83" s="399"/>
      <c r="V83" s="399"/>
      <c r="W83" s="399"/>
      <c r="X83" s="400"/>
      <c r="Y83" s="401"/>
      <c r="Z83" s="401"/>
      <c r="AA83" s="400"/>
      <c r="AB83" s="3"/>
      <c r="AC83" s="3"/>
      <c r="AD83" s="3"/>
      <c r="AE83" s="3"/>
      <c r="AI83" s="402"/>
      <c r="AJ83" s="402"/>
      <c r="AK83" s="402"/>
      <c r="AL83" s="402"/>
      <c r="AM83" s="402"/>
      <c r="AN83" s="402"/>
      <c r="AO83" s="402"/>
      <c r="AP83" s="402"/>
      <c r="AQ83" s="402"/>
      <c r="AR83" s="402"/>
      <c r="AS83" s="402"/>
      <c r="AT83" s="402"/>
      <c r="AU83" s="402"/>
      <c r="AV83" s="402"/>
      <c r="AW83" s="402"/>
      <c r="AX83" s="402"/>
      <c r="BK83" s="402"/>
      <c r="BL83" s="402"/>
    </row>
    <row r="84" customFormat="false" ht="24" hidden="false" customHeight="true" outlineLevel="0" collapsed="false">
      <c r="A84" s="17"/>
      <c r="B84" s="464"/>
      <c r="C84" s="464"/>
      <c r="D84" s="464"/>
      <c r="E84" s="464"/>
      <c r="F84" s="464"/>
      <c r="G84" s="464"/>
      <c r="H84" s="464"/>
      <c r="I84" s="464"/>
      <c r="J84" s="464"/>
      <c r="K84" s="464"/>
      <c r="L84" s="464"/>
      <c r="M84" s="464"/>
      <c r="N84" s="464"/>
      <c r="O84" s="464"/>
      <c r="P84" s="464"/>
      <c r="Q84" s="464"/>
      <c r="R84" s="427"/>
      <c r="S84" s="427"/>
      <c r="T84" s="427"/>
      <c r="U84" s="427"/>
      <c r="V84" s="427"/>
      <c r="W84" s="427"/>
      <c r="X84" s="427"/>
      <c r="Y84" s="427"/>
      <c r="Z84" s="427"/>
      <c r="AA84" s="427"/>
      <c r="AB84" s="3"/>
      <c r="AC84" s="3"/>
      <c r="AD84" s="3"/>
      <c r="AE84" s="3"/>
      <c r="AI84" s="402"/>
      <c r="AJ84" s="402"/>
      <c r="AK84" s="402"/>
      <c r="AL84" s="402"/>
      <c r="AM84" s="402"/>
      <c r="AN84" s="402"/>
      <c r="AO84" s="402"/>
      <c r="AP84" s="402"/>
      <c r="AQ84" s="402"/>
      <c r="AR84" s="402"/>
      <c r="AS84" s="402"/>
      <c r="AT84" s="402"/>
      <c r="AU84" s="402"/>
      <c r="AV84" s="402"/>
      <c r="AW84" s="402"/>
      <c r="AX84" s="402"/>
      <c r="BK84" s="402"/>
      <c r="BL84" s="402"/>
    </row>
    <row r="85" customFormat="false" ht="24" hidden="false" customHeight="true" outlineLevel="0" collapsed="false">
      <c r="A85" s="17"/>
      <c r="B85" s="222" t="n">
        <v>10</v>
      </c>
      <c r="C85" s="222"/>
      <c r="D85" s="17"/>
      <c r="E85" s="423"/>
      <c r="F85" s="30"/>
      <c r="G85" s="30"/>
      <c r="H85" s="30"/>
      <c r="I85" s="30"/>
      <c r="J85" s="30"/>
      <c r="K85" s="30"/>
      <c r="L85" s="30"/>
      <c r="M85" s="30"/>
      <c r="N85" s="30"/>
      <c r="O85" s="424"/>
      <c r="P85" s="17"/>
      <c r="Q85" s="391" t="s">
        <v>58</v>
      </c>
      <c r="R85" s="391"/>
      <c r="S85" s="391"/>
      <c r="T85" s="392" t="s">
        <v>59</v>
      </c>
      <c r="U85" s="392"/>
      <c r="V85" s="392"/>
      <c r="W85" s="393" t="s">
        <v>60</v>
      </c>
      <c r="X85" s="393"/>
      <c r="Y85" s="393"/>
      <c r="Z85" s="393"/>
      <c r="AA85" s="393" t="s">
        <v>1</v>
      </c>
      <c r="AB85" s="393"/>
      <c r="AC85" s="393"/>
      <c r="AD85" s="393"/>
      <c r="AE85" s="393"/>
      <c r="AI85" s="402"/>
      <c r="AJ85" s="402"/>
      <c r="AK85" s="402"/>
      <c r="AL85" s="402"/>
      <c r="AM85" s="402"/>
      <c r="AN85" s="402"/>
      <c r="AO85" s="402"/>
      <c r="AP85" s="402"/>
      <c r="AQ85" s="402"/>
      <c r="AR85" s="402"/>
      <c r="AS85" s="402"/>
      <c r="AT85" s="402"/>
      <c r="AU85" s="402"/>
      <c r="AV85" s="402"/>
      <c r="AW85" s="402"/>
      <c r="AX85" s="402"/>
      <c r="BK85" s="402"/>
      <c r="BL85" s="402"/>
    </row>
    <row r="86" customFormat="false" ht="24" hidden="false" customHeight="true" outlineLevel="0" collapsed="false">
      <c r="A86" s="17"/>
      <c r="B86" s="398" t="s">
        <v>328</v>
      </c>
      <c r="C86" s="398"/>
      <c r="D86" s="398"/>
      <c r="E86" s="398"/>
      <c r="F86" s="398"/>
      <c r="G86" s="398"/>
      <c r="H86" s="398"/>
      <c r="I86" s="398"/>
      <c r="J86" s="398"/>
      <c r="K86" s="398"/>
      <c r="L86" s="398"/>
      <c r="M86" s="398"/>
      <c r="N86" s="398"/>
      <c r="O86" s="398"/>
      <c r="P86" s="398"/>
      <c r="Q86" s="398" t="n">
        <f aca="false">'Расчетный лист'!T101</f>
        <v>418</v>
      </c>
      <c r="R86" s="398"/>
      <c r="S86" s="398"/>
      <c r="T86" s="399" t="s">
        <v>170</v>
      </c>
      <c r="U86" s="399"/>
      <c r="V86" s="399"/>
      <c r="W86" s="400"/>
      <c r="X86" s="401" t="s">
        <v>450</v>
      </c>
      <c r="Y86" s="401"/>
      <c r="Z86" s="400"/>
      <c r="AA86" s="3"/>
      <c r="AB86" s="3"/>
      <c r="AC86" s="3"/>
      <c r="AD86" s="3"/>
      <c r="AE86" s="3"/>
      <c r="AI86" s="402"/>
      <c r="AJ86" s="402"/>
      <c r="AK86" s="402"/>
      <c r="AL86" s="402"/>
      <c r="AM86" s="402"/>
      <c r="AN86" s="402"/>
      <c r="AO86" s="402"/>
      <c r="AP86" s="402"/>
      <c r="AQ86" s="402"/>
      <c r="AR86" s="402"/>
      <c r="AS86" s="402"/>
      <c r="AT86" s="402"/>
      <c r="AU86" s="402"/>
      <c r="AV86" s="402"/>
      <c r="AW86" s="402"/>
      <c r="AX86" s="402"/>
      <c r="AY86" s="402"/>
      <c r="AZ86" s="402"/>
      <c r="BA86" s="402"/>
      <c r="BB86" s="402"/>
      <c r="BC86" s="402"/>
      <c r="BD86" s="402"/>
      <c r="BE86" s="402"/>
      <c r="BF86" s="402"/>
      <c r="BG86" s="402"/>
      <c r="BH86" s="402"/>
      <c r="BI86" s="402"/>
      <c r="BJ86" s="402"/>
      <c r="BK86" s="402"/>
      <c r="BL86" s="402"/>
    </row>
    <row r="87" customFormat="false" ht="24" hidden="false" customHeight="true" outlineLevel="0" collapsed="false">
      <c r="A87" s="17"/>
      <c r="B87" s="398"/>
      <c r="C87" s="398"/>
      <c r="D87" s="398"/>
      <c r="E87" s="398"/>
      <c r="F87" s="398"/>
      <c r="G87" s="398"/>
      <c r="H87" s="398"/>
      <c r="I87" s="398"/>
      <c r="J87" s="398"/>
      <c r="K87" s="398"/>
      <c r="L87" s="398"/>
      <c r="M87" s="398"/>
      <c r="N87" s="398"/>
      <c r="O87" s="398"/>
      <c r="P87" s="398"/>
      <c r="Q87" s="398"/>
      <c r="R87" s="398"/>
      <c r="S87" s="398"/>
      <c r="T87" s="399"/>
      <c r="U87" s="399"/>
      <c r="V87" s="399"/>
      <c r="W87" s="400"/>
      <c r="X87" s="401"/>
      <c r="Y87" s="401"/>
      <c r="Z87" s="400"/>
      <c r="AA87" s="3"/>
      <c r="AB87" s="3"/>
      <c r="AC87" s="3"/>
      <c r="AD87" s="3"/>
      <c r="AE87" s="3"/>
      <c r="AI87" s="402"/>
      <c r="AJ87" s="402"/>
      <c r="AK87" s="402"/>
      <c r="AL87" s="402"/>
      <c r="AM87" s="402"/>
      <c r="AN87" s="402"/>
      <c r="AO87" s="402"/>
      <c r="AP87" s="402"/>
      <c r="AQ87" s="402"/>
      <c r="AR87" s="402"/>
      <c r="AS87" s="402"/>
      <c r="AT87" s="402"/>
      <c r="AU87" s="402"/>
      <c r="AV87" s="402"/>
      <c r="AW87" s="402"/>
      <c r="AX87" s="402"/>
      <c r="AY87" s="402"/>
      <c r="AZ87" s="402"/>
      <c r="BA87" s="402"/>
      <c r="BB87" s="402"/>
      <c r="BC87" s="402"/>
      <c r="BD87" s="402"/>
      <c r="BE87" s="402"/>
      <c r="BF87" s="402"/>
      <c r="BG87" s="402"/>
      <c r="BH87" s="402"/>
      <c r="BI87" s="402"/>
      <c r="BJ87" s="402"/>
      <c r="BK87" s="402"/>
      <c r="BL87" s="402"/>
    </row>
    <row r="88" customFormat="false" ht="24" hidden="false" customHeight="true" outlineLevel="0" collapsed="false">
      <c r="A88" s="17"/>
      <c r="B88" s="222" t="n">
        <v>11</v>
      </c>
      <c r="C88" s="222"/>
      <c r="D88" s="17"/>
      <c r="E88" s="423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424"/>
      <c r="Q88" s="17"/>
      <c r="R88" s="391" t="s">
        <v>58</v>
      </c>
      <c r="S88" s="391"/>
      <c r="T88" s="391"/>
      <c r="U88" s="392" t="s">
        <v>59</v>
      </c>
      <c r="V88" s="392"/>
      <c r="W88" s="392"/>
      <c r="X88" s="393" t="s">
        <v>60</v>
      </c>
      <c r="Y88" s="393"/>
      <c r="Z88" s="393"/>
      <c r="AA88" s="393"/>
      <c r="AB88" s="393" t="s">
        <v>1</v>
      </c>
      <c r="AC88" s="393"/>
      <c r="AD88" s="393"/>
      <c r="AE88" s="393"/>
      <c r="AF88" s="213"/>
      <c r="AG88" s="213"/>
      <c r="AH88" s="213"/>
      <c r="AI88" s="402"/>
      <c r="AJ88" s="402"/>
      <c r="AK88" s="402"/>
      <c r="AL88" s="402"/>
      <c r="AM88" s="402"/>
      <c r="AN88" s="402"/>
      <c r="AO88" s="402"/>
      <c r="AP88" s="402"/>
      <c r="AQ88" s="402"/>
      <c r="AR88" s="402"/>
      <c r="AS88" s="402"/>
      <c r="AT88" s="402"/>
      <c r="AU88" s="402"/>
      <c r="AV88" s="402"/>
      <c r="AW88" s="402"/>
      <c r="AX88" s="402"/>
      <c r="AY88" s="402"/>
      <c r="AZ88" s="402"/>
      <c r="BA88" s="402"/>
      <c r="BB88" s="402"/>
      <c r="BC88" s="402"/>
      <c r="BD88" s="402"/>
      <c r="BE88" s="402"/>
      <c r="BF88" s="402"/>
      <c r="BG88" s="402"/>
      <c r="BH88" s="402"/>
      <c r="BI88" s="402"/>
      <c r="BJ88" s="402"/>
      <c r="BK88" s="402"/>
      <c r="BL88" s="402"/>
    </row>
    <row r="89" customFormat="false" ht="24" hidden="false" customHeight="true" outlineLevel="0" collapsed="false">
      <c r="A89" s="17"/>
      <c r="B89" s="398" t="s">
        <v>339</v>
      </c>
      <c r="C89" s="398"/>
      <c r="D89" s="398"/>
      <c r="E89" s="398"/>
      <c r="F89" s="398"/>
      <c r="G89" s="398"/>
      <c r="H89" s="398"/>
      <c r="I89" s="398"/>
      <c r="J89" s="398"/>
      <c r="K89" s="398"/>
      <c r="L89" s="398"/>
      <c r="M89" s="398"/>
      <c r="N89" s="398"/>
      <c r="O89" s="398"/>
      <c r="P89" s="398"/>
      <c r="Q89" s="398"/>
      <c r="R89" s="398" t="n">
        <f aca="false">'Расчетный лист'!T105</f>
        <v>0.531259297037698</v>
      </c>
      <c r="S89" s="398"/>
      <c r="T89" s="398"/>
      <c r="U89" s="399" t="s">
        <v>332</v>
      </c>
      <c r="V89" s="399"/>
      <c r="W89" s="399"/>
      <c r="X89" s="400"/>
      <c r="Y89" s="401" t="s">
        <v>451</v>
      </c>
      <c r="Z89" s="401"/>
      <c r="AA89" s="400"/>
      <c r="AB89" s="3"/>
      <c r="AC89" s="3"/>
      <c r="AD89" s="3"/>
      <c r="AE89" s="3"/>
      <c r="AF89" s="213"/>
      <c r="AG89" s="213"/>
      <c r="AH89" s="213"/>
      <c r="AI89" s="402"/>
      <c r="AJ89" s="402"/>
      <c r="AK89" s="402"/>
      <c r="AL89" s="402"/>
      <c r="AM89" s="402"/>
      <c r="AN89" s="402"/>
      <c r="AO89" s="402"/>
      <c r="AP89" s="402"/>
      <c r="AQ89" s="402"/>
      <c r="AR89" s="402"/>
      <c r="AS89" s="402"/>
      <c r="AT89" s="402"/>
      <c r="AU89" s="402"/>
      <c r="AV89" s="402"/>
      <c r="AW89" s="402"/>
      <c r="AX89" s="402"/>
      <c r="AY89" s="402"/>
      <c r="AZ89" s="402"/>
      <c r="BA89" s="402"/>
      <c r="BB89" s="402"/>
      <c r="BC89" s="402"/>
      <c r="BD89" s="402"/>
      <c r="BE89" s="402"/>
      <c r="BF89" s="402"/>
      <c r="BG89" s="402"/>
      <c r="BH89" s="402"/>
      <c r="BI89" s="402"/>
      <c r="BJ89" s="402"/>
      <c r="BK89" s="402"/>
      <c r="BL89" s="402"/>
    </row>
    <row r="90" customFormat="false" ht="24" hidden="false" customHeight="true" outlineLevel="0" collapsed="false">
      <c r="A90" s="17"/>
      <c r="B90" s="398"/>
      <c r="C90" s="398"/>
      <c r="D90" s="398"/>
      <c r="E90" s="398"/>
      <c r="F90" s="398"/>
      <c r="G90" s="398"/>
      <c r="H90" s="398"/>
      <c r="I90" s="398"/>
      <c r="J90" s="398"/>
      <c r="K90" s="398"/>
      <c r="L90" s="398"/>
      <c r="M90" s="398"/>
      <c r="N90" s="398"/>
      <c r="O90" s="398"/>
      <c r="P90" s="398"/>
      <c r="Q90" s="398"/>
      <c r="R90" s="398"/>
      <c r="S90" s="398"/>
      <c r="T90" s="398"/>
      <c r="U90" s="399"/>
      <c r="V90" s="399"/>
      <c r="W90" s="399"/>
      <c r="X90" s="400"/>
      <c r="Y90" s="401"/>
      <c r="Z90" s="401"/>
      <c r="AA90" s="400"/>
      <c r="AB90" s="3"/>
      <c r="AC90" s="3"/>
      <c r="AD90" s="3"/>
      <c r="AE90" s="3"/>
      <c r="AI90" s="402"/>
      <c r="AJ90" s="402"/>
      <c r="AK90" s="402"/>
      <c r="AL90" s="402"/>
      <c r="AM90" s="402"/>
      <c r="AN90" s="402"/>
      <c r="AO90" s="402"/>
      <c r="AP90" s="402"/>
      <c r="AQ90" s="402"/>
      <c r="AR90" s="402"/>
      <c r="AS90" s="402"/>
      <c r="AT90" s="402"/>
      <c r="AU90" s="402"/>
      <c r="AV90" s="402"/>
      <c r="AW90" s="402"/>
      <c r="AX90" s="402"/>
      <c r="AY90" s="402"/>
      <c r="AZ90" s="402"/>
      <c r="BA90" s="402"/>
      <c r="BB90" s="402"/>
      <c r="BC90" s="402"/>
      <c r="BD90" s="402"/>
      <c r="BE90" s="402"/>
      <c r="BF90" s="402"/>
      <c r="BG90" s="402"/>
      <c r="BH90" s="402"/>
      <c r="BI90" s="402"/>
      <c r="BJ90" s="402"/>
      <c r="BK90" s="402"/>
      <c r="BL90" s="402"/>
    </row>
    <row r="91" customFormat="false" ht="24" hidden="false" customHeight="true" outlineLevel="0" collapsed="false">
      <c r="A91" s="17"/>
      <c r="B91" s="398"/>
      <c r="C91" s="398"/>
      <c r="D91" s="398"/>
      <c r="E91" s="398"/>
      <c r="F91" s="398"/>
      <c r="G91" s="398"/>
      <c r="H91" s="398"/>
      <c r="I91" s="398"/>
      <c r="J91" s="398"/>
      <c r="K91" s="398"/>
      <c r="L91" s="398"/>
      <c r="M91" s="398"/>
      <c r="N91" s="398"/>
      <c r="O91" s="398"/>
      <c r="P91" s="398"/>
      <c r="Q91" s="398"/>
      <c r="R91" s="427"/>
      <c r="S91" s="427"/>
      <c r="T91" s="427"/>
      <c r="U91" s="427"/>
      <c r="V91" s="427"/>
      <c r="W91" s="427"/>
      <c r="X91" s="427"/>
      <c r="Y91" s="427"/>
      <c r="Z91" s="427"/>
      <c r="AA91" s="427"/>
      <c r="AB91" s="3"/>
      <c r="AC91" s="3"/>
      <c r="AD91" s="3"/>
      <c r="AE91" s="3"/>
      <c r="AI91" s="402"/>
      <c r="AJ91" s="402"/>
      <c r="AK91" s="402"/>
      <c r="AL91" s="402"/>
      <c r="AM91" s="402"/>
      <c r="AN91" s="402"/>
      <c r="AO91" s="402"/>
      <c r="AP91" s="402"/>
      <c r="AQ91" s="402"/>
      <c r="AR91" s="402"/>
      <c r="AS91" s="402"/>
      <c r="AT91" s="402"/>
      <c r="AU91" s="402"/>
      <c r="AV91" s="402"/>
      <c r="AW91" s="402"/>
      <c r="AX91" s="402"/>
      <c r="AY91" s="402"/>
      <c r="AZ91" s="402"/>
      <c r="BA91" s="402"/>
      <c r="BB91" s="402"/>
      <c r="BC91" s="402"/>
      <c r="BD91" s="402"/>
      <c r="BE91" s="402"/>
      <c r="BF91" s="402"/>
      <c r="BG91" s="402"/>
      <c r="BH91" s="402"/>
      <c r="BI91" s="402"/>
      <c r="BJ91" s="402"/>
      <c r="BK91" s="402"/>
      <c r="BL91" s="402"/>
    </row>
    <row r="92" customFormat="false" ht="24" hidden="false" customHeight="true" outlineLevel="0" collapsed="false">
      <c r="A92" s="162"/>
      <c r="B92" s="222" t="n">
        <v>12</v>
      </c>
      <c r="C92" s="222"/>
      <c r="D92" s="17"/>
      <c r="E92" s="423"/>
      <c r="F92" s="30"/>
      <c r="G92" s="30"/>
      <c r="H92" s="30"/>
      <c r="I92" s="30"/>
      <c r="J92" s="30"/>
      <c r="K92" s="30"/>
      <c r="L92" s="30"/>
      <c r="M92" s="30"/>
      <c r="N92" s="424"/>
      <c r="O92" s="17"/>
      <c r="P92" s="391" t="s">
        <v>58</v>
      </c>
      <c r="Q92" s="391"/>
      <c r="R92" s="391"/>
      <c r="S92" s="392" t="s">
        <v>59</v>
      </c>
      <c r="T92" s="392"/>
      <c r="U92" s="392"/>
      <c r="V92" s="393" t="s">
        <v>60</v>
      </c>
      <c r="W92" s="393"/>
      <c r="X92" s="393"/>
      <c r="Y92" s="393"/>
      <c r="Z92" s="393"/>
      <c r="AA92" s="393" t="s">
        <v>1</v>
      </c>
      <c r="AB92" s="393"/>
      <c r="AC92" s="393"/>
      <c r="AD92" s="393"/>
      <c r="AE92" s="393"/>
      <c r="AI92" s="402"/>
      <c r="AJ92" s="402"/>
      <c r="AK92" s="402"/>
      <c r="AL92" s="402"/>
      <c r="AM92" s="402"/>
      <c r="AN92" s="402"/>
      <c r="AO92" s="402"/>
      <c r="AP92" s="402"/>
      <c r="AQ92" s="402"/>
      <c r="AR92" s="402"/>
      <c r="AS92" s="402"/>
      <c r="AT92" s="402"/>
      <c r="AU92" s="402"/>
      <c r="AV92" s="402"/>
      <c r="AW92" s="402"/>
      <c r="AX92" s="402"/>
      <c r="AY92" s="402"/>
      <c r="AZ92" s="402"/>
      <c r="BA92" s="402"/>
      <c r="BB92" s="402"/>
      <c r="BC92" s="402"/>
      <c r="BD92" s="402"/>
      <c r="BE92" s="402"/>
      <c r="BF92" s="402"/>
      <c r="BG92" s="402"/>
      <c r="BH92" s="402"/>
      <c r="BI92" s="402"/>
      <c r="BJ92" s="402"/>
      <c r="BK92" s="402"/>
      <c r="BL92" s="402"/>
    </row>
    <row r="93" customFormat="false" ht="24" hidden="false" customHeight="true" outlineLevel="0" collapsed="false">
      <c r="A93" s="162"/>
      <c r="B93" s="398" t="s">
        <v>324</v>
      </c>
      <c r="C93" s="398"/>
      <c r="D93" s="398"/>
      <c r="E93" s="398"/>
      <c r="F93" s="398"/>
      <c r="G93" s="398"/>
      <c r="H93" s="398"/>
      <c r="I93" s="398"/>
      <c r="J93" s="398"/>
      <c r="K93" s="398"/>
      <c r="L93" s="398"/>
      <c r="M93" s="398"/>
      <c r="N93" s="398"/>
      <c r="O93" s="398"/>
      <c r="P93" s="398" t="n">
        <f aca="false">'Расчетный лист'!T109</f>
        <v>145.161290322581</v>
      </c>
      <c r="Q93" s="398"/>
      <c r="R93" s="398"/>
      <c r="S93" s="399" t="s">
        <v>131</v>
      </c>
      <c r="T93" s="399"/>
      <c r="U93" s="399"/>
      <c r="V93" s="400"/>
      <c r="W93" s="401" t="s">
        <v>452</v>
      </c>
      <c r="X93" s="401"/>
      <c r="Y93" s="401"/>
      <c r="Z93" s="400"/>
      <c r="AA93" s="3"/>
      <c r="AB93" s="3"/>
      <c r="AC93" s="3"/>
      <c r="AD93" s="3"/>
      <c r="AE93" s="3"/>
      <c r="AF93" s="213"/>
      <c r="AG93" s="213"/>
      <c r="AH93" s="213"/>
      <c r="AI93" s="402"/>
      <c r="AJ93" s="402"/>
      <c r="AK93" s="402"/>
      <c r="AL93" s="402"/>
      <c r="AM93" s="402"/>
      <c r="AN93" s="402"/>
      <c r="AO93" s="402"/>
      <c r="AP93" s="402"/>
      <c r="AQ93" s="402"/>
      <c r="AR93" s="402"/>
      <c r="AS93" s="402"/>
      <c r="AT93" s="402"/>
      <c r="AU93" s="402"/>
      <c r="AV93" s="402"/>
      <c r="AW93" s="402"/>
      <c r="AX93" s="402"/>
      <c r="AY93" s="402"/>
      <c r="AZ93" s="402"/>
      <c r="BA93" s="402"/>
      <c r="BB93" s="402"/>
      <c r="BC93" s="402"/>
      <c r="BD93" s="402"/>
      <c r="BE93" s="402"/>
      <c r="BF93" s="402"/>
      <c r="BG93" s="402"/>
      <c r="BH93" s="402"/>
      <c r="BI93" s="402"/>
      <c r="BJ93" s="402"/>
      <c r="BK93" s="402"/>
      <c r="BL93" s="402"/>
    </row>
    <row r="94" customFormat="false" ht="24" hidden="false" customHeight="true" outlineLevel="0" collapsed="false">
      <c r="A94" s="162"/>
      <c r="B94" s="398"/>
      <c r="C94" s="398"/>
      <c r="D94" s="398"/>
      <c r="E94" s="398"/>
      <c r="F94" s="398"/>
      <c r="G94" s="398"/>
      <c r="H94" s="398"/>
      <c r="I94" s="398"/>
      <c r="J94" s="398"/>
      <c r="K94" s="398"/>
      <c r="L94" s="398"/>
      <c r="M94" s="398"/>
      <c r="N94" s="398"/>
      <c r="O94" s="398"/>
      <c r="P94" s="398"/>
      <c r="Q94" s="398"/>
      <c r="R94" s="398"/>
      <c r="S94" s="399"/>
      <c r="T94" s="399"/>
      <c r="U94" s="399"/>
      <c r="V94" s="400"/>
      <c r="W94" s="401"/>
      <c r="X94" s="401"/>
      <c r="Y94" s="401"/>
      <c r="Z94" s="400"/>
      <c r="AA94" s="3"/>
      <c r="AB94" s="3"/>
      <c r="AC94" s="3"/>
      <c r="AD94" s="3"/>
      <c r="AE94" s="3"/>
      <c r="AF94" s="213"/>
      <c r="AG94" s="213"/>
      <c r="AH94" s="213"/>
      <c r="AI94" s="213"/>
      <c r="AJ94" s="213"/>
      <c r="AS94" s="213"/>
      <c r="AT94" s="213"/>
      <c r="AU94" s="213"/>
      <c r="AV94" s="213"/>
      <c r="AW94" s="213"/>
      <c r="AX94" s="213"/>
      <c r="AY94" s="213"/>
      <c r="AZ94" s="213"/>
      <c r="BA94" s="213"/>
      <c r="BB94" s="213"/>
      <c r="BC94" s="213"/>
      <c r="BD94" s="213"/>
      <c r="BE94" s="213"/>
      <c r="BF94" s="213"/>
      <c r="BG94" s="213"/>
      <c r="BH94" s="213"/>
      <c r="BI94" s="213"/>
      <c r="BJ94" s="213"/>
      <c r="BK94" s="402"/>
      <c r="BL94" s="402"/>
    </row>
    <row r="95" customFormat="false" ht="24" hidden="false" customHeight="true" outlineLevel="0" collapsed="false">
      <c r="A95" s="162"/>
      <c r="B95" s="398"/>
      <c r="C95" s="398"/>
      <c r="D95" s="398"/>
      <c r="E95" s="398"/>
      <c r="F95" s="398"/>
      <c r="G95" s="398"/>
      <c r="H95" s="398"/>
      <c r="I95" s="398"/>
      <c r="J95" s="398"/>
      <c r="K95" s="398"/>
      <c r="L95" s="398"/>
      <c r="M95" s="398"/>
      <c r="N95" s="398"/>
      <c r="O95" s="398"/>
      <c r="P95" s="427"/>
      <c r="Q95" s="427"/>
      <c r="R95" s="427"/>
      <c r="S95" s="427"/>
      <c r="T95" s="427"/>
      <c r="U95" s="427"/>
      <c r="V95" s="427"/>
      <c r="W95" s="427"/>
      <c r="X95" s="427"/>
      <c r="Y95" s="427"/>
      <c r="Z95" s="427"/>
      <c r="AA95" s="3"/>
      <c r="AB95" s="3"/>
      <c r="AC95" s="3"/>
      <c r="AD95" s="3"/>
      <c r="AE95" s="3"/>
      <c r="AF95" s="213"/>
      <c r="AG95" s="213"/>
      <c r="AH95" s="213"/>
      <c r="AI95" s="213"/>
      <c r="AJ95" s="213"/>
      <c r="AK95" s="213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13"/>
      <c r="AW95" s="213"/>
      <c r="AX95" s="213"/>
      <c r="AY95" s="213"/>
      <c r="AZ95" s="213"/>
      <c r="BA95" s="213"/>
      <c r="BB95" s="213"/>
      <c r="BC95" s="213"/>
      <c r="BD95" s="213"/>
      <c r="BE95" s="213"/>
      <c r="BF95" s="213"/>
      <c r="BG95" s="213"/>
      <c r="BH95" s="213"/>
      <c r="BI95" s="213"/>
      <c r="BJ95" s="213"/>
      <c r="BK95" s="402"/>
      <c r="BL95" s="402"/>
    </row>
    <row r="96" customFormat="false" ht="24" hidden="false" customHeight="true" outlineLevel="0" collapsed="false">
      <c r="A96" s="434"/>
      <c r="B96" s="426" t="s">
        <v>412</v>
      </c>
      <c r="C96" s="426"/>
      <c r="D96" s="426"/>
      <c r="E96" s="426"/>
      <c r="F96" s="426"/>
      <c r="G96" s="426"/>
      <c r="H96" s="426"/>
      <c r="I96" s="426"/>
      <c r="J96" s="426"/>
      <c r="K96" s="426"/>
      <c r="L96" s="426"/>
      <c r="M96" s="426"/>
      <c r="N96" s="426"/>
      <c r="O96" s="426"/>
      <c r="P96" s="426"/>
      <c r="Q96" s="426"/>
      <c r="R96" s="426"/>
      <c r="S96" s="426"/>
      <c r="T96" s="426"/>
      <c r="U96" s="426"/>
      <c r="V96" s="426"/>
      <c r="W96" s="426"/>
      <c r="X96" s="434"/>
      <c r="Y96" s="426" t="s">
        <v>413</v>
      </c>
      <c r="Z96" s="426"/>
      <c r="AA96" s="426"/>
      <c r="AB96" s="434"/>
      <c r="AC96" s="426" t="n">
        <f aca="false">AC72+1</f>
        <v>4</v>
      </c>
      <c r="AD96" s="426"/>
      <c r="AE96" s="434"/>
      <c r="AF96" s="213"/>
      <c r="AG96" s="213"/>
      <c r="AH96" s="213"/>
      <c r="AI96" s="213"/>
      <c r="AJ96" s="213"/>
      <c r="AK96" s="213"/>
      <c r="AL96" s="213"/>
      <c r="AM96" s="213"/>
      <c r="AN96" s="213"/>
      <c r="AO96" s="213"/>
      <c r="AP96" s="213"/>
      <c r="AQ96" s="213"/>
      <c r="AR96" s="213"/>
      <c r="AS96" s="213"/>
      <c r="AT96" s="213"/>
      <c r="AU96" s="213"/>
      <c r="AV96" s="213"/>
      <c r="AW96" s="213"/>
      <c r="AX96" s="213"/>
      <c r="AY96" s="213"/>
      <c r="AZ96" s="213"/>
      <c r="BA96" s="213"/>
      <c r="BB96" s="213"/>
      <c r="BC96" s="213"/>
      <c r="BD96" s="213"/>
      <c r="BE96" s="213"/>
      <c r="BF96" s="213"/>
      <c r="BG96" s="213"/>
      <c r="BH96" s="213"/>
      <c r="BI96" s="213"/>
      <c r="BJ96" s="213"/>
      <c r="BK96" s="402"/>
      <c r="BL96" s="402"/>
    </row>
    <row r="97" customFormat="false" ht="24" hidden="false" customHeight="true" outlineLevel="0" collapsed="false">
      <c r="A97" s="383" t="str">
        <f aca="false">$A$1</f>
        <v>Расчет однофазного конденсаторного асинхронного микродвигателя Pн 90 Вт,  2p = 6, n = 955 об/мин</v>
      </c>
      <c r="B97" s="383"/>
      <c r="C97" s="383"/>
      <c r="D97" s="383"/>
      <c r="E97" s="383"/>
      <c r="F97" s="383"/>
      <c r="G97" s="383"/>
      <c r="H97" s="383"/>
      <c r="I97" s="383"/>
      <c r="J97" s="383"/>
      <c r="K97" s="383"/>
      <c r="L97" s="383"/>
      <c r="M97" s="383"/>
      <c r="N97" s="383"/>
      <c r="O97" s="383"/>
      <c r="P97" s="383"/>
      <c r="Q97" s="383"/>
      <c r="R97" s="383"/>
      <c r="S97" s="383"/>
      <c r="T97" s="383"/>
      <c r="U97" s="383"/>
      <c r="V97" s="383"/>
      <c r="W97" s="383"/>
      <c r="X97" s="383"/>
      <c r="Y97" s="383"/>
      <c r="Z97" s="383"/>
      <c r="AA97" s="383"/>
      <c r="AB97" s="383"/>
      <c r="AC97" s="383"/>
      <c r="AD97" s="383"/>
      <c r="AE97" s="383"/>
      <c r="AF97" s="213"/>
      <c r="AG97" s="213"/>
      <c r="AH97" s="213"/>
      <c r="AI97" s="213"/>
      <c r="AJ97" s="213"/>
      <c r="AK97" s="213"/>
      <c r="AL97" s="213"/>
      <c r="AM97" s="213"/>
      <c r="AN97" s="213"/>
      <c r="AO97" s="213"/>
      <c r="AP97" s="213"/>
      <c r="AQ97" s="213"/>
      <c r="AR97" s="213"/>
      <c r="AS97" s="213"/>
      <c r="AT97" s="213"/>
      <c r="AU97" s="213"/>
      <c r="AV97" s="213"/>
      <c r="AW97" s="213"/>
      <c r="AX97" s="213"/>
      <c r="AY97" s="213"/>
      <c r="AZ97" s="213"/>
      <c r="BA97" s="213"/>
      <c r="BB97" s="213"/>
      <c r="BC97" s="213"/>
      <c r="BD97" s="213"/>
      <c r="BE97" s="213"/>
      <c r="BF97" s="213"/>
      <c r="BG97" s="213"/>
      <c r="BH97" s="213"/>
      <c r="BI97" s="213"/>
      <c r="BJ97" s="213"/>
      <c r="BK97" s="402"/>
      <c r="BL97" s="402"/>
    </row>
    <row r="98" customFormat="false" ht="24" hidden="false" customHeight="true" outlineLevel="0" collapsed="false">
      <c r="A98" s="394"/>
      <c r="B98" s="368"/>
      <c r="C98" s="368"/>
      <c r="D98" s="368"/>
      <c r="E98" s="368"/>
      <c r="F98" s="368"/>
      <c r="G98" s="368"/>
      <c r="H98" s="368"/>
      <c r="I98" s="368"/>
      <c r="J98" s="368"/>
      <c r="K98" s="368"/>
      <c r="L98" s="368"/>
      <c r="M98" s="368"/>
      <c r="N98" s="368"/>
      <c r="O98" s="368"/>
      <c r="P98" s="368"/>
      <c r="Q98" s="368"/>
      <c r="R98" s="368"/>
      <c r="S98" s="368"/>
      <c r="T98" s="368"/>
      <c r="U98" s="368"/>
      <c r="V98" s="368"/>
      <c r="W98" s="368"/>
      <c r="X98" s="368"/>
      <c r="Y98" s="368"/>
      <c r="Z98" s="368"/>
      <c r="AA98" s="368"/>
      <c r="AB98" s="368"/>
      <c r="AC98" s="368"/>
      <c r="AD98" s="368"/>
      <c r="AE98" s="437"/>
      <c r="AF98" s="213"/>
      <c r="AG98" s="213"/>
      <c r="AH98" s="213"/>
      <c r="AI98" s="213"/>
      <c r="AJ98" s="213"/>
      <c r="AK98" s="213"/>
      <c r="AL98" s="213"/>
      <c r="AM98" s="213"/>
      <c r="AN98" s="213"/>
      <c r="AO98" s="213"/>
      <c r="AP98" s="213"/>
      <c r="AQ98" s="213"/>
      <c r="AR98" s="213"/>
      <c r="AS98" s="213"/>
      <c r="AT98" s="213"/>
      <c r="AU98" s="213"/>
      <c r="AV98" s="213"/>
      <c r="AW98" s="213"/>
      <c r="AX98" s="213"/>
      <c r="AY98" s="213"/>
      <c r="AZ98" s="213"/>
      <c r="BA98" s="213"/>
      <c r="BB98" s="213"/>
      <c r="BC98" s="213"/>
      <c r="BD98" s="213"/>
      <c r="BE98" s="213"/>
      <c r="BF98" s="213"/>
      <c r="BG98" s="213"/>
      <c r="BH98" s="213"/>
      <c r="BI98" s="213"/>
      <c r="BJ98" s="213"/>
      <c r="BK98" s="402"/>
      <c r="BL98" s="402"/>
    </row>
    <row r="99" customFormat="false" ht="24" hidden="false" customHeight="true" outlineLevel="0" collapsed="false">
      <c r="A99" s="394"/>
      <c r="B99" s="395" t="s">
        <v>453</v>
      </c>
      <c r="C99" s="395"/>
      <c r="D99" s="395"/>
      <c r="E99" s="395"/>
      <c r="F99" s="395"/>
      <c r="G99" s="395"/>
      <c r="H99" s="395"/>
      <c r="I99" s="395"/>
      <c r="J99" s="395"/>
      <c r="K99" s="395"/>
      <c r="L99" s="395"/>
      <c r="M99" s="395"/>
      <c r="N99" s="17"/>
      <c r="O99" s="17"/>
      <c r="P99" s="368"/>
      <c r="Q99" s="426" t="s">
        <v>302</v>
      </c>
      <c r="R99" s="426"/>
      <c r="S99" s="426"/>
      <c r="T99" s="426"/>
      <c r="U99" s="426"/>
      <c r="V99" s="426"/>
      <c r="W99" s="426"/>
      <c r="X99" s="426"/>
      <c r="Y99" s="426"/>
      <c r="Z99" s="426"/>
      <c r="AA99" s="426"/>
      <c r="AB99" s="426"/>
      <c r="AC99" s="17"/>
      <c r="AD99" s="17"/>
      <c r="AE99" s="437"/>
      <c r="AF99" s="213"/>
      <c r="AG99" s="213"/>
      <c r="AH99" s="213"/>
      <c r="AI99" s="213"/>
      <c r="AJ99" s="213"/>
      <c r="AK99" s="213"/>
      <c r="AL99" s="213"/>
      <c r="BK99" s="402"/>
      <c r="BL99" s="402"/>
    </row>
    <row r="100" customFormat="false" ht="24" hidden="false" customHeight="true" outlineLevel="0" collapsed="false">
      <c r="A100" s="394"/>
      <c r="B100" s="395"/>
      <c r="C100" s="395"/>
      <c r="D100" s="395"/>
      <c r="E100" s="395"/>
      <c r="F100" s="395"/>
      <c r="G100" s="395"/>
      <c r="H100" s="395"/>
      <c r="I100" s="395"/>
      <c r="J100" s="395"/>
      <c r="K100" s="395"/>
      <c r="L100" s="395"/>
      <c r="M100" s="395"/>
      <c r="N100" s="17"/>
      <c r="O100" s="17"/>
      <c r="P100" s="368"/>
      <c r="Q100" s="426"/>
      <c r="R100" s="426"/>
      <c r="S100" s="426"/>
      <c r="T100" s="426"/>
      <c r="U100" s="426"/>
      <c r="V100" s="426"/>
      <c r="W100" s="426"/>
      <c r="X100" s="426"/>
      <c r="Y100" s="426"/>
      <c r="Z100" s="426"/>
      <c r="AA100" s="426"/>
      <c r="AB100" s="426"/>
      <c r="AC100" s="17"/>
      <c r="AD100" s="17"/>
      <c r="AE100" s="437"/>
      <c r="AF100" s="213"/>
      <c r="AG100" s="213"/>
      <c r="AH100" s="213"/>
      <c r="AI100" s="213"/>
      <c r="AJ100" s="213"/>
      <c r="AK100" s="213"/>
      <c r="AL100" s="213"/>
      <c r="AM100" s="213"/>
      <c r="AN100" s="213"/>
      <c r="AO100" s="213"/>
      <c r="AP100" s="213"/>
      <c r="AQ100" s="213"/>
      <c r="AR100" s="213"/>
      <c r="AS100" s="213"/>
      <c r="AT100" s="213"/>
      <c r="AU100" s="213"/>
      <c r="AV100" s="213"/>
      <c r="AW100" s="213"/>
      <c r="AX100" s="213"/>
      <c r="AY100" s="213"/>
      <c r="AZ100" s="213"/>
      <c r="BA100" s="213"/>
      <c r="BB100" s="213"/>
      <c r="BC100" s="213"/>
      <c r="BD100" s="213"/>
      <c r="BE100" s="213"/>
      <c r="BF100" s="213"/>
      <c r="BG100" s="213"/>
      <c r="BH100" s="213"/>
      <c r="BI100" s="213"/>
      <c r="BJ100" s="213"/>
      <c r="BK100" s="402"/>
      <c r="BL100" s="402"/>
    </row>
    <row r="101" customFormat="false" ht="24" hidden="false" customHeight="true" outlineLevel="0" collapsed="false">
      <c r="A101" s="394"/>
      <c r="B101" s="465"/>
      <c r="C101" s="465"/>
      <c r="D101" s="465"/>
      <c r="E101" s="465"/>
      <c r="F101" s="465"/>
      <c r="G101" s="465"/>
      <c r="H101" s="465"/>
      <c r="I101" s="465"/>
      <c r="J101" s="465"/>
      <c r="K101" s="465"/>
      <c r="L101" s="465"/>
      <c r="M101" s="465"/>
      <c r="N101" s="465"/>
      <c r="O101" s="465"/>
      <c r="P101" s="368"/>
      <c r="Q101" s="465"/>
      <c r="R101" s="465"/>
      <c r="S101" s="465"/>
      <c r="T101" s="465"/>
      <c r="U101" s="465"/>
      <c r="V101" s="465"/>
      <c r="W101" s="465"/>
      <c r="X101" s="465"/>
      <c r="Y101" s="465"/>
      <c r="Z101" s="465"/>
      <c r="AA101" s="465"/>
      <c r="AB101" s="465"/>
      <c r="AC101" s="465"/>
      <c r="AD101" s="465"/>
      <c r="AE101" s="437"/>
      <c r="AF101" s="213"/>
      <c r="AG101" s="213"/>
      <c r="AH101" s="213"/>
      <c r="AI101" s="213"/>
      <c r="AJ101" s="213"/>
      <c r="AK101" s="213"/>
      <c r="AL101" s="213"/>
      <c r="AM101" s="213"/>
      <c r="AN101" s="213"/>
      <c r="BJ101" s="213"/>
      <c r="BK101" s="402"/>
      <c r="BL101" s="402"/>
    </row>
    <row r="102" customFormat="false" ht="24" hidden="false" customHeight="true" outlineLevel="0" collapsed="false">
      <c r="A102" s="394"/>
      <c r="B102" s="465"/>
      <c r="C102" s="465"/>
      <c r="D102" s="465"/>
      <c r="E102" s="465"/>
      <c r="F102" s="465"/>
      <c r="G102" s="465"/>
      <c r="H102" s="465"/>
      <c r="I102" s="465"/>
      <c r="J102" s="465"/>
      <c r="K102" s="465"/>
      <c r="L102" s="465"/>
      <c r="M102" s="465"/>
      <c r="N102" s="465"/>
      <c r="O102" s="465"/>
      <c r="P102" s="368"/>
      <c r="Q102" s="465"/>
      <c r="R102" s="465"/>
      <c r="S102" s="465"/>
      <c r="T102" s="465"/>
      <c r="U102" s="465"/>
      <c r="V102" s="465"/>
      <c r="W102" s="465"/>
      <c r="X102" s="465"/>
      <c r="Y102" s="465"/>
      <c r="Z102" s="465"/>
      <c r="AA102" s="465"/>
      <c r="AB102" s="465"/>
      <c r="AC102" s="465"/>
      <c r="AD102" s="465"/>
      <c r="AE102" s="437"/>
      <c r="AF102" s="213"/>
      <c r="AG102" s="213"/>
      <c r="AH102" s="213"/>
      <c r="AI102" s="213"/>
      <c r="AJ102" s="213"/>
      <c r="AK102" s="213"/>
      <c r="AL102" s="213"/>
      <c r="AM102" s="213"/>
      <c r="AN102" s="213"/>
      <c r="BJ102" s="213"/>
      <c r="BK102" s="402"/>
      <c r="BL102" s="402"/>
    </row>
    <row r="103" customFormat="false" ht="24" hidden="false" customHeight="true" outlineLevel="0" collapsed="false">
      <c r="A103" s="394"/>
      <c r="B103" s="465"/>
      <c r="C103" s="465"/>
      <c r="D103" s="465"/>
      <c r="E103" s="465"/>
      <c r="F103" s="465"/>
      <c r="G103" s="465"/>
      <c r="H103" s="465"/>
      <c r="I103" s="465"/>
      <c r="J103" s="465"/>
      <c r="K103" s="465"/>
      <c r="L103" s="465"/>
      <c r="M103" s="465"/>
      <c r="N103" s="465"/>
      <c r="O103" s="465"/>
      <c r="P103" s="368"/>
      <c r="Q103" s="465"/>
      <c r="R103" s="465"/>
      <c r="S103" s="465"/>
      <c r="T103" s="465"/>
      <c r="U103" s="465"/>
      <c r="V103" s="465"/>
      <c r="W103" s="465"/>
      <c r="X103" s="465"/>
      <c r="Y103" s="465"/>
      <c r="Z103" s="465"/>
      <c r="AA103" s="465"/>
      <c r="AB103" s="465"/>
      <c r="AC103" s="465"/>
      <c r="AD103" s="465"/>
      <c r="AE103" s="437"/>
      <c r="AF103" s="213"/>
      <c r="AG103" s="213"/>
      <c r="AH103" s="213"/>
      <c r="AI103" s="213"/>
      <c r="AJ103" s="213"/>
      <c r="AK103" s="213"/>
      <c r="BK103" s="402"/>
      <c r="BL103" s="402"/>
    </row>
    <row r="104" customFormat="false" ht="24" hidden="false" customHeight="true" outlineLevel="0" collapsed="false">
      <c r="A104" s="394"/>
      <c r="B104" s="465"/>
      <c r="C104" s="465"/>
      <c r="D104" s="465"/>
      <c r="E104" s="465"/>
      <c r="F104" s="465"/>
      <c r="G104" s="465"/>
      <c r="H104" s="465"/>
      <c r="I104" s="465"/>
      <c r="J104" s="465"/>
      <c r="K104" s="465"/>
      <c r="L104" s="465"/>
      <c r="M104" s="465"/>
      <c r="N104" s="465"/>
      <c r="O104" s="465"/>
      <c r="P104" s="368"/>
      <c r="Q104" s="465"/>
      <c r="R104" s="465"/>
      <c r="S104" s="465"/>
      <c r="T104" s="465"/>
      <c r="U104" s="465"/>
      <c r="V104" s="465"/>
      <c r="W104" s="465"/>
      <c r="X104" s="465"/>
      <c r="Y104" s="465"/>
      <c r="Z104" s="465"/>
      <c r="AA104" s="465"/>
      <c r="AB104" s="465"/>
      <c r="AC104" s="465"/>
      <c r="AD104" s="465"/>
      <c r="AE104" s="437"/>
      <c r="AF104" s="213"/>
      <c r="AG104" s="213"/>
      <c r="AH104" s="213"/>
      <c r="AI104" s="213"/>
      <c r="AJ104" s="213"/>
      <c r="BK104" s="402"/>
      <c r="BL104" s="402"/>
    </row>
    <row r="105" customFormat="false" ht="24" hidden="false" customHeight="true" outlineLevel="0" collapsed="false">
      <c r="A105" s="394"/>
      <c r="B105" s="465"/>
      <c r="C105" s="465"/>
      <c r="D105" s="465"/>
      <c r="E105" s="465"/>
      <c r="F105" s="465"/>
      <c r="G105" s="465"/>
      <c r="H105" s="465"/>
      <c r="I105" s="465"/>
      <c r="J105" s="465"/>
      <c r="K105" s="465"/>
      <c r="L105" s="465"/>
      <c r="M105" s="465"/>
      <c r="N105" s="465"/>
      <c r="O105" s="465"/>
      <c r="P105" s="368"/>
      <c r="Q105" s="465"/>
      <c r="R105" s="465"/>
      <c r="S105" s="465"/>
      <c r="T105" s="465"/>
      <c r="U105" s="465"/>
      <c r="V105" s="465"/>
      <c r="W105" s="465"/>
      <c r="X105" s="465"/>
      <c r="Y105" s="465"/>
      <c r="Z105" s="465"/>
      <c r="AA105" s="465"/>
      <c r="AB105" s="465"/>
      <c r="AC105" s="465"/>
      <c r="AD105" s="465"/>
      <c r="AE105" s="437"/>
      <c r="AF105" s="213"/>
      <c r="AG105" s="213"/>
      <c r="AH105" s="213"/>
      <c r="AI105" s="213"/>
      <c r="AJ105" s="213"/>
      <c r="BK105" s="402"/>
      <c r="BL105" s="402"/>
    </row>
    <row r="106" customFormat="false" ht="24" hidden="false" customHeight="true" outlineLevel="0" collapsed="false">
      <c r="A106" s="394"/>
      <c r="B106" s="465"/>
      <c r="C106" s="465"/>
      <c r="D106" s="465"/>
      <c r="E106" s="465"/>
      <c r="F106" s="465"/>
      <c r="G106" s="465"/>
      <c r="H106" s="465"/>
      <c r="I106" s="465"/>
      <c r="J106" s="465"/>
      <c r="K106" s="465"/>
      <c r="L106" s="465"/>
      <c r="M106" s="465"/>
      <c r="N106" s="465"/>
      <c r="O106" s="465"/>
      <c r="P106" s="368"/>
      <c r="Q106" s="465"/>
      <c r="R106" s="465"/>
      <c r="S106" s="465"/>
      <c r="T106" s="465"/>
      <c r="U106" s="465"/>
      <c r="V106" s="465"/>
      <c r="W106" s="465"/>
      <c r="X106" s="465"/>
      <c r="Y106" s="465"/>
      <c r="Z106" s="465"/>
      <c r="AA106" s="465"/>
      <c r="AB106" s="465"/>
      <c r="AC106" s="465"/>
      <c r="AD106" s="465"/>
      <c r="AE106" s="437"/>
      <c r="AF106" s="213"/>
      <c r="AG106" s="213"/>
      <c r="AH106" s="213"/>
      <c r="AI106" s="213"/>
      <c r="AJ106" s="213"/>
      <c r="AK106" s="213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  <c r="AY106" s="213"/>
      <c r="AZ106" s="213"/>
      <c r="BA106" s="213"/>
      <c r="BB106" s="213"/>
      <c r="BC106" s="213"/>
      <c r="BD106" s="213"/>
      <c r="BE106" s="213"/>
      <c r="BF106" s="213"/>
      <c r="BG106" s="213"/>
      <c r="BH106" s="213"/>
      <c r="BI106" s="213"/>
      <c r="BJ106" s="213"/>
      <c r="BK106" s="402"/>
      <c r="BL106" s="402"/>
    </row>
    <row r="107" customFormat="false" ht="24" hidden="false" customHeight="true" outlineLevel="0" collapsed="false">
      <c r="A107" s="394"/>
      <c r="B107" s="465"/>
      <c r="C107" s="465"/>
      <c r="D107" s="465"/>
      <c r="E107" s="465"/>
      <c r="F107" s="465"/>
      <c r="G107" s="465"/>
      <c r="H107" s="465"/>
      <c r="I107" s="465"/>
      <c r="J107" s="465"/>
      <c r="K107" s="465"/>
      <c r="L107" s="465"/>
      <c r="M107" s="465"/>
      <c r="N107" s="465"/>
      <c r="O107" s="465"/>
      <c r="P107" s="368"/>
      <c r="Q107" s="465"/>
      <c r="R107" s="465"/>
      <c r="S107" s="465"/>
      <c r="T107" s="465"/>
      <c r="U107" s="465"/>
      <c r="V107" s="465"/>
      <c r="W107" s="465"/>
      <c r="X107" s="465"/>
      <c r="Y107" s="465"/>
      <c r="Z107" s="465"/>
      <c r="AA107" s="465"/>
      <c r="AB107" s="465"/>
      <c r="AC107" s="465"/>
      <c r="AD107" s="465"/>
      <c r="AE107" s="437"/>
      <c r="AF107" s="213"/>
      <c r="AG107" s="213"/>
      <c r="AH107" s="213"/>
      <c r="AI107" s="213"/>
      <c r="AJ107" s="213"/>
      <c r="AK107" s="213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3"/>
      <c r="BB107" s="213"/>
      <c r="BC107" s="213"/>
      <c r="BD107" s="213"/>
      <c r="BE107" s="213"/>
      <c r="BF107" s="213"/>
      <c r="BG107" s="213"/>
      <c r="BH107" s="213"/>
      <c r="BI107" s="213"/>
      <c r="BJ107" s="213"/>
      <c r="BK107" s="402"/>
      <c r="BL107" s="402"/>
    </row>
    <row r="108" customFormat="false" ht="24" hidden="false" customHeight="true" outlineLevel="0" collapsed="false">
      <c r="A108" s="394"/>
      <c r="B108" s="465"/>
      <c r="C108" s="465"/>
      <c r="D108" s="465"/>
      <c r="E108" s="465"/>
      <c r="F108" s="465"/>
      <c r="G108" s="465"/>
      <c r="H108" s="465"/>
      <c r="I108" s="465"/>
      <c r="J108" s="465"/>
      <c r="K108" s="465"/>
      <c r="L108" s="465"/>
      <c r="M108" s="465"/>
      <c r="N108" s="465"/>
      <c r="O108" s="465"/>
      <c r="P108" s="368"/>
      <c r="Q108" s="465"/>
      <c r="R108" s="465"/>
      <c r="S108" s="465"/>
      <c r="T108" s="465"/>
      <c r="U108" s="465"/>
      <c r="V108" s="465"/>
      <c r="W108" s="465"/>
      <c r="X108" s="465"/>
      <c r="Y108" s="465"/>
      <c r="Z108" s="465"/>
      <c r="AA108" s="465"/>
      <c r="AB108" s="465"/>
      <c r="AC108" s="465"/>
      <c r="AD108" s="465"/>
      <c r="AE108" s="437"/>
      <c r="AF108" s="213"/>
      <c r="AG108" s="213"/>
      <c r="AH108" s="213"/>
      <c r="AI108" s="213"/>
      <c r="AJ108" s="213"/>
      <c r="AK108" s="213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  <c r="AY108" s="213"/>
      <c r="AZ108" s="213"/>
      <c r="BA108" s="213"/>
      <c r="BB108" s="213"/>
      <c r="BC108" s="213"/>
      <c r="BD108" s="213"/>
      <c r="BE108" s="213"/>
      <c r="BF108" s="213"/>
      <c r="BG108" s="213"/>
      <c r="BH108" s="213"/>
      <c r="BI108" s="213"/>
      <c r="BJ108" s="213"/>
      <c r="BK108" s="402"/>
      <c r="BL108" s="402"/>
    </row>
    <row r="109" customFormat="false" ht="24" hidden="false" customHeight="true" outlineLevel="0" collapsed="false">
      <c r="A109" s="394"/>
      <c r="B109" s="465"/>
      <c r="C109" s="465"/>
      <c r="D109" s="465"/>
      <c r="E109" s="465"/>
      <c r="F109" s="465"/>
      <c r="G109" s="465"/>
      <c r="H109" s="465"/>
      <c r="I109" s="465"/>
      <c r="J109" s="465"/>
      <c r="K109" s="465"/>
      <c r="L109" s="465"/>
      <c r="M109" s="465"/>
      <c r="N109" s="465"/>
      <c r="O109" s="465"/>
      <c r="P109" s="368"/>
      <c r="Q109" s="465"/>
      <c r="R109" s="465"/>
      <c r="S109" s="465"/>
      <c r="T109" s="465"/>
      <c r="U109" s="465"/>
      <c r="V109" s="465"/>
      <c r="W109" s="465"/>
      <c r="X109" s="465"/>
      <c r="Y109" s="465"/>
      <c r="Z109" s="465"/>
      <c r="AA109" s="465"/>
      <c r="AB109" s="465"/>
      <c r="AC109" s="465"/>
      <c r="AD109" s="465"/>
      <c r="AE109" s="437"/>
      <c r="AF109" s="213"/>
      <c r="AG109" s="213"/>
      <c r="AH109" s="213"/>
      <c r="AI109" s="213"/>
      <c r="AJ109" s="213"/>
      <c r="AK109" s="213"/>
      <c r="AL109" s="213"/>
      <c r="AM109" s="213"/>
      <c r="AN109" s="213"/>
      <c r="AO109" s="213"/>
      <c r="AP109" s="213"/>
      <c r="AQ109" s="213"/>
      <c r="AR109" s="213"/>
      <c r="AS109" s="213"/>
      <c r="AT109" s="213"/>
      <c r="AU109" s="213"/>
      <c r="AV109" s="213"/>
      <c r="AW109" s="213"/>
      <c r="AX109" s="213"/>
      <c r="AY109" s="213"/>
      <c r="AZ109" s="213"/>
      <c r="BA109" s="213"/>
      <c r="BB109" s="213"/>
      <c r="BC109" s="213"/>
      <c r="BD109" s="213"/>
      <c r="BE109" s="213"/>
      <c r="BF109" s="213"/>
      <c r="BG109" s="213"/>
      <c r="BH109" s="213"/>
      <c r="BI109" s="213"/>
      <c r="BJ109" s="213"/>
      <c r="BK109" s="402"/>
      <c r="BL109" s="402"/>
    </row>
    <row r="110" customFormat="false" ht="24" hidden="false" customHeight="true" outlineLevel="0" collapsed="false">
      <c r="A110" s="394"/>
      <c r="B110" s="465"/>
      <c r="C110" s="465"/>
      <c r="D110" s="465"/>
      <c r="E110" s="465"/>
      <c r="F110" s="465"/>
      <c r="G110" s="465"/>
      <c r="H110" s="465"/>
      <c r="I110" s="465"/>
      <c r="J110" s="465"/>
      <c r="K110" s="465"/>
      <c r="L110" s="465"/>
      <c r="M110" s="465"/>
      <c r="N110" s="465"/>
      <c r="O110" s="465"/>
      <c r="P110" s="368"/>
      <c r="Q110" s="465"/>
      <c r="R110" s="465"/>
      <c r="S110" s="465"/>
      <c r="T110" s="465"/>
      <c r="U110" s="465"/>
      <c r="V110" s="465"/>
      <c r="W110" s="465"/>
      <c r="X110" s="465"/>
      <c r="Y110" s="465"/>
      <c r="Z110" s="465"/>
      <c r="AA110" s="465"/>
      <c r="AB110" s="465"/>
      <c r="AC110" s="465"/>
      <c r="AD110" s="465"/>
      <c r="AE110" s="437"/>
      <c r="AF110" s="213"/>
      <c r="AG110" s="213"/>
      <c r="AH110" s="213"/>
      <c r="AI110" s="213"/>
      <c r="AJ110" s="213"/>
      <c r="AK110" s="213"/>
      <c r="AL110" s="213"/>
      <c r="AM110" s="213"/>
      <c r="AN110" s="213"/>
      <c r="AO110" s="213"/>
      <c r="AP110" s="213"/>
      <c r="AQ110" s="213"/>
      <c r="AR110" s="213"/>
      <c r="AS110" s="213"/>
      <c r="AT110" s="213"/>
      <c r="AU110" s="213"/>
      <c r="AV110" s="213"/>
      <c r="AW110" s="213"/>
      <c r="AX110" s="213"/>
      <c r="AY110" s="213"/>
      <c r="AZ110" s="213"/>
      <c r="BA110" s="213"/>
      <c r="BB110" s="213"/>
      <c r="BC110" s="213"/>
      <c r="BD110" s="213"/>
      <c r="BE110" s="213"/>
      <c r="BF110" s="213"/>
      <c r="BG110" s="213"/>
      <c r="BH110" s="213"/>
      <c r="BI110" s="213"/>
      <c r="BJ110" s="213"/>
      <c r="BK110" s="402"/>
      <c r="BL110" s="402"/>
    </row>
    <row r="111" customFormat="false" ht="24" hidden="false" customHeight="true" outlineLevel="0" collapsed="false">
      <c r="A111" s="394"/>
      <c r="B111" s="465"/>
      <c r="C111" s="465"/>
      <c r="D111" s="465"/>
      <c r="E111" s="465"/>
      <c r="F111" s="465"/>
      <c r="G111" s="465"/>
      <c r="H111" s="465"/>
      <c r="I111" s="465"/>
      <c r="J111" s="465"/>
      <c r="K111" s="465"/>
      <c r="L111" s="465"/>
      <c r="M111" s="465"/>
      <c r="N111" s="465"/>
      <c r="O111" s="465"/>
      <c r="P111" s="368"/>
      <c r="Q111" s="465"/>
      <c r="R111" s="465"/>
      <c r="S111" s="465"/>
      <c r="T111" s="465"/>
      <c r="U111" s="465"/>
      <c r="V111" s="465"/>
      <c r="W111" s="465"/>
      <c r="X111" s="465"/>
      <c r="Y111" s="465"/>
      <c r="Z111" s="465"/>
      <c r="AA111" s="465"/>
      <c r="AB111" s="465"/>
      <c r="AC111" s="465"/>
      <c r="AD111" s="465"/>
      <c r="AE111" s="437"/>
      <c r="AF111" s="213"/>
      <c r="AG111" s="213"/>
      <c r="AH111" s="213"/>
      <c r="AI111" s="213"/>
      <c r="AJ111" s="213"/>
      <c r="AK111" s="213"/>
      <c r="AL111" s="213"/>
      <c r="AM111" s="213"/>
      <c r="AN111" s="213"/>
      <c r="AO111" s="213"/>
      <c r="AP111" s="213"/>
      <c r="AQ111" s="213"/>
      <c r="AR111" s="213"/>
      <c r="AS111" s="213"/>
      <c r="AT111" s="213"/>
      <c r="AU111" s="213"/>
      <c r="AV111" s="213"/>
      <c r="AW111" s="213"/>
      <c r="AX111" s="213"/>
      <c r="AY111" s="213"/>
      <c r="AZ111" s="213"/>
      <c r="BA111" s="213"/>
      <c r="BB111" s="213"/>
      <c r="BC111" s="213"/>
      <c r="BD111" s="213"/>
      <c r="BE111" s="213"/>
      <c r="BF111" s="213"/>
      <c r="BG111" s="213"/>
      <c r="BH111" s="213"/>
      <c r="BI111" s="213"/>
      <c r="BJ111" s="213"/>
      <c r="BK111" s="402"/>
      <c r="BL111" s="402"/>
    </row>
    <row r="112" customFormat="false" ht="24" hidden="false" customHeight="true" outlineLevel="0" collapsed="false">
      <c r="A112" s="394"/>
      <c r="B112" s="368"/>
      <c r="C112" s="368"/>
      <c r="D112" s="368"/>
      <c r="E112" s="368"/>
      <c r="F112" s="368"/>
      <c r="G112" s="368"/>
      <c r="H112" s="368"/>
      <c r="I112" s="368"/>
      <c r="J112" s="368"/>
      <c r="K112" s="368"/>
      <c r="L112" s="368"/>
      <c r="M112" s="368"/>
      <c r="N112" s="368"/>
      <c r="O112" s="368"/>
      <c r="P112" s="368"/>
      <c r="Q112" s="368"/>
      <c r="R112" s="368"/>
      <c r="S112" s="368"/>
      <c r="T112" s="368"/>
      <c r="U112" s="368"/>
      <c r="V112" s="368"/>
      <c r="W112" s="368"/>
      <c r="X112" s="368"/>
      <c r="Y112" s="368"/>
      <c r="Z112" s="368"/>
      <c r="AA112" s="368"/>
      <c r="AB112" s="368"/>
      <c r="AC112" s="368"/>
      <c r="AD112" s="368"/>
      <c r="AE112" s="437"/>
      <c r="AF112" s="213"/>
      <c r="AG112" s="213"/>
      <c r="AH112" s="213"/>
      <c r="AI112" s="213"/>
      <c r="AJ112" s="213"/>
      <c r="AK112" s="213"/>
      <c r="AL112" s="213"/>
      <c r="AM112" s="213"/>
      <c r="AN112" s="213"/>
      <c r="AO112" s="213"/>
      <c r="AP112" s="213"/>
      <c r="AQ112" s="213"/>
      <c r="AR112" s="213"/>
      <c r="AS112" s="213"/>
      <c r="AT112" s="213"/>
      <c r="AU112" s="213"/>
      <c r="AV112" s="213"/>
      <c r="AW112" s="213"/>
      <c r="AX112" s="213"/>
      <c r="AY112" s="213"/>
      <c r="AZ112" s="213"/>
      <c r="BA112" s="213"/>
      <c r="BB112" s="213"/>
      <c r="BC112" s="213"/>
      <c r="BD112" s="213"/>
      <c r="BE112" s="213"/>
      <c r="BF112" s="213"/>
      <c r="BG112" s="213"/>
      <c r="BH112" s="213"/>
      <c r="BI112" s="213"/>
      <c r="BJ112" s="213"/>
      <c r="BK112" s="402"/>
      <c r="BL112" s="402"/>
    </row>
    <row r="113" customFormat="false" ht="24" hidden="false" customHeight="true" outlineLevel="0" collapsed="false">
      <c r="A113" s="17"/>
      <c r="B113" s="222" t="n">
        <v>13.1</v>
      </c>
      <c r="C113" s="222"/>
      <c r="D113" s="17"/>
      <c r="E113" s="423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424"/>
      <c r="Q113" s="17"/>
      <c r="R113" s="391" t="s">
        <v>58</v>
      </c>
      <c r="S113" s="391"/>
      <c r="T113" s="391"/>
      <c r="U113" s="392" t="s">
        <v>59</v>
      </c>
      <c r="V113" s="392"/>
      <c r="W113" s="392"/>
      <c r="X113" s="393" t="s">
        <v>60</v>
      </c>
      <c r="Y113" s="393"/>
      <c r="Z113" s="393"/>
      <c r="AA113" s="393"/>
      <c r="AB113" s="393" t="s">
        <v>1</v>
      </c>
      <c r="AC113" s="393"/>
      <c r="AD113" s="393"/>
      <c r="AE113" s="393"/>
      <c r="AF113" s="213"/>
      <c r="AG113" s="213"/>
      <c r="AH113" s="213"/>
      <c r="AI113" s="213"/>
      <c r="AJ113" s="213"/>
      <c r="AK113" s="213"/>
      <c r="AL113" s="213"/>
      <c r="AM113" s="213"/>
      <c r="AN113" s="213"/>
      <c r="AO113" s="213"/>
      <c r="AP113" s="213"/>
      <c r="AQ113" s="213"/>
      <c r="AR113" s="213"/>
      <c r="AS113" s="213"/>
      <c r="AT113" s="213"/>
      <c r="AU113" s="213"/>
      <c r="AV113" s="213"/>
      <c r="AW113" s="213"/>
      <c r="AX113" s="213"/>
      <c r="AY113" s="213"/>
      <c r="AZ113" s="213"/>
      <c r="BA113" s="213"/>
      <c r="BB113" s="213"/>
      <c r="BC113" s="213"/>
      <c r="BD113" s="213"/>
      <c r="BE113" s="213"/>
      <c r="BF113" s="213"/>
      <c r="BG113" s="213"/>
      <c r="BH113" s="213"/>
      <c r="BI113" s="213"/>
      <c r="BJ113" s="213"/>
      <c r="BK113" s="402"/>
      <c r="BL113" s="402"/>
    </row>
    <row r="114" customFormat="false" ht="24" hidden="false" customHeight="true" outlineLevel="0" collapsed="false">
      <c r="A114" s="17"/>
      <c r="B114" s="70" t="s">
        <v>358</v>
      </c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398" t="n">
        <f aca="false">'Расчетный лист'!T118</f>
        <v>0.957741318018187</v>
      </c>
      <c r="S114" s="398"/>
      <c r="T114" s="398"/>
      <c r="U114" s="399" t="s">
        <v>332</v>
      </c>
      <c r="V114" s="399"/>
      <c r="W114" s="399"/>
      <c r="X114" s="400"/>
      <c r="Y114" s="401" t="s">
        <v>240</v>
      </c>
      <c r="Z114" s="401"/>
      <c r="AA114" s="400"/>
      <c r="AB114" s="3"/>
      <c r="AC114" s="3"/>
      <c r="AD114" s="3"/>
      <c r="AE114" s="3"/>
      <c r="AF114" s="213"/>
      <c r="AG114" s="213"/>
      <c r="AH114" s="213"/>
      <c r="AI114" s="213"/>
      <c r="AJ114" s="213"/>
      <c r="AK114" s="213"/>
      <c r="AL114" s="213"/>
      <c r="AM114" s="213"/>
      <c r="AN114" s="213"/>
      <c r="AO114" s="213"/>
      <c r="AP114" s="213"/>
      <c r="AQ114" s="213"/>
      <c r="AR114" s="213"/>
      <c r="AS114" s="213"/>
      <c r="AT114" s="213"/>
      <c r="AU114" s="213"/>
      <c r="AV114" s="213"/>
      <c r="AW114" s="213"/>
      <c r="AX114" s="213"/>
      <c r="AY114" s="213"/>
      <c r="AZ114" s="213"/>
      <c r="BA114" s="213"/>
      <c r="BB114" s="213"/>
      <c r="BC114" s="213"/>
      <c r="BD114" s="213"/>
      <c r="BE114" s="213"/>
      <c r="BF114" s="213"/>
      <c r="BG114" s="213"/>
      <c r="BH114" s="213"/>
      <c r="BI114" s="213"/>
      <c r="BJ114" s="213"/>
      <c r="BK114" s="402"/>
      <c r="BL114" s="402"/>
    </row>
    <row r="115" customFormat="false" ht="24" hidden="false" customHeight="true" outlineLevel="0" collapsed="false">
      <c r="A115" s="17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398"/>
      <c r="S115" s="398"/>
      <c r="T115" s="398"/>
      <c r="U115" s="399"/>
      <c r="V115" s="399"/>
      <c r="W115" s="399"/>
      <c r="X115" s="400"/>
      <c r="Y115" s="401"/>
      <c r="Z115" s="401"/>
      <c r="AA115" s="400"/>
      <c r="AB115" s="3"/>
      <c r="AC115" s="3"/>
      <c r="AD115" s="3"/>
      <c r="AE115" s="3"/>
      <c r="AF115" s="213"/>
      <c r="AG115" s="213"/>
      <c r="AH115" s="213"/>
      <c r="AI115" s="213"/>
      <c r="AJ115" s="213"/>
      <c r="AK115" s="213"/>
      <c r="AL115" s="213"/>
      <c r="AM115" s="213"/>
      <c r="AN115" s="213"/>
      <c r="AO115" s="213"/>
      <c r="AP115" s="213"/>
      <c r="AQ115" s="213"/>
      <c r="AR115" s="213"/>
      <c r="AS115" s="213"/>
      <c r="AT115" s="213"/>
      <c r="AU115" s="213"/>
      <c r="AV115" s="213"/>
      <c r="AW115" s="213"/>
      <c r="AX115" s="213"/>
      <c r="AY115" s="213"/>
      <c r="AZ115" s="213"/>
      <c r="BA115" s="213"/>
      <c r="BB115" s="213"/>
      <c r="BC115" s="213"/>
      <c r="BD115" s="213"/>
      <c r="BE115" s="213"/>
      <c r="BF115" s="213"/>
      <c r="BG115" s="213"/>
      <c r="BH115" s="213"/>
      <c r="BI115" s="213"/>
      <c r="BJ115" s="213"/>
      <c r="BK115" s="402"/>
      <c r="BL115" s="402"/>
    </row>
    <row r="116" customFormat="false" ht="24" hidden="false" customHeight="true" outlineLevel="0" collapsed="false">
      <c r="A116" s="17"/>
      <c r="B116" s="222" t="n">
        <v>13</v>
      </c>
      <c r="C116" s="222"/>
      <c r="D116" s="17"/>
      <c r="E116" s="423"/>
      <c r="F116" s="30"/>
      <c r="G116" s="30"/>
      <c r="H116" s="30"/>
      <c r="I116" s="30"/>
      <c r="J116" s="30"/>
      <c r="K116" s="30"/>
      <c r="L116" s="30"/>
      <c r="M116" s="30"/>
      <c r="N116" s="30"/>
      <c r="O116" s="424"/>
      <c r="P116" s="17"/>
      <c r="Q116" s="391" t="s">
        <v>58</v>
      </c>
      <c r="R116" s="391"/>
      <c r="S116" s="391"/>
      <c r="T116" s="392" t="s">
        <v>59</v>
      </c>
      <c r="U116" s="392"/>
      <c r="V116" s="392"/>
      <c r="W116" s="393" t="s">
        <v>60</v>
      </c>
      <c r="X116" s="393"/>
      <c r="Y116" s="393"/>
      <c r="Z116" s="393"/>
      <c r="AA116" s="393" t="s">
        <v>1</v>
      </c>
      <c r="AB116" s="393"/>
      <c r="AC116" s="393"/>
      <c r="AD116" s="393"/>
      <c r="AE116" s="393"/>
      <c r="AF116" s="213"/>
      <c r="AG116" s="213"/>
      <c r="AH116" s="213"/>
      <c r="AI116" s="213"/>
      <c r="AJ116" s="213"/>
      <c r="AK116" s="213"/>
      <c r="AL116" s="213"/>
      <c r="AM116" s="213"/>
      <c r="AN116" s="213"/>
      <c r="AO116" s="213"/>
      <c r="AP116" s="213"/>
      <c r="AQ116" s="213"/>
      <c r="AR116" s="213"/>
      <c r="AS116" s="213"/>
      <c r="AT116" s="213"/>
      <c r="AU116" s="213"/>
      <c r="AV116" s="213"/>
      <c r="AW116" s="213"/>
      <c r="AX116" s="213"/>
      <c r="AY116" s="213"/>
      <c r="AZ116" s="213"/>
      <c r="BA116" s="213"/>
      <c r="BB116" s="213"/>
      <c r="BC116" s="213"/>
      <c r="BD116" s="213"/>
      <c r="BE116" s="213"/>
      <c r="BF116" s="213"/>
      <c r="BG116" s="213"/>
      <c r="BH116" s="213"/>
      <c r="BI116" s="213"/>
      <c r="BJ116" s="213"/>
      <c r="BK116" s="213"/>
      <c r="BL116" s="213"/>
    </row>
    <row r="117" customFormat="false" ht="24" hidden="false" customHeight="true" outlineLevel="0" collapsed="false">
      <c r="A117" s="17"/>
      <c r="B117" s="398" t="s">
        <v>352</v>
      </c>
      <c r="C117" s="398"/>
      <c r="D117" s="398"/>
      <c r="E117" s="398"/>
      <c r="F117" s="398"/>
      <c r="G117" s="398"/>
      <c r="H117" s="398"/>
      <c r="I117" s="398"/>
      <c r="J117" s="398"/>
      <c r="K117" s="398"/>
      <c r="L117" s="398"/>
      <c r="M117" s="398"/>
      <c r="N117" s="398"/>
      <c r="O117" s="398"/>
      <c r="P117" s="398"/>
      <c r="Q117" s="398" t="n">
        <f aca="false">'Расчетный лист'!T113</f>
        <v>0.956266734667857</v>
      </c>
      <c r="R117" s="398"/>
      <c r="S117" s="398"/>
      <c r="T117" s="399" t="s">
        <v>332</v>
      </c>
      <c r="U117" s="399"/>
      <c r="V117" s="399"/>
      <c r="W117" s="400"/>
      <c r="X117" s="401" t="s">
        <v>240</v>
      </c>
      <c r="Y117" s="401"/>
      <c r="Z117" s="400"/>
      <c r="AA117" s="3"/>
      <c r="AB117" s="3"/>
      <c r="AC117" s="3"/>
      <c r="AD117" s="3"/>
      <c r="AE117" s="3"/>
      <c r="AF117" s="213"/>
      <c r="AG117" s="213"/>
      <c r="AH117" s="213"/>
      <c r="AI117" s="213"/>
      <c r="AJ117" s="213"/>
      <c r="AK117" s="213"/>
      <c r="AL117" s="213"/>
      <c r="AM117" s="213"/>
      <c r="AN117" s="213"/>
      <c r="AO117" s="213"/>
      <c r="AP117" s="213"/>
      <c r="AQ117" s="213"/>
      <c r="AR117" s="213"/>
      <c r="AS117" s="213"/>
      <c r="AT117" s="213"/>
      <c r="AU117" s="213"/>
      <c r="AV117" s="213"/>
      <c r="AW117" s="213"/>
      <c r="AX117" s="213"/>
      <c r="AY117" s="213"/>
      <c r="AZ117" s="213"/>
      <c r="BA117" s="213"/>
      <c r="BB117" s="213"/>
      <c r="BC117" s="213"/>
      <c r="BD117" s="213"/>
      <c r="BE117" s="213"/>
      <c r="BF117" s="213"/>
      <c r="BG117" s="213"/>
      <c r="BH117" s="213"/>
      <c r="BI117" s="213"/>
      <c r="BJ117" s="213"/>
      <c r="BK117" s="213"/>
      <c r="BL117" s="213"/>
    </row>
    <row r="118" customFormat="false" ht="24" hidden="false" customHeight="true" outlineLevel="0" collapsed="false">
      <c r="A118" s="17"/>
      <c r="B118" s="398"/>
      <c r="C118" s="398"/>
      <c r="D118" s="398"/>
      <c r="E118" s="398"/>
      <c r="F118" s="398"/>
      <c r="G118" s="398"/>
      <c r="H118" s="398"/>
      <c r="I118" s="398"/>
      <c r="J118" s="398"/>
      <c r="K118" s="398"/>
      <c r="L118" s="398"/>
      <c r="M118" s="398"/>
      <c r="N118" s="398"/>
      <c r="O118" s="398"/>
      <c r="P118" s="398"/>
      <c r="Q118" s="398"/>
      <c r="R118" s="398"/>
      <c r="S118" s="398"/>
      <c r="T118" s="399"/>
      <c r="U118" s="399"/>
      <c r="V118" s="399"/>
      <c r="W118" s="400"/>
      <c r="X118" s="401"/>
      <c r="Y118" s="401"/>
      <c r="Z118" s="400"/>
      <c r="AA118" s="3"/>
      <c r="AB118" s="3"/>
      <c r="AC118" s="3"/>
      <c r="AD118" s="3"/>
      <c r="AE118" s="3"/>
      <c r="AF118" s="213"/>
      <c r="AG118" s="213"/>
      <c r="AH118" s="213"/>
      <c r="AI118" s="213"/>
      <c r="AJ118" s="213"/>
      <c r="AK118" s="213"/>
      <c r="AL118" s="213"/>
      <c r="AM118" s="213"/>
      <c r="AN118" s="213"/>
      <c r="AO118" s="213"/>
      <c r="AP118" s="213"/>
      <c r="AQ118" s="213"/>
      <c r="AR118" s="213"/>
      <c r="AS118" s="213"/>
      <c r="AT118" s="213"/>
      <c r="AU118" s="213"/>
      <c r="AV118" s="213"/>
      <c r="AW118" s="213"/>
      <c r="AX118" s="213"/>
      <c r="AY118" s="213"/>
      <c r="AZ118" s="213"/>
      <c r="BA118" s="213"/>
      <c r="BB118" s="213"/>
      <c r="BC118" s="213"/>
      <c r="BD118" s="213"/>
      <c r="BE118" s="213"/>
      <c r="BF118" s="213"/>
      <c r="BG118" s="213"/>
      <c r="BH118" s="213"/>
      <c r="BI118" s="213"/>
      <c r="BJ118" s="213"/>
      <c r="BK118" s="213"/>
      <c r="BL118" s="213"/>
    </row>
    <row r="119" customFormat="false" ht="24" hidden="false" customHeight="true" outlineLevel="0" collapsed="false">
      <c r="A119" s="17"/>
      <c r="B119" s="398"/>
      <c r="C119" s="398"/>
      <c r="D119" s="398"/>
      <c r="E119" s="398"/>
      <c r="F119" s="398"/>
      <c r="G119" s="398"/>
      <c r="H119" s="398"/>
      <c r="I119" s="398"/>
      <c r="J119" s="398"/>
      <c r="K119" s="398"/>
      <c r="L119" s="398"/>
      <c r="M119" s="398"/>
      <c r="N119" s="398"/>
      <c r="O119" s="398"/>
      <c r="P119" s="398"/>
      <c r="Q119" s="427"/>
      <c r="R119" s="427"/>
      <c r="S119" s="427"/>
      <c r="T119" s="427"/>
      <c r="U119" s="427"/>
      <c r="V119" s="427"/>
      <c r="W119" s="427"/>
      <c r="X119" s="427"/>
      <c r="Y119" s="427"/>
      <c r="Z119" s="427"/>
      <c r="AA119" s="3"/>
      <c r="AB119" s="3"/>
      <c r="AC119" s="3"/>
      <c r="AD119" s="3"/>
      <c r="AE119" s="3"/>
      <c r="AF119" s="213"/>
      <c r="AG119" s="213"/>
      <c r="AH119" s="213"/>
      <c r="AI119" s="213"/>
      <c r="AJ119" s="213"/>
      <c r="AK119" s="213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3"/>
      <c r="BB119" s="213"/>
      <c r="BC119" s="213"/>
      <c r="BD119" s="213"/>
      <c r="BE119" s="213"/>
      <c r="BF119" s="213"/>
      <c r="BG119" s="213"/>
      <c r="BH119" s="213"/>
      <c r="BI119" s="213"/>
      <c r="BJ119" s="213"/>
      <c r="BK119" s="213"/>
      <c r="BL119" s="213"/>
    </row>
    <row r="120" customFormat="false" ht="24" hidden="false" customHeight="true" outlineLevel="0" collapsed="false">
      <c r="A120" s="434"/>
      <c r="B120" s="426" t="s">
        <v>412</v>
      </c>
      <c r="C120" s="426"/>
      <c r="D120" s="426"/>
      <c r="E120" s="426"/>
      <c r="F120" s="426"/>
      <c r="G120" s="426"/>
      <c r="H120" s="426"/>
      <c r="I120" s="426"/>
      <c r="J120" s="426"/>
      <c r="K120" s="426"/>
      <c r="L120" s="426"/>
      <c r="M120" s="426"/>
      <c r="N120" s="426"/>
      <c r="O120" s="426"/>
      <c r="P120" s="426"/>
      <c r="Q120" s="426"/>
      <c r="R120" s="426"/>
      <c r="S120" s="426"/>
      <c r="T120" s="426"/>
      <c r="U120" s="426"/>
      <c r="V120" s="426"/>
      <c r="W120" s="426"/>
      <c r="X120" s="434"/>
      <c r="Y120" s="426" t="s">
        <v>413</v>
      </c>
      <c r="Z120" s="426"/>
      <c r="AA120" s="426"/>
      <c r="AB120" s="434"/>
      <c r="AC120" s="426" t="n">
        <f aca="false">AC96+1</f>
        <v>5</v>
      </c>
      <c r="AD120" s="426"/>
      <c r="AE120" s="434"/>
      <c r="AF120" s="213"/>
      <c r="AG120" s="213"/>
      <c r="AH120" s="213"/>
      <c r="AI120" s="213"/>
      <c r="AJ120" s="213"/>
      <c r="AK120" s="213"/>
      <c r="AL120" s="213"/>
      <c r="AM120" s="213"/>
      <c r="AN120" s="213"/>
      <c r="AO120" s="213"/>
      <c r="AP120" s="213"/>
      <c r="AQ120" s="213"/>
      <c r="AR120" s="213"/>
      <c r="AS120" s="213"/>
      <c r="AT120" s="213"/>
      <c r="AU120" s="213"/>
      <c r="AV120" s="213"/>
      <c r="AW120" s="213"/>
      <c r="AX120" s="213"/>
      <c r="AY120" s="213"/>
      <c r="AZ120" s="213"/>
      <c r="BA120" s="213"/>
      <c r="BB120" s="213"/>
      <c r="BC120" s="213"/>
      <c r="BD120" s="213"/>
      <c r="BE120" s="213"/>
      <c r="BF120" s="213"/>
      <c r="BG120" s="213"/>
      <c r="BH120" s="213"/>
      <c r="BI120" s="213"/>
      <c r="BJ120" s="213"/>
      <c r="BK120" s="213"/>
      <c r="BL120" s="213"/>
    </row>
    <row r="121" customFormat="false" ht="24" hidden="false" customHeight="true" outlineLevel="0" collapsed="false">
      <c r="A121" s="383" t="str">
        <f aca="false">$A$1</f>
        <v>Расчет однофазного конденсаторного асинхронного микродвигателя Pн 90 Вт,  2p = 6, n = 955 об/мин</v>
      </c>
      <c r="B121" s="383"/>
      <c r="C121" s="383"/>
      <c r="D121" s="383"/>
      <c r="E121" s="383"/>
      <c r="F121" s="383"/>
      <c r="G121" s="383"/>
      <c r="H121" s="383"/>
      <c r="I121" s="383"/>
      <c r="J121" s="383"/>
      <c r="K121" s="383"/>
      <c r="L121" s="383"/>
      <c r="M121" s="383"/>
      <c r="N121" s="383"/>
      <c r="O121" s="383"/>
      <c r="P121" s="383"/>
      <c r="Q121" s="383"/>
      <c r="R121" s="383"/>
      <c r="S121" s="383"/>
      <c r="T121" s="383"/>
      <c r="U121" s="383"/>
      <c r="V121" s="383"/>
      <c r="W121" s="383"/>
      <c r="X121" s="383"/>
      <c r="Y121" s="383"/>
      <c r="Z121" s="383"/>
      <c r="AA121" s="383"/>
      <c r="AB121" s="383"/>
      <c r="AC121" s="383"/>
      <c r="AD121" s="383"/>
      <c r="AE121" s="383"/>
      <c r="AF121" s="213"/>
      <c r="AG121" s="213"/>
      <c r="AH121" s="213"/>
      <c r="AI121" s="213"/>
      <c r="AJ121" s="213"/>
      <c r="AK121" s="213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  <c r="AY121" s="213"/>
      <c r="AZ121" s="213"/>
      <c r="BA121" s="213"/>
      <c r="BB121" s="213"/>
      <c r="BC121" s="213"/>
      <c r="BD121" s="213"/>
      <c r="BE121" s="213"/>
      <c r="BF121" s="213"/>
      <c r="BG121" s="213"/>
      <c r="BH121" s="213"/>
      <c r="BI121" s="213"/>
      <c r="BJ121" s="213"/>
      <c r="BK121" s="213"/>
      <c r="BL121" s="213"/>
    </row>
    <row r="122" customFormat="false" ht="24" hidden="false" customHeight="true" outlineLevel="0" collapsed="false">
      <c r="A122" s="466"/>
      <c r="B122" s="303" t="n">
        <v>14</v>
      </c>
      <c r="C122" s="303"/>
      <c r="D122" s="223"/>
      <c r="E122" s="358"/>
      <c r="F122" s="304"/>
      <c r="G122" s="304"/>
      <c r="H122" s="304"/>
      <c r="I122" s="304"/>
      <c r="J122" s="304"/>
      <c r="K122" s="304"/>
      <c r="L122" s="304"/>
      <c r="M122" s="304"/>
      <c r="N122" s="304"/>
      <c r="O122" s="467"/>
      <c r="P122" s="223"/>
      <c r="Q122" s="438" t="s">
        <v>58</v>
      </c>
      <c r="R122" s="438"/>
      <c r="S122" s="438"/>
      <c r="T122" s="439" t="s">
        <v>59</v>
      </c>
      <c r="U122" s="439"/>
      <c r="V122" s="439"/>
      <c r="W122" s="440" t="s">
        <v>60</v>
      </c>
      <c r="X122" s="440"/>
      <c r="Y122" s="440"/>
      <c r="Z122" s="440"/>
      <c r="AA122" s="440" t="s">
        <v>1</v>
      </c>
      <c r="AB122" s="440"/>
      <c r="AC122" s="440"/>
      <c r="AD122" s="440"/>
      <c r="AE122" s="440"/>
      <c r="AF122" s="213"/>
      <c r="AG122" s="213"/>
      <c r="AH122" s="213"/>
      <c r="AI122" s="213"/>
      <c r="AJ122" s="213"/>
      <c r="AK122" s="213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  <c r="AY122" s="213"/>
      <c r="AZ122" s="213"/>
      <c r="BA122" s="213"/>
      <c r="BB122" s="213"/>
      <c r="BC122" s="213"/>
      <c r="BD122" s="213"/>
      <c r="BE122" s="213"/>
      <c r="BF122" s="213"/>
      <c r="BG122" s="213"/>
      <c r="BH122" s="213"/>
      <c r="BI122" s="213"/>
      <c r="BJ122" s="213"/>
      <c r="BK122" s="213"/>
      <c r="BL122" s="213"/>
    </row>
    <row r="123" customFormat="false" ht="24" hidden="false" customHeight="true" outlineLevel="0" collapsed="false">
      <c r="A123" s="466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452" t="n">
        <f aca="false">'Расчетный лист'!T122</f>
        <v>0.796888945556547</v>
      </c>
      <c r="R123" s="452"/>
      <c r="S123" s="452"/>
      <c r="T123" s="446" t="s">
        <v>332</v>
      </c>
      <c r="U123" s="446"/>
      <c r="V123" s="446"/>
      <c r="W123" s="202"/>
      <c r="X123" s="447" t="s">
        <v>454</v>
      </c>
      <c r="Y123" s="447"/>
      <c r="Z123" s="202"/>
      <c r="AA123" s="396"/>
      <c r="AB123" s="396"/>
      <c r="AC123" s="396"/>
      <c r="AD123" s="396"/>
      <c r="AE123" s="396"/>
      <c r="AF123" s="213"/>
      <c r="AG123" s="213"/>
      <c r="AH123" s="213"/>
      <c r="AI123" s="213"/>
      <c r="AJ123" s="213"/>
      <c r="AK123" s="213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213"/>
      <c r="AX123" s="213"/>
      <c r="AY123" s="213"/>
      <c r="AZ123" s="213"/>
      <c r="BA123" s="213"/>
      <c r="BB123" s="213"/>
      <c r="BC123" s="213"/>
      <c r="BD123" s="213"/>
      <c r="BE123" s="213"/>
      <c r="BF123" s="213"/>
      <c r="BG123" s="213"/>
      <c r="BH123" s="213"/>
      <c r="BI123" s="213"/>
      <c r="BJ123" s="213"/>
      <c r="BK123" s="213"/>
      <c r="BL123" s="213"/>
    </row>
    <row r="124" customFormat="false" ht="24" hidden="false" customHeight="true" outlineLevel="0" collapsed="false">
      <c r="A124" s="466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452"/>
      <c r="R124" s="452"/>
      <c r="S124" s="452"/>
      <c r="T124" s="446"/>
      <c r="U124" s="446"/>
      <c r="V124" s="446"/>
      <c r="W124" s="202"/>
      <c r="X124" s="447"/>
      <c r="Y124" s="447"/>
      <c r="Z124" s="202"/>
      <c r="AA124" s="396"/>
      <c r="AB124" s="396"/>
      <c r="AC124" s="396"/>
      <c r="AD124" s="396"/>
      <c r="AE124" s="396"/>
      <c r="AF124" s="213"/>
      <c r="AG124" s="213"/>
      <c r="AH124" s="213"/>
      <c r="AI124" s="213"/>
      <c r="AJ124" s="213"/>
      <c r="AK124" s="213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  <c r="BA124" s="213"/>
      <c r="BB124" s="213"/>
      <c r="BC124" s="213"/>
      <c r="BD124" s="213"/>
      <c r="BE124" s="213"/>
      <c r="BF124" s="213"/>
      <c r="BG124" s="213"/>
      <c r="BH124" s="213"/>
      <c r="BI124" s="213"/>
      <c r="BJ124" s="213"/>
      <c r="BK124" s="213"/>
      <c r="BL124" s="213"/>
    </row>
    <row r="125" customFormat="false" ht="24" hidden="false" customHeight="true" outlineLevel="0" collapsed="false">
      <c r="A125" s="428" t="s">
        <v>40</v>
      </c>
      <c r="B125" s="422" t="s">
        <v>411</v>
      </c>
      <c r="C125" s="222" t="n">
        <v>15</v>
      </c>
      <c r="D125" s="222"/>
      <c r="E125" s="17"/>
      <c r="F125" s="423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424"/>
      <c r="U125" s="17"/>
      <c r="V125" s="391" t="s">
        <v>58</v>
      </c>
      <c r="W125" s="391"/>
      <c r="X125" s="391"/>
      <c r="Y125" s="392" t="s">
        <v>59</v>
      </c>
      <c r="Z125" s="392"/>
      <c r="AA125" s="392"/>
      <c r="AB125" s="393" t="s">
        <v>60</v>
      </c>
      <c r="AC125" s="393"/>
      <c r="AD125" s="393"/>
      <c r="AE125" s="393"/>
      <c r="AF125" s="213"/>
      <c r="AG125" s="213"/>
      <c r="AH125" s="213"/>
      <c r="AI125" s="213"/>
      <c r="AJ125" s="213"/>
      <c r="AK125" s="213"/>
      <c r="AL125" s="213"/>
      <c r="AM125" s="213"/>
      <c r="AN125" s="213"/>
      <c r="AO125" s="213"/>
      <c r="AP125" s="213"/>
      <c r="AQ125" s="213"/>
      <c r="AR125" s="213"/>
      <c r="AS125" s="213"/>
      <c r="AT125" s="213"/>
      <c r="AU125" s="213"/>
      <c r="AV125" s="213"/>
      <c r="AW125" s="213"/>
      <c r="AX125" s="213"/>
      <c r="AY125" s="213"/>
      <c r="AZ125" s="213"/>
      <c r="BA125" s="213"/>
      <c r="BB125" s="213"/>
      <c r="BC125" s="213"/>
      <c r="BD125" s="213"/>
      <c r="BE125" s="213"/>
      <c r="BF125" s="213"/>
      <c r="BG125" s="213"/>
      <c r="BH125" s="213"/>
      <c r="BI125" s="213"/>
      <c r="BJ125" s="213"/>
      <c r="BK125" s="213"/>
      <c r="BL125" s="213"/>
    </row>
    <row r="126" customFormat="false" ht="24" hidden="false" customHeight="true" outlineLevel="0" collapsed="false">
      <c r="A126" s="428"/>
      <c r="B126" s="17"/>
      <c r="C126" s="468" t="s">
        <v>455</v>
      </c>
      <c r="D126" s="468"/>
      <c r="E126" s="468"/>
      <c r="F126" s="468"/>
      <c r="G126" s="468"/>
      <c r="H126" s="468"/>
      <c r="I126" s="468"/>
      <c r="J126" s="468"/>
      <c r="K126" s="468"/>
      <c r="L126" s="468"/>
      <c r="M126" s="468"/>
      <c r="N126" s="468"/>
      <c r="O126" s="468"/>
      <c r="P126" s="468"/>
      <c r="Q126" s="468"/>
      <c r="R126" s="468"/>
      <c r="S126" s="468"/>
      <c r="T126" s="468"/>
      <c r="U126" s="468"/>
      <c r="V126" s="398" t="n">
        <f aca="false">'Расчетный лист'!BA69</f>
        <v>0.096</v>
      </c>
      <c r="W126" s="398"/>
      <c r="X126" s="398"/>
      <c r="Y126" s="399" t="s">
        <v>211</v>
      </c>
      <c r="Z126" s="399"/>
      <c r="AA126" s="399"/>
      <c r="AB126" s="400"/>
      <c r="AC126" s="401" t="s">
        <v>456</v>
      </c>
      <c r="AD126" s="401"/>
      <c r="AE126" s="400"/>
      <c r="AF126" s="213"/>
      <c r="AG126" s="213"/>
      <c r="AH126" s="213"/>
      <c r="AI126" s="213"/>
      <c r="AJ126" s="213"/>
      <c r="AK126" s="213"/>
      <c r="AL126" s="213"/>
      <c r="AM126" s="213"/>
      <c r="AN126" s="213"/>
      <c r="AO126" s="213"/>
      <c r="AP126" s="213"/>
      <c r="AQ126" s="213"/>
      <c r="AR126" s="213"/>
      <c r="AS126" s="213"/>
      <c r="AT126" s="213"/>
      <c r="AU126" s="213"/>
      <c r="AV126" s="213"/>
      <c r="AW126" s="213"/>
      <c r="AX126" s="213"/>
      <c r="AY126" s="213"/>
      <c r="AZ126" s="213"/>
      <c r="BA126" s="213"/>
      <c r="BB126" s="213"/>
      <c r="BC126" s="213"/>
      <c r="BD126" s="213"/>
      <c r="BE126" s="213"/>
      <c r="BF126" s="213"/>
      <c r="BG126" s="213"/>
      <c r="BH126" s="213"/>
      <c r="BI126" s="213"/>
      <c r="BJ126" s="213"/>
      <c r="BK126" s="213"/>
      <c r="BL126" s="213"/>
    </row>
    <row r="127" customFormat="false" ht="24" hidden="false" customHeight="true" outlineLevel="0" collapsed="false">
      <c r="A127" s="428"/>
      <c r="B127" s="17"/>
      <c r="C127" s="468"/>
      <c r="D127" s="468"/>
      <c r="E127" s="468"/>
      <c r="F127" s="468"/>
      <c r="G127" s="468"/>
      <c r="H127" s="468"/>
      <c r="I127" s="468"/>
      <c r="J127" s="468"/>
      <c r="K127" s="468"/>
      <c r="L127" s="468"/>
      <c r="M127" s="468"/>
      <c r="N127" s="468"/>
      <c r="O127" s="468"/>
      <c r="P127" s="468"/>
      <c r="Q127" s="468"/>
      <c r="R127" s="468"/>
      <c r="S127" s="468"/>
      <c r="T127" s="468"/>
      <c r="U127" s="468"/>
      <c r="V127" s="398"/>
      <c r="W127" s="398"/>
      <c r="X127" s="398"/>
      <c r="Y127" s="399"/>
      <c r="Z127" s="399"/>
      <c r="AA127" s="399"/>
      <c r="AB127" s="400"/>
      <c r="AC127" s="401"/>
      <c r="AD127" s="401"/>
      <c r="AE127" s="400"/>
      <c r="AF127" s="213"/>
      <c r="AG127" s="213"/>
      <c r="AH127" s="213"/>
      <c r="AI127" s="213"/>
      <c r="AJ127" s="213"/>
      <c r="AK127" s="213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  <c r="AY127" s="213"/>
      <c r="AZ127" s="213"/>
      <c r="BA127" s="213"/>
      <c r="BB127" s="213"/>
      <c r="BC127" s="213"/>
      <c r="BD127" s="213"/>
      <c r="BE127" s="213"/>
      <c r="BF127" s="213"/>
      <c r="BG127" s="213"/>
      <c r="BH127" s="213"/>
      <c r="BI127" s="213"/>
      <c r="BJ127" s="213"/>
      <c r="BK127" s="213"/>
      <c r="BL127" s="213"/>
    </row>
    <row r="128" customFormat="false" ht="24" hidden="false" customHeight="true" outlineLevel="0" collapsed="false">
      <c r="A128" s="422" t="s">
        <v>411</v>
      </c>
      <c r="B128" s="222" t="n">
        <v>16</v>
      </c>
      <c r="C128" s="222"/>
      <c r="D128" s="17"/>
      <c r="E128" s="423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424"/>
      <c r="Q128" s="17"/>
      <c r="R128" s="391" t="s">
        <v>58</v>
      </c>
      <c r="S128" s="391"/>
      <c r="T128" s="391"/>
      <c r="U128" s="392" t="s">
        <v>59</v>
      </c>
      <c r="V128" s="392"/>
      <c r="W128" s="392"/>
      <c r="X128" s="393" t="s">
        <v>60</v>
      </c>
      <c r="Y128" s="393"/>
      <c r="Z128" s="393"/>
      <c r="AA128" s="393"/>
      <c r="AB128" s="293" t="s">
        <v>1</v>
      </c>
      <c r="AC128" s="293"/>
      <c r="AD128" s="293"/>
      <c r="AE128" s="293"/>
      <c r="AF128" s="213"/>
      <c r="AG128" s="213"/>
      <c r="AH128" s="213"/>
      <c r="AI128" s="213"/>
      <c r="AJ128" s="213"/>
      <c r="AK128" s="213"/>
      <c r="AL128" s="213"/>
      <c r="AM128" s="213"/>
      <c r="AN128" s="213"/>
      <c r="AO128" s="213"/>
      <c r="AP128" s="213"/>
      <c r="AQ128" s="213"/>
      <c r="AR128" s="213"/>
      <c r="AS128" s="213"/>
      <c r="AT128" s="213"/>
      <c r="AU128" s="213"/>
      <c r="AV128" s="213"/>
      <c r="AW128" s="213"/>
      <c r="AX128" s="213"/>
      <c r="AY128" s="213"/>
      <c r="AZ128" s="213"/>
      <c r="BA128" s="213"/>
      <c r="BB128" s="213"/>
      <c r="BC128" s="213"/>
      <c r="BD128" s="213"/>
      <c r="BE128" s="213"/>
      <c r="BF128" s="213"/>
      <c r="BG128" s="213"/>
      <c r="BH128" s="213"/>
      <c r="BI128" s="213"/>
      <c r="BJ128" s="213"/>
      <c r="BK128" s="213"/>
      <c r="BL128" s="213"/>
    </row>
    <row r="129" customFormat="false" ht="24" hidden="false" customHeight="true" outlineLevel="0" collapsed="false">
      <c r="A129" s="17"/>
      <c r="B129" s="398" t="s">
        <v>457</v>
      </c>
      <c r="C129" s="398"/>
      <c r="D129" s="398"/>
      <c r="E129" s="398"/>
      <c r="F129" s="398"/>
      <c r="G129" s="398"/>
      <c r="H129" s="398"/>
      <c r="I129" s="398"/>
      <c r="J129" s="398"/>
      <c r="K129" s="398"/>
      <c r="L129" s="398"/>
      <c r="M129" s="398"/>
      <c r="N129" s="398"/>
      <c r="O129" s="398"/>
      <c r="P129" s="398"/>
      <c r="Q129" s="398"/>
      <c r="R129" s="398" t="n">
        <f aca="false">'Расчетный лист'!AZ57</f>
        <v>0.0192</v>
      </c>
      <c r="S129" s="398"/>
      <c r="T129" s="398"/>
      <c r="U129" s="399" t="s">
        <v>211</v>
      </c>
      <c r="V129" s="399"/>
      <c r="W129" s="399"/>
      <c r="X129" s="400"/>
      <c r="Y129" s="401" t="s">
        <v>458</v>
      </c>
      <c r="Z129" s="401"/>
      <c r="AA129" s="400"/>
      <c r="AB129" s="3"/>
      <c r="AC129" s="3"/>
      <c r="AD129" s="3"/>
      <c r="AE129" s="3"/>
      <c r="AF129" s="213"/>
      <c r="AG129" s="213"/>
      <c r="AH129" s="213"/>
      <c r="AI129" s="213"/>
      <c r="AJ129" s="213"/>
      <c r="AK129" s="213"/>
      <c r="AL129" s="213"/>
      <c r="AM129" s="213"/>
      <c r="AN129" s="213"/>
      <c r="AO129" s="213"/>
      <c r="AP129" s="213"/>
      <c r="AQ129" s="213"/>
      <c r="AR129" s="213"/>
      <c r="AS129" s="213"/>
      <c r="AT129" s="213"/>
      <c r="AU129" s="213"/>
      <c r="AV129" s="213"/>
      <c r="AW129" s="213"/>
      <c r="AX129" s="213"/>
      <c r="AY129" s="213"/>
      <c r="AZ129" s="213"/>
      <c r="BA129" s="213"/>
      <c r="BB129" s="213"/>
      <c r="BC129" s="213"/>
      <c r="BD129" s="213"/>
      <c r="BE129" s="213"/>
      <c r="BF129" s="213"/>
      <c r="BG129" s="213"/>
      <c r="BH129" s="213"/>
      <c r="BI129" s="213"/>
      <c r="BJ129" s="213"/>
      <c r="BK129" s="213"/>
      <c r="BL129" s="213"/>
    </row>
    <row r="130" customFormat="false" ht="24" hidden="false" customHeight="true" outlineLevel="0" collapsed="false">
      <c r="A130" s="17"/>
      <c r="B130" s="398"/>
      <c r="C130" s="398"/>
      <c r="D130" s="398"/>
      <c r="E130" s="398"/>
      <c r="F130" s="398"/>
      <c r="G130" s="398"/>
      <c r="H130" s="398"/>
      <c r="I130" s="398"/>
      <c r="J130" s="398"/>
      <c r="K130" s="398"/>
      <c r="L130" s="398"/>
      <c r="M130" s="398"/>
      <c r="N130" s="398"/>
      <c r="O130" s="398"/>
      <c r="P130" s="398"/>
      <c r="Q130" s="398"/>
      <c r="R130" s="398"/>
      <c r="S130" s="398"/>
      <c r="T130" s="398"/>
      <c r="U130" s="399"/>
      <c r="V130" s="399"/>
      <c r="W130" s="399"/>
      <c r="X130" s="400"/>
      <c r="Y130" s="401"/>
      <c r="Z130" s="401"/>
      <c r="AA130" s="400"/>
      <c r="AB130" s="3"/>
      <c r="AC130" s="3"/>
      <c r="AD130" s="3"/>
      <c r="AE130" s="3"/>
      <c r="AF130" s="213"/>
      <c r="AG130" s="213"/>
      <c r="AH130" s="213"/>
      <c r="AI130" s="213"/>
      <c r="AJ130" s="213"/>
      <c r="AK130" s="213"/>
      <c r="AL130" s="213"/>
      <c r="AM130" s="213"/>
      <c r="AN130" s="213"/>
      <c r="AO130" s="213"/>
      <c r="AP130" s="213"/>
      <c r="AQ130" s="213"/>
      <c r="AR130" s="213"/>
      <c r="AS130" s="213"/>
      <c r="AT130" s="213"/>
      <c r="AU130" s="213"/>
      <c r="AV130" s="213"/>
      <c r="AW130" s="213"/>
      <c r="AX130" s="213"/>
      <c r="AY130" s="213"/>
      <c r="AZ130" s="213"/>
      <c r="BA130" s="213"/>
      <c r="BB130" s="213"/>
      <c r="BC130" s="213"/>
      <c r="BD130" s="213"/>
      <c r="BE130" s="213"/>
      <c r="BF130" s="213"/>
      <c r="BG130" s="213"/>
      <c r="BH130" s="213"/>
      <c r="BI130" s="213"/>
      <c r="BJ130" s="213"/>
      <c r="BK130" s="213"/>
      <c r="BL130" s="213"/>
    </row>
    <row r="131" customFormat="false" ht="24" hidden="false" customHeight="true" outlineLevel="0" collapsed="false">
      <c r="A131" s="422" t="s">
        <v>411</v>
      </c>
      <c r="B131" s="222" t="n">
        <v>17</v>
      </c>
      <c r="C131" s="222"/>
      <c r="D131" s="17"/>
      <c r="E131" s="423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424"/>
      <c r="Q131" s="17"/>
      <c r="R131" s="391" t="s">
        <v>58</v>
      </c>
      <c r="S131" s="391"/>
      <c r="T131" s="391"/>
      <c r="U131" s="392" t="s">
        <v>59</v>
      </c>
      <c r="V131" s="392"/>
      <c r="W131" s="392"/>
      <c r="X131" s="393" t="s">
        <v>60</v>
      </c>
      <c r="Y131" s="393"/>
      <c r="Z131" s="393"/>
      <c r="AA131" s="393"/>
      <c r="AB131" s="293" t="s">
        <v>1</v>
      </c>
      <c r="AC131" s="293"/>
      <c r="AD131" s="293"/>
      <c r="AE131" s="293"/>
      <c r="AF131" s="213"/>
      <c r="AG131" s="213"/>
      <c r="AH131" s="213"/>
      <c r="AI131" s="213"/>
      <c r="AJ131" s="213"/>
      <c r="AK131" s="213"/>
      <c r="AL131" s="213"/>
      <c r="AM131" s="213"/>
      <c r="AN131" s="213"/>
      <c r="AO131" s="213"/>
      <c r="AP131" s="213"/>
      <c r="AQ131" s="213"/>
      <c r="AR131" s="213"/>
      <c r="AS131" s="213"/>
      <c r="AT131" s="213"/>
      <c r="AU131" s="213"/>
      <c r="AV131" s="213"/>
      <c r="AW131" s="213"/>
      <c r="AX131" s="213"/>
      <c r="AY131" s="213"/>
      <c r="AZ131" s="213"/>
      <c r="BA131" s="213"/>
      <c r="BB131" s="213"/>
      <c r="BC131" s="213"/>
      <c r="BD131" s="213"/>
      <c r="BE131" s="213"/>
      <c r="BF131" s="213"/>
      <c r="BG131" s="213"/>
      <c r="BH131" s="213"/>
      <c r="BI131" s="213"/>
      <c r="BJ131" s="213"/>
      <c r="BK131" s="213"/>
      <c r="BL131" s="213"/>
    </row>
    <row r="132" customFormat="false" ht="24" hidden="false" customHeight="true" outlineLevel="0" collapsed="false">
      <c r="A132" s="17"/>
      <c r="B132" s="464" t="s">
        <v>228</v>
      </c>
      <c r="C132" s="464"/>
      <c r="D132" s="464"/>
      <c r="E132" s="464"/>
      <c r="F132" s="464"/>
      <c r="G132" s="464"/>
      <c r="H132" s="464"/>
      <c r="I132" s="464"/>
      <c r="J132" s="464"/>
      <c r="K132" s="464"/>
      <c r="L132" s="464"/>
      <c r="M132" s="464"/>
      <c r="N132" s="464"/>
      <c r="O132" s="464"/>
      <c r="P132" s="464"/>
      <c r="Q132" s="464"/>
      <c r="R132" s="398" t="n">
        <f aca="false">'Расчетный лист'!AZ61</f>
        <v>3.01261261261262</v>
      </c>
      <c r="S132" s="398"/>
      <c r="T132" s="398"/>
      <c r="U132" s="399" t="s">
        <v>211</v>
      </c>
      <c r="V132" s="399"/>
      <c r="W132" s="399"/>
      <c r="X132" s="400"/>
      <c r="Y132" s="401" t="s">
        <v>459</v>
      </c>
      <c r="Z132" s="401"/>
      <c r="AA132" s="400"/>
      <c r="AB132" s="3"/>
      <c r="AC132" s="3"/>
      <c r="AD132" s="3"/>
      <c r="AE132" s="3"/>
      <c r="AF132" s="213"/>
      <c r="AG132" s="213"/>
      <c r="AH132" s="213"/>
      <c r="AI132" s="213"/>
      <c r="AJ132" s="213"/>
      <c r="AK132" s="213"/>
      <c r="AL132" s="213"/>
      <c r="AM132" s="213"/>
      <c r="AN132" s="213"/>
      <c r="AO132" s="213"/>
      <c r="AP132" s="213"/>
      <c r="AQ132" s="213"/>
      <c r="AR132" s="213"/>
      <c r="AS132" s="213"/>
      <c r="AT132" s="213"/>
      <c r="AU132" s="213"/>
      <c r="AV132" s="213"/>
      <c r="AW132" s="213"/>
      <c r="AX132" s="213"/>
      <c r="AY132" s="213"/>
      <c r="AZ132" s="213"/>
      <c r="BA132" s="213"/>
      <c r="BB132" s="213"/>
      <c r="BC132" s="213"/>
      <c r="BD132" s="213"/>
      <c r="BE132" s="213"/>
      <c r="BF132" s="213"/>
      <c r="BG132" s="213"/>
      <c r="BH132" s="213"/>
      <c r="BI132" s="213"/>
      <c r="BJ132" s="213"/>
      <c r="BK132" s="213"/>
      <c r="BL132" s="213"/>
    </row>
    <row r="133" customFormat="false" ht="24" hidden="false" customHeight="true" outlineLevel="0" collapsed="false">
      <c r="A133" s="17"/>
      <c r="B133" s="464"/>
      <c r="C133" s="464"/>
      <c r="D133" s="464"/>
      <c r="E133" s="464"/>
      <c r="F133" s="464"/>
      <c r="G133" s="464"/>
      <c r="H133" s="464"/>
      <c r="I133" s="464"/>
      <c r="J133" s="464"/>
      <c r="K133" s="464"/>
      <c r="L133" s="464"/>
      <c r="M133" s="464"/>
      <c r="N133" s="464"/>
      <c r="O133" s="464"/>
      <c r="P133" s="464"/>
      <c r="Q133" s="464"/>
      <c r="R133" s="398"/>
      <c r="S133" s="398"/>
      <c r="T133" s="398"/>
      <c r="U133" s="399"/>
      <c r="V133" s="399"/>
      <c r="W133" s="399"/>
      <c r="X133" s="400"/>
      <c r="Y133" s="401"/>
      <c r="Z133" s="401"/>
      <c r="AA133" s="400"/>
      <c r="AB133" s="3"/>
      <c r="AC133" s="3"/>
      <c r="AD133" s="3"/>
      <c r="AE133" s="3"/>
      <c r="AF133" s="213"/>
      <c r="AG133" s="213"/>
      <c r="AH133" s="213"/>
      <c r="AI133" s="213"/>
      <c r="AJ133" s="213"/>
      <c r="AK133" s="213"/>
      <c r="AL133" s="213"/>
      <c r="AM133" s="213"/>
      <c r="AN133" s="213"/>
      <c r="AO133" s="213"/>
      <c r="AP133" s="213"/>
      <c r="AQ133" s="213"/>
      <c r="AR133" s="213"/>
      <c r="AS133" s="213"/>
      <c r="AT133" s="213"/>
      <c r="AU133" s="213"/>
      <c r="AV133" s="213"/>
      <c r="AW133" s="213"/>
      <c r="AX133" s="213"/>
      <c r="AY133" s="213"/>
      <c r="AZ133" s="213"/>
      <c r="BA133" s="213"/>
      <c r="BB133" s="213"/>
      <c r="BC133" s="213"/>
      <c r="BD133" s="213"/>
      <c r="BE133" s="213"/>
      <c r="BF133" s="213"/>
      <c r="BG133" s="213"/>
      <c r="BH133" s="213"/>
      <c r="BI133" s="213"/>
      <c r="BJ133" s="213"/>
      <c r="BK133" s="213"/>
      <c r="BL133" s="213"/>
    </row>
    <row r="134" customFormat="false" ht="24" hidden="false" customHeight="true" outlineLevel="0" collapsed="false">
      <c r="A134" s="422" t="s">
        <v>411</v>
      </c>
      <c r="B134" s="222" t="n">
        <v>18</v>
      </c>
      <c r="C134" s="222"/>
      <c r="D134" s="17"/>
      <c r="E134" s="423"/>
      <c r="F134" s="30"/>
      <c r="G134" s="30"/>
      <c r="H134" s="30"/>
      <c r="I134" s="30"/>
      <c r="J134" s="30"/>
      <c r="K134" s="30"/>
      <c r="L134" s="30"/>
      <c r="M134" s="30"/>
      <c r="N134" s="30"/>
      <c r="O134" s="424"/>
      <c r="P134" s="17"/>
      <c r="Q134" s="391" t="s">
        <v>58</v>
      </c>
      <c r="R134" s="391"/>
      <c r="S134" s="391"/>
      <c r="T134" s="392" t="s">
        <v>59</v>
      </c>
      <c r="U134" s="392"/>
      <c r="V134" s="392"/>
      <c r="W134" s="393" t="s">
        <v>60</v>
      </c>
      <c r="X134" s="393"/>
      <c r="Y134" s="393"/>
      <c r="Z134" s="393"/>
      <c r="AA134" s="293" t="s">
        <v>1</v>
      </c>
      <c r="AB134" s="293"/>
      <c r="AC134" s="293"/>
      <c r="AD134" s="293"/>
      <c r="AE134" s="293"/>
      <c r="AF134" s="213"/>
      <c r="AG134" s="213"/>
      <c r="AH134" s="213"/>
      <c r="AI134" s="213"/>
      <c r="AJ134" s="213"/>
      <c r="AK134" s="213"/>
      <c r="AL134" s="213"/>
      <c r="AM134" s="213"/>
      <c r="AN134" s="213"/>
      <c r="AO134" s="213"/>
      <c r="AP134" s="213"/>
      <c r="AQ134" s="213"/>
      <c r="AR134" s="213"/>
      <c r="AS134" s="213"/>
      <c r="AT134" s="213"/>
      <c r="AU134" s="213"/>
      <c r="AV134" s="213"/>
      <c r="AW134" s="213"/>
      <c r="AX134" s="213"/>
      <c r="AY134" s="213"/>
      <c r="AZ134" s="213"/>
      <c r="BA134" s="213"/>
      <c r="BB134" s="213"/>
      <c r="BC134" s="213"/>
      <c r="BD134" s="213"/>
      <c r="BE134" s="213"/>
      <c r="BF134" s="213"/>
      <c r="BG134" s="213"/>
      <c r="BH134" s="213"/>
      <c r="BI134" s="213"/>
      <c r="BJ134" s="213"/>
      <c r="BK134" s="213"/>
      <c r="BL134" s="213"/>
    </row>
    <row r="135" customFormat="false" ht="24" hidden="false" customHeight="true" outlineLevel="0" collapsed="false">
      <c r="A135" s="17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398" t="n">
        <f aca="false">'Расчетный лист'!AZ65</f>
        <v>0.2304</v>
      </c>
      <c r="R135" s="398"/>
      <c r="S135" s="398"/>
      <c r="T135" s="399" t="s">
        <v>211</v>
      </c>
      <c r="U135" s="399"/>
      <c r="V135" s="399"/>
      <c r="W135" s="400"/>
      <c r="X135" s="401" t="s">
        <v>460</v>
      </c>
      <c r="Y135" s="401"/>
      <c r="Z135" s="400"/>
      <c r="AA135" s="3"/>
      <c r="AB135" s="3"/>
      <c r="AC135" s="3"/>
      <c r="AD135" s="3"/>
      <c r="AE135" s="3"/>
      <c r="AF135" s="213"/>
      <c r="AG135" s="213"/>
      <c r="AH135" s="213"/>
      <c r="AI135" s="213"/>
      <c r="AJ135" s="213"/>
      <c r="AK135" s="213"/>
      <c r="AL135" s="213"/>
      <c r="AM135" s="213"/>
      <c r="AN135" s="213"/>
      <c r="AO135" s="213"/>
      <c r="AP135" s="213"/>
      <c r="AQ135" s="213"/>
      <c r="AR135" s="213"/>
      <c r="AS135" s="213"/>
      <c r="AT135" s="213"/>
      <c r="AU135" s="213"/>
      <c r="AV135" s="213"/>
      <c r="AW135" s="213"/>
      <c r="AX135" s="213"/>
      <c r="AY135" s="213"/>
      <c r="AZ135" s="213"/>
      <c r="BA135" s="213"/>
      <c r="BB135" s="213"/>
      <c r="BC135" s="213"/>
      <c r="BD135" s="213"/>
      <c r="BE135" s="213"/>
      <c r="BF135" s="213"/>
      <c r="BG135" s="213"/>
      <c r="BH135" s="213"/>
      <c r="BI135" s="213"/>
      <c r="BJ135" s="213"/>
      <c r="BK135" s="213"/>
      <c r="BL135" s="213"/>
    </row>
    <row r="136" customFormat="false" ht="24" hidden="false" customHeight="true" outlineLevel="0" collapsed="false">
      <c r="A136" s="17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398"/>
      <c r="R136" s="398"/>
      <c r="S136" s="398"/>
      <c r="T136" s="399"/>
      <c r="U136" s="399"/>
      <c r="V136" s="399"/>
      <c r="W136" s="400"/>
      <c r="X136" s="401"/>
      <c r="Y136" s="401"/>
      <c r="Z136" s="400"/>
      <c r="AA136" s="3"/>
      <c r="AB136" s="3"/>
      <c r="AC136" s="3"/>
      <c r="AD136" s="3"/>
      <c r="AE136" s="3"/>
      <c r="AH136" s="213"/>
      <c r="AI136" s="213"/>
      <c r="AJ136" s="213"/>
      <c r="AK136" s="213"/>
      <c r="AL136" s="213"/>
      <c r="AM136" s="213"/>
      <c r="AN136" s="213"/>
      <c r="AO136" s="213"/>
      <c r="AP136" s="213"/>
      <c r="AQ136" s="213"/>
      <c r="AR136" s="213"/>
      <c r="AS136" s="213"/>
      <c r="AT136" s="213"/>
      <c r="AU136" s="213"/>
      <c r="AV136" s="213"/>
      <c r="AW136" s="213"/>
      <c r="AX136" s="213"/>
      <c r="AY136" s="213"/>
      <c r="AZ136" s="213"/>
      <c r="BA136" s="213"/>
      <c r="BB136" s="213"/>
      <c r="BC136" s="213"/>
      <c r="BD136" s="213"/>
      <c r="BE136" s="213"/>
      <c r="BF136" s="213"/>
      <c r="BG136" s="213"/>
      <c r="BH136" s="213"/>
      <c r="BI136" s="213"/>
      <c r="BJ136" s="213"/>
      <c r="BK136" s="213"/>
      <c r="BL136" s="213"/>
    </row>
    <row r="137" customFormat="false" ht="24" hidden="false" customHeight="true" outlineLevel="0" collapsed="false">
      <c r="A137" s="183"/>
      <c r="B137" s="222" t="n">
        <v>19</v>
      </c>
      <c r="C137" s="222"/>
      <c r="D137" s="17"/>
      <c r="E137" s="423"/>
      <c r="F137" s="30"/>
      <c r="G137" s="30"/>
      <c r="H137" s="30"/>
      <c r="I137" s="30"/>
      <c r="J137" s="30"/>
      <c r="K137" s="30"/>
      <c r="L137" s="30"/>
      <c r="M137" s="30"/>
      <c r="N137" s="30"/>
      <c r="O137" s="424"/>
      <c r="P137" s="17"/>
      <c r="Q137" s="391" t="s">
        <v>58</v>
      </c>
      <c r="R137" s="391"/>
      <c r="S137" s="391"/>
      <c r="T137" s="392" t="s">
        <v>59</v>
      </c>
      <c r="U137" s="392"/>
      <c r="V137" s="392"/>
      <c r="W137" s="293" t="s">
        <v>60</v>
      </c>
      <c r="X137" s="293"/>
      <c r="Y137" s="293"/>
      <c r="Z137" s="293"/>
      <c r="AA137" s="293" t="s">
        <v>1</v>
      </c>
      <c r="AB137" s="293"/>
      <c r="AC137" s="293"/>
      <c r="AD137" s="293"/>
      <c r="AE137" s="293"/>
      <c r="AH137" s="213"/>
      <c r="AI137" s="213"/>
      <c r="AJ137" s="213"/>
      <c r="AK137" s="213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3"/>
      <c r="BB137" s="213"/>
      <c r="BC137" s="213"/>
      <c r="BD137" s="213"/>
      <c r="BE137" s="213"/>
      <c r="BF137" s="213"/>
      <c r="BG137" s="213"/>
      <c r="BH137" s="213"/>
      <c r="BI137" s="213"/>
      <c r="BJ137" s="213"/>
      <c r="BK137" s="213"/>
      <c r="BL137" s="213"/>
    </row>
    <row r="138" customFormat="false" ht="24" hidden="false" customHeight="true" outlineLevel="0" collapsed="false">
      <c r="A138" s="183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452" t="str">
        <f aca="false">'Расчетный лист'!BZ48</f>
        <v>Значение</v>
      </c>
      <c r="R138" s="452"/>
      <c r="S138" s="452"/>
      <c r="T138" s="446" t="s">
        <v>191</v>
      </c>
      <c r="U138" s="446"/>
      <c r="V138" s="446"/>
      <c r="W138" s="202"/>
      <c r="X138" s="447" t="s">
        <v>398</v>
      </c>
      <c r="Y138" s="447"/>
      <c r="Z138" s="202"/>
      <c r="AA138" s="396"/>
      <c r="AB138" s="396"/>
      <c r="AC138" s="396"/>
      <c r="AD138" s="396"/>
      <c r="AE138" s="396"/>
      <c r="AH138" s="213"/>
      <c r="AI138" s="213"/>
      <c r="AJ138" s="213"/>
      <c r="AK138" s="213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3"/>
      <c r="BB138" s="213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</row>
    <row r="139" customFormat="false" ht="24" hidden="false" customHeight="true" outlineLevel="0" collapsed="false">
      <c r="A139" s="183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452"/>
      <c r="R139" s="452"/>
      <c r="S139" s="452"/>
      <c r="T139" s="446"/>
      <c r="U139" s="446"/>
      <c r="V139" s="446"/>
      <c r="W139" s="202"/>
      <c r="X139" s="447"/>
      <c r="Y139" s="447"/>
      <c r="Z139" s="202"/>
      <c r="AA139" s="396"/>
      <c r="AB139" s="396"/>
      <c r="AC139" s="396"/>
      <c r="AD139" s="396"/>
      <c r="AE139" s="396"/>
      <c r="AH139" s="213"/>
      <c r="AI139" s="213"/>
      <c r="AJ139" s="213"/>
      <c r="AK139" s="213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3"/>
      <c r="BA139" s="213"/>
      <c r="BB139" s="213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</row>
    <row r="140" customFormat="false" ht="24" hidden="false" customHeight="true" outlineLevel="0" collapsed="false">
      <c r="A140" s="17"/>
      <c r="B140" s="222" t="n">
        <v>20</v>
      </c>
      <c r="C140" s="222"/>
      <c r="D140" s="17"/>
      <c r="E140" s="423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424"/>
      <c r="Q140" s="17"/>
      <c r="R140" s="391" t="s">
        <v>58</v>
      </c>
      <c r="S140" s="391"/>
      <c r="T140" s="391"/>
      <c r="U140" s="392" t="s">
        <v>59</v>
      </c>
      <c r="V140" s="392"/>
      <c r="W140" s="392"/>
      <c r="X140" s="393" t="s">
        <v>60</v>
      </c>
      <c r="Y140" s="393"/>
      <c r="Z140" s="393"/>
      <c r="AA140" s="393"/>
      <c r="AB140" s="293" t="s">
        <v>1</v>
      </c>
      <c r="AC140" s="293"/>
      <c r="AD140" s="293"/>
      <c r="AE140" s="293"/>
      <c r="AH140" s="213"/>
      <c r="AI140" s="213"/>
      <c r="AJ140" s="213"/>
      <c r="AK140" s="213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213"/>
      <c r="AX140" s="213"/>
      <c r="AY140" s="213"/>
      <c r="AZ140" s="213"/>
      <c r="BA140" s="213"/>
      <c r="BB140" s="213"/>
      <c r="BC140" s="213"/>
      <c r="BD140" s="213"/>
      <c r="BE140" s="213"/>
      <c r="BF140" s="213"/>
      <c r="BG140" s="213"/>
      <c r="BH140" s="213"/>
      <c r="BI140" s="213"/>
      <c r="BJ140" s="213"/>
      <c r="BK140" s="213"/>
      <c r="BL140" s="213"/>
    </row>
    <row r="141" customFormat="false" ht="24" hidden="false" customHeight="true" outlineLevel="0" collapsed="false">
      <c r="A141" s="17"/>
      <c r="B141" s="464" t="s">
        <v>77</v>
      </c>
      <c r="C141" s="464"/>
      <c r="D141" s="464"/>
      <c r="E141" s="464"/>
      <c r="F141" s="464"/>
      <c r="G141" s="464"/>
      <c r="H141" s="464"/>
      <c r="I141" s="464"/>
      <c r="J141" s="464"/>
      <c r="K141" s="464"/>
      <c r="L141" s="464"/>
      <c r="M141" s="464"/>
      <c r="N141" s="464"/>
      <c r="O141" s="464"/>
      <c r="P141" s="464"/>
      <c r="Q141" s="464"/>
      <c r="R141" s="469" t="str">
        <f aca="false">'Расчетный лист'!BZ52</f>
        <v>Значение</v>
      </c>
      <c r="S141" s="469"/>
      <c r="T141" s="469"/>
      <c r="U141" s="399" t="s">
        <v>200</v>
      </c>
      <c r="V141" s="399"/>
      <c r="W141" s="399"/>
      <c r="X141" s="400"/>
      <c r="Y141" s="401" t="s">
        <v>77</v>
      </c>
      <c r="Z141" s="401"/>
      <c r="AA141" s="400"/>
      <c r="AB141" s="3"/>
      <c r="AC141" s="3"/>
      <c r="AD141" s="3"/>
      <c r="AE141" s="3"/>
      <c r="AH141" s="213"/>
      <c r="AI141" s="213"/>
      <c r="AJ141" s="213"/>
      <c r="AK141" s="213"/>
      <c r="AL141" s="213"/>
      <c r="AM141" s="213"/>
      <c r="AN141" s="213"/>
      <c r="AO141" s="213"/>
      <c r="AP141" s="213"/>
      <c r="AQ141" s="213"/>
      <c r="AR141" s="213"/>
      <c r="AS141" s="213"/>
      <c r="AT141" s="213"/>
      <c r="AU141" s="213"/>
      <c r="AV141" s="213"/>
      <c r="AW141" s="213"/>
      <c r="AX141" s="213"/>
      <c r="AY141" s="213"/>
      <c r="AZ141" s="213"/>
      <c r="BA141" s="213"/>
      <c r="BB141" s="213"/>
      <c r="BC141" s="213"/>
      <c r="BD141" s="213"/>
      <c r="BE141" s="213"/>
      <c r="BF141" s="213"/>
      <c r="BG141" s="213"/>
      <c r="BH141" s="213"/>
      <c r="BI141" s="213"/>
      <c r="BJ141" s="213"/>
      <c r="BK141" s="213"/>
      <c r="BL141" s="213"/>
    </row>
    <row r="142" customFormat="false" ht="24" hidden="false" customHeight="true" outlineLevel="0" collapsed="false">
      <c r="A142" s="17"/>
      <c r="B142" s="464"/>
      <c r="C142" s="464"/>
      <c r="D142" s="464"/>
      <c r="E142" s="464"/>
      <c r="F142" s="464"/>
      <c r="G142" s="464"/>
      <c r="H142" s="464"/>
      <c r="I142" s="464"/>
      <c r="J142" s="464"/>
      <c r="K142" s="464"/>
      <c r="L142" s="464"/>
      <c r="M142" s="464"/>
      <c r="N142" s="464"/>
      <c r="O142" s="464"/>
      <c r="P142" s="464"/>
      <c r="Q142" s="464"/>
      <c r="R142" s="469"/>
      <c r="S142" s="469"/>
      <c r="T142" s="469"/>
      <c r="U142" s="399"/>
      <c r="V142" s="399"/>
      <c r="W142" s="399"/>
      <c r="X142" s="400"/>
      <c r="Y142" s="401"/>
      <c r="Z142" s="401"/>
      <c r="AA142" s="400"/>
      <c r="AB142" s="3"/>
      <c r="AC142" s="3"/>
      <c r="AD142" s="3"/>
      <c r="AE142" s="3"/>
      <c r="AH142" s="213"/>
      <c r="AI142" s="213"/>
      <c r="AJ142" s="213"/>
      <c r="AK142" s="213"/>
      <c r="AL142" s="213"/>
      <c r="AM142" s="213"/>
      <c r="AN142" s="213"/>
      <c r="AO142" s="213"/>
      <c r="AP142" s="213"/>
      <c r="AQ142" s="213"/>
      <c r="AR142" s="213"/>
      <c r="AS142" s="213"/>
      <c r="AT142" s="213"/>
      <c r="AU142" s="213"/>
      <c r="AV142" s="213"/>
      <c r="AW142" s="213"/>
      <c r="AX142" s="213"/>
      <c r="AY142" s="213"/>
      <c r="AZ142" s="213"/>
      <c r="BA142" s="213"/>
      <c r="BB142" s="213"/>
      <c r="BC142" s="213"/>
      <c r="BD142" s="213"/>
      <c r="BE142" s="213"/>
      <c r="BF142" s="213"/>
      <c r="BG142" s="213"/>
      <c r="BH142" s="213"/>
      <c r="BI142" s="213"/>
      <c r="BJ142" s="213"/>
      <c r="BK142" s="213"/>
      <c r="BL142" s="213"/>
    </row>
    <row r="143" customFormat="false" ht="24" hidden="false" customHeight="true" outlineLevel="0" collapsed="false">
      <c r="A143" s="470"/>
      <c r="B143" s="471"/>
      <c r="C143" s="471"/>
      <c r="D143" s="471"/>
      <c r="E143" s="471"/>
      <c r="F143" s="471"/>
      <c r="G143" s="471"/>
      <c r="H143" s="471"/>
      <c r="I143" s="471"/>
      <c r="J143" s="471"/>
      <c r="K143" s="471"/>
      <c r="L143" s="471"/>
      <c r="M143" s="471"/>
      <c r="N143" s="471"/>
      <c r="O143" s="471"/>
      <c r="P143" s="471"/>
      <c r="Q143" s="471"/>
      <c r="R143" s="471"/>
      <c r="S143" s="471"/>
      <c r="T143" s="471"/>
      <c r="U143" s="471"/>
      <c r="V143" s="471"/>
      <c r="W143" s="471"/>
      <c r="X143" s="471"/>
      <c r="Y143" s="471"/>
      <c r="Z143" s="471"/>
      <c r="AA143" s="471"/>
      <c r="AB143" s="471"/>
      <c r="AC143" s="471"/>
      <c r="AD143" s="471"/>
      <c r="AE143" s="472"/>
      <c r="AH143" s="213"/>
      <c r="AI143" s="213"/>
      <c r="AJ143" s="213"/>
      <c r="AK143" s="213"/>
      <c r="AL143" s="213"/>
      <c r="AM143" s="213"/>
      <c r="AN143" s="213"/>
      <c r="AO143" s="213"/>
      <c r="AP143" s="213"/>
      <c r="AQ143" s="213"/>
      <c r="AR143" s="213"/>
      <c r="AS143" s="213"/>
      <c r="AT143" s="213"/>
      <c r="AU143" s="213"/>
      <c r="AV143" s="213"/>
      <c r="AW143" s="213"/>
      <c r="AX143" s="213"/>
      <c r="AY143" s="213"/>
      <c r="AZ143" s="213"/>
      <c r="BA143" s="213"/>
      <c r="BB143" s="213"/>
      <c r="BC143" s="213"/>
      <c r="BD143" s="213"/>
      <c r="BE143" s="213"/>
      <c r="BF143" s="213"/>
      <c r="BG143" s="213"/>
      <c r="BH143" s="213"/>
      <c r="BI143" s="213"/>
      <c r="BJ143" s="213"/>
      <c r="BK143" s="213"/>
      <c r="BL143" s="213"/>
    </row>
    <row r="144" customFormat="false" ht="24" hidden="false" customHeight="true" outlineLevel="0" collapsed="false">
      <c r="A144" s="434"/>
      <c r="B144" s="426" t="s">
        <v>412</v>
      </c>
      <c r="C144" s="426"/>
      <c r="D144" s="426"/>
      <c r="E144" s="426"/>
      <c r="F144" s="426"/>
      <c r="G144" s="426"/>
      <c r="H144" s="426"/>
      <c r="I144" s="426"/>
      <c r="J144" s="426"/>
      <c r="K144" s="426"/>
      <c r="L144" s="426"/>
      <c r="M144" s="426"/>
      <c r="N144" s="426"/>
      <c r="O144" s="426"/>
      <c r="P144" s="426"/>
      <c r="Q144" s="426"/>
      <c r="R144" s="426"/>
      <c r="S144" s="426"/>
      <c r="T144" s="426"/>
      <c r="U144" s="426"/>
      <c r="V144" s="426"/>
      <c r="W144" s="426"/>
      <c r="X144" s="434"/>
      <c r="Y144" s="426" t="s">
        <v>413</v>
      </c>
      <c r="Z144" s="426"/>
      <c r="AA144" s="426"/>
      <c r="AB144" s="434"/>
      <c r="AC144" s="426" t="n">
        <f aca="false">AC120+1</f>
        <v>6</v>
      </c>
      <c r="AD144" s="426"/>
      <c r="AE144" s="434"/>
      <c r="AH144" s="213"/>
      <c r="AI144" s="213"/>
      <c r="AJ144" s="213"/>
      <c r="AK144" s="213"/>
      <c r="AL144" s="213"/>
      <c r="AM144" s="213"/>
      <c r="AN144" s="213"/>
      <c r="AO144" s="213"/>
      <c r="AP144" s="213"/>
      <c r="AQ144" s="213"/>
      <c r="AR144" s="213"/>
      <c r="AS144" s="213"/>
      <c r="AT144" s="213"/>
      <c r="AU144" s="213"/>
      <c r="AV144" s="213"/>
      <c r="AW144" s="213"/>
      <c r="AX144" s="213"/>
      <c r="AY144" s="213"/>
      <c r="AZ144" s="213"/>
      <c r="BA144" s="213"/>
      <c r="BB144" s="213"/>
      <c r="BC144" s="213"/>
      <c r="BD144" s="213"/>
      <c r="BE144" s="213"/>
      <c r="BF144" s="213"/>
      <c r="BG144" s="213"/>
      <c r="BH144" s="213"/>
      <c r="BI144" s="213"/>
      <c r="BJ144" s="213"/>
      <c r="BK144" s="213"/>
      <c r="BL144" s="213"/>
    </row>
  </sheetData>
  <mergeCells count="671">
    <mergeCell ref="A1:AE1"/>
    <mergeCell ref="AF1:BJ1"/>
    <mergeCell ref="A2:A15"/>
    <mergeCell ref="B2:U3"/>
    <mergeCell ref="V2:W3"/>
    <mergeCell ref="X2:AA3"/>
    <mergeCell ref="AB2:AE3"/>
    <mergeCell ref="AQ2:AS4"/>
    <mergeCell ref="AU2:AV2"/>
    <mergeCell ref="BA2:BC2"/>
    <mergeCell ref="BD2:BF2"/>
    <mergeCell ref="BG2:BJ2"/>
    <mergeCell ref="AG3:AM4"/>
    <mergeCell ref="AN3:AO4"/>
    <mergeCell ref="AT3:AT4"/>
    <mergeCell ref="AU3:AZ4"/>
    <mergeCell ref="BA3:BC4"/>
    <mergeCell ref="BD3:BF4"/>
    <mergeCell ref="BG3:BG4"/>
    <mergeCell ref="BH3:BI4"/>
    <mergeCell ref="BJ3:BJ4"/>
    <mergeCell ref="B4:U4"/>
    <mergeCell ref="V4:W4"/>
    <mergeCell ref="X4:AA4"/>
    <mergeCell ref="AC4:AD4"/>
    <mergeCell ref="B5:U5"/>
    <mergeCell ref="V5:W5"/>
    <mergeCell ref="X5:AA5"/>
    <mergeCell ref="AC5:AD5"/>
    <mergeCell ref="AQ5:AU5"/>
    <mergeCell ref="AV5:BJ5"/>
    <mergeCell ref="B6:U6"/>
    <mergeCell ref="V6:W6"/>
    <mergeCell ref="X6:AA6"/>
    <mergeCell ref="AC6:AD6"/>
    <mergeCell ref="AQ6:AU7"/>
    <mergeCell ref="AV6:BJ7"/>
    <mergeCell ref="B7:U7"/>
    <mergeCell ref="V7:W7"/>
    <mergeCell ref="X7:AA7"/>
    <mergeCell ref="AC7:AD7"/>
    <mergeCell ref="B8:U8"/>
    <mergeCell ref="V8:W8"/>
    <mergeCell ref="X8:AA8"/>
    <mergeCell ref="AC8:AD8"/>
    <mergeCell ref="AQ8:AQ11"/>
    <mergeCell ref="AR8:AS8"/>
    <mergeCell ref="AW8:AY8"/>
    <mergeCell ref="AZ8:BB8"/>
    <mergeCell ref="BC8:BF8"/>
    <mergeCell ref="BG8:BJ8"/>
    <mergeCell ref="B9:U9"/>
    <mergeCell ref="V9:W9"/>
    <mergeCell ref="X9:AA9"/>
    <mergeCell ref="AC9:AD9"/>
    <mergeCell ref="AR9:AV11"/>
    <mergeCell ref="AW9:AY10"/>
    <mergeCell ref="AZ9:BB10"/>
    <mergeCell ref="BC9:BC10"/>
    <mergeCell ref="BD9:BE10"/>
    <mergeCell ref="BF9:BF10"/>
    <mergeCell ref="B10:U10"/>
    <mergeCell ref="V10:W10"/>
    <mergeCell ref="X10:AA10"/>
    <mergeCell ref="AC10:AD10"/>
    <mergeCell ref="B11:U11"/>
    <mergeCell ref="V11:W11"/>
    <mergeCell ref="X11:AA11"/>
    <mergeCell ref="AC11:AD11"/>
    <mergeCell ref="AW11:BF11"/>
    <mergeCell ref="B12:U12"/>
    <mergeCell ref="V12:W12"/>
    <mergeCell ref="X12:AA12"/>
    <mergeCell ref="AC12:AD12"/>
    <mergeCell ref="AQ12:AQ14"/>
    <mergeCell ref="AR12:AS12"/>
    <mergeCell ref="AU12:AW12"/>
    <mergeCell ref="AX12:AZ12"/>
    <mergeCell ref="BA12:BD12"/>
    <mergeCell ref="BE12:BJ12"/>
    <mergeCell ref="B13:U13"/>
    <mergeCell ref="V13:W13"/>
    <mergeCell ref="X13:AA13"/>
    <mergeCell ref="AC13:AD13"/>
    <mergeCell ref="AR13:AT14"/>
    <mergeCell ref="AU13:AW14"/>
    <mergeCell ref="AX13:AZ14"/>
    <mergeCell ref="BA13:BA14"/>
    <mergeCell ref="BB13:BC14"/>
    <mergeCell ref="BD13:BD14"/>
    <mergeCell ref="BE13:BJ14"/>
    <mergeCell ref="B14:U14"/>
    <mergeCell ref="V14:W14"/>
    <mergeCell ref="X14:AA14"/>
    <mergeCell ref="AC14:AD14"/>
    <mergeCell ref="B15:D15"/>
    <mergeCell ref="E15:U15"/>
    <mergeCell ref="V15:W15"/>
    <mergeCell ref="X15:AA15"/>
    <mergeCell ref="AC15:AD15"/>
    <mergeCell ref="AF15:AF18"/>
    <mergeCell ref="AG15:AH15"/>
    <mergeCell ref="AW15:AY15"/>
    <mergeCell ref="AZ15:BB15"/>
    <mergeCell ref="BC15:BF15"/>
    <mergeCell ref="BG15:BJ15"/>
    <mergeCell ref="B16:C16"/>
    <mergeCell ref="S16:U16"/>
    <mergeCell ref="V16:X16"/>
    <mergeCell ref="Y16:AB16"/>
    <mergeCell ref="AC16:AE16"/>
    <mergeCell ref="AG16:AV18"/>
    <mergeCell ref="AW16:AY17"/>
    <mergeCell ref="AZ16:BB17"/>
    <mergeCell ref="BC16:BC17"/>
    <mergeCell ref="BD16:BE17"/>
    <mergeCell ref="BF16:BF17"/>
    <mergeCell ref="BG16:BJ18"/>
    <mergeCell ref="A17:A18"/>
    <mergeCell ref="B17:R18"/>
    <mergeCell ref="S17:U18"/>
    <mergeCell ref="V17:X18"/>
    <mergeCell ref="Y17:Y18"/>
    <mergeCell ref="Z17:AA18"/>
    <mergeCell ref="AB17:AB18"/>
    <mergeCell ref="AC17:AE18"/>
    <mergeCell ref="AW18:BF18"/>
    <mergeCell ref="A19:A21"/>
    <mergeCell ref="B19:B21"/>
    <mergeCell ref="C19:D19"/>
    <mergeCell ref="V19:X19"/>
    <mergeCell ref="Y19:AA19"/>
    <mergeCell ref="AB19:AE19"/>
    <mergeCell ref="AF19:AF22"/>
    <mergeCell ref="AG19:AH19"/>
    <mergeCell ref="AU19:AW19"/>
    <mergeCell ref="AX19:AZ19"/>
    <mergeCell ref="BA19:BD19"/>
    <mergeCell ref="BE19:BJ19"/>
    <mergeCell ref="C20:U21"/>
    <mergeCell ref="V20:X21"/>
    <mergeCell ref="Y20:AA21"/>
    <mergeCell ref="AB20:AB21"/>
    <mergeCell ref="AC20:AD21"/>
    <mergeCell ref="AE20:AE21"/>
    <mergeCell ref="AG20:AT22"/>
    <mergeCell ref="AU20:AW21"/>
    <mergeCell ref="AX20:AZ21"/>
    <mergeCell ref="BA20:BA21"/>
    <mergeCell ref="BB20:BC21"/>
    <mergeCell ref="BD20:BD21"/>
    <mergeCell ref="BE20:BJ22"/>
    <mergeCell ref="A22:AE23"/>
    <mergeCell ref="AU22:BD22"/>
    <mergeCell ref="B24:W24"/>
    <mergeCell ref="Y24:AA24"/>
    <mergeCell ref="AC24:AD24"/>
    <mergeCell ref="AG24:BB24"/>
    <mergeCell ref="BD24:BF24"/>
    <mergeCell ref="BH24:BI24"/>
    <mergeCell ref="A25:AE25"/>
    <mergeCell ref="AF25:BJ25"/>
    <mergeCell ref="D26:W26"/>
    <mergeCell ref="AF26:AF29"/>
    <mergeCell ref="AG26:AH26"/>
    <mergeCell ref="AU26:AW26"/>
    <mergeCell ref="AX26:AZ26"/>
    <mergeCell ref="BA26:BD26"/>
    <mergeCell ref="BE26:BJ26"/>
    <mergeCell ref="A27:C29"/>
    <mergeCell ref="D27:D29"/>
    <mergeCell ref="E27:F27"/>
    <mergeCell ref="R27:T27"/>
    <mergeCell ref="U27:W27"/>
    <mergeCell ref="X27:AA27"/>
    <mergeCell ref="AB27:AE27"/>
    <mergeCell ref="AG27:AT29"/>
    <mergeCell ref="AU27:AW28"/>
    <mergeCell ref="AX27:AZ28"/>
    <mergeCell ref="BA27:BA28"/>
    <mergeCell ref="BB27:BC28"/>
    <mergeCell ref="BD27:BD28"/>
    <mergeCell ref="BE27:BJ29"/>
    <mergeCell ref="E28:Q29"/>
    <mergeCell ref="R28:T29"/>
    <mergeCell ref="U28:W29"/>
    <mergeCell ref="X28:X29"/>
    <mergeCell ref="Y28:Z29"/>
    <mergeCell ref="AA28:AA29"/>
    <mergeCell ref="AB28:AE29"/>
    <mergeCell ref="AU29:BD29"/>
    <mergeCell ref="A30:C32"/>
    <mergeCell ref="E30:F30"/>
    <mergeCell ref="V30:X30"/>
    <mergeCell ref="Y30:AA30"/>
    <mergeCell ref="AB30:AE30"/>
    <mergeCell ref="AF30:AF33"/>
    <mergeCell ref="AG30:AH30"/>
    <mergeCell ref="AT30:AW30"/>
    <mergeCell ref="AX30:AZ30"/>
    <mergeCell ref="BA30:BD30"/>
    <mergeCell ref="BE30:BJ30"/>
    <mergeCell ref="D31:D32"/>
    <mergeCell ref="E31:U32"/>
    <mergeCell ref="V31:X32"/>
    <mergeCell ref="Y31:AA32"/>
    <mergeCell ref="AB31:AB32"/>
    <mergeCell ref="AC31:AD32"/>
    <mergeCell ref="AE31:AE32"/>
    <mergeCell ref="AG31:AS33"/>
    <mergeCell ref="AT31:AW32"/>
    <mergeCell ref="AX31:AZ32"/>
    <mergeCell ref="BA31:BA32"/>
    <mergeCell ref="BB31:BC32"/>
    <mergeCell ref="BD31:BD32"/>
    <mergeCell ref="BE31:BJ33"/>
    <mergeCell ref="A33:C35"/>
    <mergeCell ref="E33:F33"/>
    <mergeCell ref="V33:X33"/>
    <mergeCell ref="Y33:AA33"/>
    <mergeCell ref="AB33:AE33"/>
    <mergeCell ref="AT33:BD33"/>
    <mergeCell ref="D34:D35"/>
    <mergeCell ref="E34:U35"/>
    <mergeCell ref="V34:X35"/>
    <mergeCell ref="Y34:AA35"/>
    <mergeCell ref="AB34:AB35"/>
    <mergeCell ref="AC34:AD35"/>
    <mergeCell ref="AE34:AE35"/>
    <mergeCell ref="AF34:AF36"/>
    <mergeCell ref="AG34:AH34"/>
    <mergeCell ref="AV34:AX34"/>
    <mergeCell ref="AY34:BA34"/>
    <mergeCell ref="BB34:BE34"/>
    <mergeCell ref="BF34:BJ34"/>
    <mergeCell ref="AG35:AU36"/>
    <mergeCell ref="AV35:AX36"/>
    <mergeCell ref="AY35:BA36"/>
    <mergeCell ref="BB35:BB36"/>
    <mergeCell ref="BC35:BD36"/>
    <mergeCell ref="BE35:BE36"/>
    <mergeCell ref="BF35:BJ36"/>
    <mergeCell ref="A36:C38"/>
    <mergeCell ref="D36:D38"/>
    <mergeCell ref="E36:F36"/>
    <mergeCell ref="R36:T36"/>
    <mergeCell ref="U36:W36"/>
    <mergeCell ref="X36:AA36"/>
    <mergeCell ref="AB36:AE36"/>
    <mergeCell ref="E37:Q38"/>
    <mergeCell ref="R37:T38"/>
    <mergeCell ref="U37:W38"/>
    <mergeCell ref="X37:X38"/>
    <mergeCell ref="Y37:Z38"/>
    <mergeCell ref="AA37:AA38"/>
    <mergeCell ref="AB37:AE38"/>
    <mergeCell ref="AF37:AF39"/>
    <mergeCell ref="AG37:AG39"/>
    <mergeCell ref="AH37:AI37"/>
    <mergeCell ref="BA37:BC37"/>
    <mergeCell ref="BD37:BF37"/>
    <mergeCell ref="BG37:BJ37"/>
    <mergeCell ref="AH38:AZ39"/>
    <mergeCell ref="BA38:BC39"/>
    <mergeCell ref="BD38:BF39"/>
    <mergeCell ref="BG38:BG39"/>
    <mergeCell ref="BH38:BI39"/>
    <mergeCell ref="BJ38:BJ39"/>
    <mergeCell ref="A39:A41"/>
    <mergeCell ref="B39:C39"/>
    <mergeCell ref="R39:T39"/>
    <mergeCell ref="U39:W39"/>
    <mergeCell ref="X39:AA39"/>
    <mergeCell ref="AB39:AE39"/>
    <mergeCell ref="B40:Q41"/>
    <mergeCell ref="R40:T41"/>
    <mergeCell ref="U40:W41"/>
    <mergeCell ref="X40:X41"/>
    <mergeCell ref="Y40:Z41"/>
    <mergeCell ref="AA40:AA41"/>
    <mergeCell ref="AB40:AE41"/>
    <mergeCell ref="AF40:AF42"/>
    <mergeCell ref="AG40:AG42"/>
    <mergeCell ref="AH40:AI40"/>
    <mergeCell ref="BA40:BC40"/>
    <mergeCell ref="BD40:BF40"/>
    <mergeCell ref="BG40:BJ40"/>
    <mergeCell ref="AH41:AZ42"/>
    <mergeCell ref="BA41:BC42"/>
    <mergeCell ref="BD41:BF42"/>
    <mergeCell ref="BG41:BG42"/>
    <mergeCell ref="BH41:BI42"/>
    <mergeCell ref="BJ41:BJ42"/>
    <mergeCell ref="A42:C44"/>
    <mergeCell ref="E42:F42"/>
    <mergeCell ref="V42:X42"/>
    <mergeCell ref="Y42:AA42"/>
    <mergeCell ref="AB42:AE42"/>
    <mergeCell ref="D43:D44"/>
    <mergeCell ref="E43:U44"/>
    <mergeCell ref="V43:X44"/>
    <mergeCell ref="Y43:AA44"/>
    <mergeCell ref="AB43:AB44"/>
    <mergeCell ref="AC43:AD44"/>
    <mergeCell ref="AE43:AE44"/>
    <mergeCell ref="AF43:AF46"/>
    <mergeCell ref="AG43:AH43"/>
    <mergeCell ref="AW43:AY43"/>
    <mergeCell ref="AZ43:BB43"/>
    <mergeCell ref="BC43:BF43"/>
    <mergeCell ref="BG43:BJ43"/>
    <mergeCell ref="AG44:AV46"/>
    <mergeCell ref="AW44:AY45"/>
    <mergeCell ref="AZ44:BB45"/>
    <mergeCell ref="BC44:BC45"/>
    <mergeCell ref="BD44:BE45"/>
    <mergeCell ref="BF44:BF45"/>
    <mergeCell ref="BG44:BJ46"/>
    <mergeCell ref="AW46:BF46"/>
    <mergeCell ref="AF47:BJ47"/>
    <mergeCell ref="B48:W48"/>
    <mergeCell ref="Y48:AA48"/>
    <mergeCell ref="AC48:AD48"/>
    <mergeCell ref="AG48:BB48"/>
    <mergeCell ref="BD48:BF48"/>
    <mergeCell ref="BH48:BI48"/>
    <mergeCell ref="A49:AE49"/>
    <mergeCell ref="AF49:BJ49"/>
    <mergeCell ref="A50:A53"/>
    <mergeCell ref="B50:C50"/>
    <mergeCell ref="R50:T50"/>
    <mergeCell ref="U50:W50"/>
    <mergeCell ref="X50:AA50"/>
    <mergeCell ref="AB50:AE50"/>
    <mergeCell ref="AF50:AF53"/>
    <mergeCell ref="AG50:AH50"/>
    <mergeCell ref="AV50:AX50"/>
    <mergeCell ref="AY50:BA50"/>
    <mergeCell ref="BB50:BE50"/>
    <mergeCell ref="BF50:BJ50"/>
    <mergeCell ref="B51:Q53"/>
    <mergeCell ref="R51:T52"/>
    <mergeCell ref="U51:W52"/>
    <mergeCell ref="X51:X52"/>
    <mergeCell ref="Y51:Z52"/>
    <mergeCell ref="AA51:AA52"/>
    <mergeCell ref="AB51:AE53"/>
    <mergeCell ref="AG51:AU53"/>
    <mergeCell ref="AV51:AX52"/>
    <mergeCell ref="AY51:BA52"/>
    <mergeCell ref="BB51:BB52"/>
    <mergeCell ref="BC51:BD52"/>
    <mergeCell ref="BE51:BE52"/>
    <mergeCell ref="BF51:BJ53"/>
    <mergeCell ref="R53:AA53"/>
    <mergeCell ref="AV53:BE53"/>
    <mergeCell ref="A54:A56"/>
    <mergeCell ref="B54:C54"/>
    <mergeCell ref="Q54:S54"/>
    <mergeCell ref="T54:V54"/>
    <mergeCell ref="W54:Z54"/>
    <mergeCell ref="AA54:AE54"/>
    <mergeCell ref="AF54:AF56"/>
    <mergeCell ref="AG54:AH54"/>
    <mergeCell ref="AV54:AX54"/>
    <mergeCell ref="AY54:BA54"/>
    <mergeCell ref="BB54:BE54"/>
    <mergeCell ref="BF54:BJ54"/>
    <mergeCell ref="B55:P56"/>
    <mergeCell ref="Q55:S56"/>
    <mergeCell ref="T55:V56"/>
    <mergeCell ref="W55:W56"/>
    <mergeCell ref="X55:Y56"/>
    <mergeCell ref="Z55:Z56"/>
    <mergeCell ref="AA55:AE56"/>
    <mergeCell ref="AG55:AU56"/>
    <mergeCell ref="AV55:AX56"/>
    <mergeCell ref="AY55:BA56"/>
    <mergeCell ref="BB55:BB56"/>
    <mergeCell ref="BC55:BD56"/>
    <mergeCell ref="BE55:BE56"/>
    <mergeCell ref="BF55:BJ56"/>
    <mergeCell ref="A57:A59"/>
    <mergeCell ref="B57:C57"/>
    <mergeCell ref="N57:P57"/>
    <mergeCell ref="Q57:S57"/>
    <mergeCell ref="T57:W57"/>
    <mergeCell ref="X57:AE57"/>
    <mergeCell ref="AF57:AF60"/>
    <mergeCell ref="AG57:AH57"/>
    <mergeCell ref="AW57:AY57"/>
    <mergeCell ref="AZ57:BB57"/>
    <mergeCell ref="BC57:BF57"/>
    <mergeCell ref="BG57:BJ57"/>
    <mergeCell ref="B58:M59"/>
    <mergeCell ref="N58:P59"/>
    <mergeCell ref="Q58:S59"/>
    <mergeCell ref="T58:T59"/>
    <mergeCell ref="U58:V59"/>
    <mergeCell ref="W58:W59"/>
    <mergeCell ref="X58:AE59"/>
    <mergeCell ref="AG58:AV60"/>
    <mergeCell ref="AW58:AY59"/>
    <mergeCell ref="AZ58:BB59"/>
    <mergeCell ref="BC58:BC59"/>
    <mergeCell ref="BD58:BE59"/>
    <mergeCell ref="BF58:BF59"/>
    <mergeCell ref="BG58:BJ60"/>
    <mergeCell ref="A60:A63"/>
    <mergeCell ref="B60:C60"/>
    <mergeCell ref="R60:T60"/>
    <mergeCell ref="U60:W60"/>
    <mergeCell ref="X60:AA60"/>
    <mergeCell ref="AB60:AE60"/>
    <mergeCell ref="AW60:BF60"/>
    <mergeCell ref="B61:Q63"/>
    <mergeCell ref="R61:T62"/>
    <mergeCell ref="U61:W62"/>
    <mergeCell ref="X61:X62"/>
    <mergeCell ref="Y61:Z62"/>
    <mergeCell ref="AA61:AA62"/>
    <mergeCell ref="AB61:AE63"/>
    <mergeCell ref="R63:AA63"/>
    <mergeCell ref="A64:A67"/>
    <mergeCell ref="B64:C64"/>
    <mergeCell ref="N64:P64"/>
    <mergeCell ref="Q64:S64"/>
    <mergeCell ref="T64:W64"/>
    <mergeCell ref="X64:AE64"/>
    <mergeCell ref="B65:M67"/>
    <mergeCell ref="N65:P66"/>
    <mergeCell ref="Q65:S66"/>
    <mergeCell ref="T65:T66"/>
    <mergeCell ref="U65:V66"/>
    <mergeCell ref="W65:W66"/>
    <mergeCell ref="X65:AE67"/>
    <mergeCell ref="N67:W67"/>
    <mergeCell ref="A68:A70"/>
    <mergeCell ref="B68:B70"/>
    <mergeCell ref="C68:D68"/>
    <mergeCell ref="V68:X68"/>
    <mergeCell ref="Y68:AA68"/>
    <mergeCell ref="AB68:AE68"/>
    <mergeCell ref="C69:U70"/>
    <mergeCell ref="V69:X70"/>
    <mergeCell ref="Y69:AA70"/>
    <mergeCell ref="AB69:AB70"/>
    <mergeCell ref="AC69:AD70"/>
    <mergeCell ref="AE69:AE70"/>
    <mergeCell ref="A71:AE71"/>
    <mergeCell ref="B72:W72"/>
    <mergeCell ref="Y72:AA72"/>
    <mergeCell ref="AC72:AD72"/>
    <mergeCell ref="AG72:BB72"/>
    <mergeCell ref="BD72:BF72"/>
    <mergeCell ref="BH72:BI72"/>
    <mergeCell ref="A73:AE73"/>
    <mergeCell ref="A74:A77"/>
    <mergeCell ref="B74:C74"/>
    <mergeCell ref="R74:T74"/>
    <mergeCell ref="U74:W74"/>
    <mergeCell ref="X74:AA74"/>
    <mergeCell ref="AB74:AE74"/>
    <mergeCell ref="B75:Q77"/>
    <mergeCell ref="R75:T76"/>
    <mergeCell ref="U75:W76"/>
    <mergeCell ref="X75:X76"/>
    <mergeCell ref="Y75:Z76"/>
    <mergeCell ref="AA75:AA76"/>
    <mergeCell ref="AB75:AE77"/>
    <mergeCell ref="R77:AA77"/>
    <mergeCell ref="A78:C80"/>
    <mergeCell ref="D78:D80"/>
    <mergeCell ref="E78:F78"/>
    <mergeCell ref="V78:X78"/>
    <mergeCell ref="Y78:AA78"/>
    <mergeCell ref="AB78:AE78"/>
    <mergeCell ref="E79:U80"/>
    <mergeCell ref="V79:X80"/>
    <mergeCell ref="Y79:AA80"/>
    <mergeCell ref="AB79:AB80"/>
    <mergeCell ref="AC79:AD80"/>
    <mergeCell ref="AE79:AE80"/>
    <mergeCell ref="A81:A84"/>
    <mergeCell ref="B81:C81"/>
    <mergeCell ref="R81:T81"/>
    <mergeCell ref="U81:W81"/>
    <mergeCell ref="X81:AA81"/>
    <mergeCell ref="AB81:AE81"/>
    <mergeCell ref="B82:Q84"/>
    <mergeCell ref="R82:T83"/>
    <mergeCell ref="U82:W83"/>
    <mergeCell ref="X82:X83"/>
    <mergeCell ref="Y82:Z83"/>
    <mergeCell ref="AA82:AA83"/>
    <mergeCell ref="AB82:AE84"/>
    <mergeCell ref="R84:AA84"/>
    <mergeCell ref="A85:A87"/>
    <mergeCell ref="B85:C85"/>
    <mergeCell ref="Q85:S85"/>
    <mergeCell ref="T85:V85"/>
    <mergeCell ref="W85:Z85"/>
    <mergeCell ref="AA85:AE85"/>
    <mergeCell ref="B86:P87"/>
    <mergeCell ref="Q86:S87"/>
    <mergeCell ref="T86:V87"/>
    <mergeCell ref="W86:W87"/>
    <mergeCell ref="X86:Y87"/>
    <mergeCell ref="Z86:Z87"/>
    <mergeCell ref="AA86:AE87"/>
    <mergeCell ref="A88:A91"/>
    <mergeCell ref="B88:C88"/>
    <mergeCell ref="R88:T88"/>
    <mergeCell ref="U88:W88"/>
    <mergeCell ref="X88:AA88"/>
    <mergeCell ref="AB88:AE88"/>
    <mergeCell ref="B89:Q91"/>
    <mergeCell ref="R89:T90"/>
    <mergeCell ref="U89:W90"/>
    <mergeCell ref="X89:X90"/>
    <mergeCell ref="Y89:Z90"/>
    <mergeCell ref="AA89:AA90"/>
    <mergeCell ref="AB89:AE91"/>
    <mergeCell ref="R91:AA91"/>
    <mergeCell ref="B92:C92"/>
    <mergeCell ref="P92:R92"/>
    <mergeCell ref="S92:U92"/>
    <mergeCell ref="V92:Z92"/>
    <mergeCell ref="AA92:AE92"/>
    <mergeCell ref="B93:O95"/>
    <mergeCell ref="P93:R94"/>
    <mergeCell ref="S93:U94"/>
    <mergeCell ref="V93:V94"/>
    <mergeCell ref="W93:Y94"/>
    <mergeCell ref="Z93:Z94"/>
    <mergeCell ref="AA93:AE95"/>
    <mergeCell ref="P95:Z95"/>
    <mergeCell ref="B96:W96"/>
    <mergeCell ref="Y96:AA96"/>
    <mergeCell ref="AC96:AD96"/>
    <mergeCell ref="A97:AE97"/>
    <mergeCell ref="B99:M100"/>
    <mergeCell ref="N99:O100"/>
    <mergeCell ref="Q99:AB100"/>
    <mergeCell ref="AC99:AD100"/>
    <mergeCell ref="B101:O111"/>
    <mergeCell ref="Q101:AD111"/>
    <mergeCell ref="A113:A115"/>
    <mergeCell ref="B113:C113"/>
    <mergeCell ref="R113:T113"/>
    <mergeCell ref="U113:W113"/>
    <mergeCell ref="X113:AA113"/>
    <mergeCell ref="AB113:AE113"/>
    <mergeCell ref="B114:Q115"/>
    <mergeCell ref="R114:T115"/>
    <mergeCell ref="U114:W115"/>
    <mergeCell ref="X114:X115"/>
    <mergeCell ref="Y114:Z115"/>
    <mergeCell ref="AA114:AA115"/>
    <mergeCell ref="AB114:AE115"/>
    <mergeCell ref="A116:A119"/>
    <mergeCell ref="B116:C116"/>
    <mergeCell ref="Q116:S116"/>
    <mergeCell ref="T116:V116"/>
    <mergeCell ref="W116:Z116"/>
    <mergeCell ref="AA116:AE116"/>
    <mergeCell ref="B117:P119"/>
    <mergeCell ref="Q117:S118"/>
    <mergeCell ref="T117:V118"/>
    <mergeCell ref="W117:W118"/>
    <mergeCell ref="X117:Y118"/>
    <mergeCell ref="Z117:Z118"/>
    <mergeCell ref="AA117:AE119"/>
    <mergeCell ref="Q119:Z119"/>
    <mergeCell ref="B120:W120"/>
    <mergeCell ref="Y120:AA120"/>
    <mergeCell ref="AC120:AD120"/>
    <mergeCell ref="A121:AE121"/>
    <mergeCell ref="A122:A124"/>
    <mergeCell ref="B122:C122"/>
    <mergeCell ref="Q122:S122"/>
    <mergeCell ref="T122:V122"/>
    <mergeCell ref="W122:Z122"/>
    <mergeCell ref="AA122:AE122"/>
    <mergeCell ref="B123:P124"/>
    <mergeCell ref="Q123:S124"/>
    <mergeCell ref="T123:V124"/>
    <mergeCell ref="W123:W124"/>
    <mergeCell ref="X123:Y124"/>
    <mergeCell ref="Z123:Z124"/>
    <mergeCell ref="AA123:AE124"/>
    <mergeCell ref="A125:A127"/>
    <mergeCell ref="C125:D125"/>
    <mergeCell ref="V125:X125"/>
    <mergeCell ref="Y125:AA125"/>
    <mergeCell ref="AB125:AE125"/>
    <mergeCell ref="B126:B127"/>
    <mergeCell ref="C126:U127"/>
    <mergeCell ref="V126:X127"/>
    <mergeCell ref="Y126:AA127"/>
    <mergeCell ref="AB126:AB127"/>
    <mergeCell ref="AC126:AD127"/>
    <mergeCell ref="AE126:AE127"/>
    <mergeCell ref="B128:C128"/>
    <mergeCell ref="R128:T128"/>
    <mergeCell ref="U128:W128"/>
    <mergeCell ref="X128:AA128"/>
    <mergeCell ref="AB128:AE128"/>
    <mergeCell ref="A129:A130"/>
    <mergeCell ref="B129:Q130"/>
    <mergeCell ref="R129:T130"/>
    <mergeCell ref="U129:W130"/>
    <mergeCell ref="X129:X130"/>
    <mergeCell ref="Y129:Z130"/>
    <mergeCell ref="AA129:AA130"/>
    <mergeCell ref="AB129:AE130"/>
    <mergeCell ref="B131:C131"/>
    <mergeCell ref="R131:T131"/>
    <mergeCell ref="U131:W131"/>
    <mergeCell ref="X131:AA131"/>
    <mergeCell ref="AB131:AE131"/>
    <mergeCell ref="A132:A133"/>
    <mergeCell ref="B132:Q133"/>
    <mergeCell ref="R132:T133"/>
    <mergeCell ref="U132:W133"/>
    <mergeCell ref="X132:X133"/>
    <mergeCell ref="Y132:Z133"/>
    <mergeCell ref="AA132:AA133"/>
    <mergeCell ref="AB132:AE133"/>
    <mergeCell ref="B134:C134"/>
    <mergeCell ref="Q134:S134"/>
    <mergeCell ref="T134:V134"/>
    <mergeCell ref="W134:Z134"/>
    <mergeCell ref="AA134:AE134"/>
    <mergeCell ref="A135:A136"/>
    <mergeCell ref="B135:P136"/>
    <mergeCell ref="Q135:S136"/>
    <mergeCell ref="T135:V136"/>
    <mergeCell ref="W135:W136"/>
    <mergeCell ref="X135:Y136"/>
    <mergeCell ref="Z135:Z136"/>
    <mergeCell ref="AA135:AE136"/>
    <mergeCell ref="A137:A139"/>
    <mergeCell ref="B137:C137"/>
    <mergeCell ref="Q137:S137"/>
    <mergeCell ref="T137:V137"/>
    <mergeCell ref="W137:Z137"/>
    <mergeCell ref="AA137:AE137"/>
    <mergeCell ref="B138:P139"/>
    <mergeCell ref="Q138:S139"/>
    <mergeCell ref="T138:V139"/>
    <mergeCell ref="W138:W139"/>
    <mergeCell ref="X138:Y139"/>
    <mergeCell ref="Z138:Z139"/>
    <mergeCell ref="AA138:AE139"/>
    <mergeCell ref="A140:A142"/>
    <mergeCell ref="B140:C140"/>
    <mergeCell ref="R140:T140"/>
    <mergeCell ref="U140:W140"/>
    <mergeCell ref="X140:AA140"/>
    <mergeCell ref="AB140:AE140"/>
    <mergeCell ref="B141:Q142"/>
    <mergeCell ref="R141:T142"/>
    <mergeCell ref="U141:W142"/>
    <mergeCell ref="X141:X142"/>
    <mergeCell ref="Y141:Z142"/>
    <mergeCell ref="AA141:AA142"/>
    <mergeCell ref="AB141:AE142"/>
    <mergeCell ref="B144:W144"/>
    <mergeCell ref="Y144:AA144"/>
    <mergeCell ref="AC144:AD144"/>
  </mergeCells>
  <printOptions headings="false" gridLines="false" gridLinesSet="true" horizontalCentered="false" verticalCentered="false"/>
  <pageMargins left="0.196527777777778" right="0.196527777777778" top="0.236111111111111" bottom="0.236111111111111" header="0.511805555555555" footer="0.511805555555555"/>
  <pageSetup paperSize="9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F7:CE105"/>
  <sheetViews>
    <sheetView showFormulas="false" showGridLines="true" showRowColHeaders="true" showZeros="true" rightToLeft="false" tabSelected="false" showOutlineSymbols="true" defaultGridColor="true" view="normal" topLeftCell="A1" colorId="64" zoomScale="20" zoomScaleNormal="20" zoomScalePageLayoutView="100" workbookViewId="0">
      <selection pane="topLeft" activeCell="H9" activeCellId="0" sqref="H9"/>
    </sheetView>
  </sheetViews>
  <sheetFormatPr defaultColWidth="9.14453125" defaultRowHeight="48" zeroHeight="false" outlineLevelRow="0" outlineLevelCol="0"/>
  <cols>
    <col collapsed="false" customWidth="true" hidden="false" outlineLevel="0" max="83" min="1" style="0" width="8.53"/>
  </cols>
  <sheetData>
    <row r="7" customFormat="false" ht="48" hidden="false" customHeight="true" outlineLevel="0" collapsed="false"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</row>
    <row r="8" customFormat="false" ht="48" hidden="false" customHeight="true" outlineLevel="0" collapsed="false"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</row>
    <row r="9" customFormat="false" ht="48" hidden="false" customHeight="true" outlineLevel="0" collapsed="false">
      <c r="F9" s="1"/>
      <c r="G9" s="1"/>
      <c r="H9" s="116" t="s">
        <v>472</v>
      </c>
      <c r="I9" s="116"/>
      <c r="J9" s="116"/>
      <c r="K9" s="116"/>
      <c r="L9" s="116"/>
      <c r="M9" s="116"/>
      <c r="N9" s="116"/>
      <c r="O9" s="116"/>
      <c r="P9" s="116"/>
      <c r="Q9" s="116"/>
      <c r="R9" s="116"/>
      <c r="S9" s="116"/>
      <c r="T9" s="116"/>
      <c r="U9" s="116"/>
      <c r="V9" s="116"/>
      <c r="W9" s="116"/>
      <c r="X9" s="116"/>
      <c r="Y9" s="116"/>
      <c r="Z9" s="116"/>
      <c r="AA9" s="116"/>
      <c r="AB9" s="116"/>
      <c r="AC9" s="116"/>
      <c r="AD9" s="116"/>
      <c r="AE9" s="116"/>
      <c r="AF9" s="116"/>
      <c r="AG9" s="116"/>
      <c r="AH9" s="116"/>
      <c r="AI9" s="116"/>
      <c r="AJ9" s="116"/>
      <c r="AK9" s="116"/>
      <c r="AL9" s="3"/>
      <c r="AM9" s="3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473" t="s">
        <v>473</v>
      </c>
      <c r="BA9" s="473"/>
      <c r="BB9" s="473"/>
      <c r="BC9" s="473"/>
      <c r="BD9" s="473"/>
      <c r="BE9" s="473"/>
      <c r="BF9" s="473"/>
      <c r="BG9" s="473"/>
      <c r="BH9" s="473"/>
      <c r="BI9" s="473"/>
      <c r="BJ9" s="473"/>
      <c r="BK9" s="473"/>
      <c r="BL9" s="473"/>
      <c r="BM9" s="473"/>
      <c r="BN9" s="473"/>
      <c r="BO9" s="473"/>
      <c r="BP9" s="473"/>
      <c r="BQ9" s="473"/>
      <c r="BR9" s="473"/>
      <c r="BS9" s="473"/>
      <c r="BT9" s="473"/>
      <c r="BU9" s="473"/>
      <c r="BV9" s="473"/>
      <c r="BW9" s="473"/>
      <c r="BX9" s="473"/>
      <c r="BY9" s="473"/>
      <c r="BZ9" s="474" t="s">
        <v>474</v>
      </c>
      <c r="CA9" s="474"/>
      <c r="CB9" s="474" t="s">
        <v>475</v>
      </c>
      <c r="CC9" s="474"/>
      <c r="CD9" s="3"/>
      <c r="CE9" s="3"/>
    </row>
    <row r="10" customFormat="false" ht="48" hidden="false" customHeight="true" outlineLevel="0" collapsed="false">
      <c r="F10" s="1"/>
      <c r="G10" s="1"/>
      <c r="H10" s="475" t="s">
        <v>476</v>
      </c>
      <c r="I10" s="475"/>
      <c r="J10" s="182" t="s">
        <v>477</v>
      </c>
      <c r="K10" s="182"/>
      <c r="L10" s="182" t="s">
        <v>478</v>
      </c>
      <c r="M10" s="182"/>
      <c r="N10" s="182" t="s">
        <v>479</v>
      </c>
      <c r="O10" s="182"/>
      <c r="P10" s="182" t="s">
        <v>480</v>
      </c>
      <c r="Q10" s="182"/>
      <c r="R10" s="182" t="s">
        <v>481</v>
      </c>
      <c r="S10" s="182"/>
      <c r="T10" s="182" t="s">
        <v>482</v>
      </c>
      <c r="U10" s="182"/>
      <c r="V10" s="182" t="s">
        <v>483</v>
      </c>
      <c r="W10" s="182"/>
      <c r="X10" s="182" t="s">
        <v>484</v>
      </c>
      <c r="Y10" s="182"/>
      <c r="Z10" s="182" t="s">
        <v>485</v>
      </c>
      <c r="AA10" s="182"/>
      <c r="AB10" s="182" t="s">
        <v>486</v>
      </c>
      <c r="AC10" s="182"/>
      <c r="AD10" s="2" t="s">
        <v>487</v>
      </c>
      <c r="AE10" s="2"/>
      <c r="AF10" s="475" t="s">
        <v>488</v>
      </c>
      <c r="AG10" s="475"/>
      <c r="AH10" s="2" t="s">
        <v>489</v>
      </c>
      <c r="AI10" s="2"/>
      <c r="AJ10" s="2" t="s">
        <v>490</v>
      </c>
      <c r="AK10" s="2"/>
      <c r="AL10" s="2" t="s">
        <v>491</v>
      </c>
      <c r="AM10" s="2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475" t="s">
        <v>474</v>
      </c>
      <c r="BA10" s="475"/>
      <c r="BB10" s="2" t="s">
        <v>477</v>
      </c>
      <c r="BC10" s="2"/>
      <c r="BD10" s="2" t="s">
        <v>478</v>
      </c>
      <c r="BE10" s="2"/>
      <c r="BF10" s="2" t="s">
        <v>479</v>
      </c>
      <c r="BG10" s="2"/>
      <c r="BH10" s="2" t="s">
        <v>480</v>
      </c>
      <c r="BI10" s="2"/>
      <c r="BJ10" s="2" t="s">
        <v>481</v>
      </c>
      <c r="BK10" s="2"/>
      <c r="BL10" s="2" t="s">
        <v>482</v>
      </c>
      <c r="BM10" s="2"/>
      <c r="BN10" s="2" t="s">
        <v>483</v>
      </c>
      <c r="BO10" s="2"/>
      <c r="BP10" s="2" t="s">
        <v>484</v>
      </c>
      <c r="BQ10" s="2"/>
      <c r="BR10" s="2" t="s">
        <v>485</v>
      </c>
      <c r="BS10" s="2"/>
      <c r="BT10" s="2" t="s">
        <v>486</v>
      </c>
      <c r="BU10" s="2"/>
      <c r="BV10" s="2" t="s">
        <v>487</v>
      </c>
      <c r="BW10" s="2"/>
      <c r="BX10" s="182" t="s">
        <v>475</v>
      </c>
      <c r="BY10" s="182"/>
      <c r="BZ10" s="2" t="s">
        <v>489</v>
      </c>
      <c r="CA10" s="2"/>
      <c r="CB10" s="2" t="s">
        <v>490</v>
      </c>
      <c r="CC10" s="2"/>
      <c r="CD10" s="2" t="s">
        <v>491</v>
      </c>
      <c r="CE10" s="2"/>
    </row>
    <row r="11" customFormat="false" ht="48" hidden="false" customHeight="true" outlineLevel="0" collapsed="false">
      <c r="F11" s="1"/>
      <c r="G11" s="1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476" t="s">
        <v>492</v>
      </c>
      <c r="AE11" s="476"/>
      <c r="AF11" s="2" t="n">
        <v>90</v>
      </c>
      <c r="AG11" s="2" t="s">
        <v>97</v>
      </c>
      <c r="AH11" s="477"/>
      <c r="AI11" s="477"/>
      <c r="AJ11" s="477"/>
      <c r="AK11" s="477"/>
      <c r="AL11" s="477"/>
      <c r="AM11" s="477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478" t="n">
        <v>0</v>
      </c>
      <c r="BW11" s="478"/>
      <c r="BX11" s="2" t="n">
        <v>90</v>
      </c>
      <c r="BY11" s="2" t="s">
        <v>97</v>
      </c>
      <c r="BZ11" s="477"/>
      <c r="CA11" s="477"/>
      <c r="CB11" s="477"/>
      <c r="CC11" s="477"/>
      <c r="CD11" s="477"/>
      <c r="CE11" s="477"/>
    </row>
    <row r="12" customFormat="false" ht="48" hidden="false" customHeight="true" outlineLevel="0" collapsed="false">
      <c r="F12" s="1"/>
      <c r="G12" s="1"/>
      <c r="H12" s="2" t="s">
        <v>493</v>
      </c>
      <c r="I12" s="2"/>
      <c r="J12" s="2" t="s">
        <v>492</v>
      </c>
      <c r="K12" s="2"/>
      <c r="L12" s="2" t="n">
        <v>17</v>
      </c>
      <c r="M12" s="2"/>
      <c r="N12" s="2" t="n">
        <v>35</v>
      </c>
      <c r="O12" s="2"/>
      <c r="P12" s="2" t="n">
        <v>52</v>
      </c>
      <c r="Q12" s="2"/>
      <c r="R12" s="2" t="n">
        <v>70</v>
      </c>
      <c r="S12" s="2"/>
      <c r="T12" s="2" t="n">
        <v>87</v>
      </c>
      <c r="U12" s="2"/>
      <c r="V12" s="2" t="n">
        <v>105</v>
      </c>
      <c r="W12" s="2"/>
      <c r="X12" s="2" t="n">
        <v>122</v>
      </c>
      <c r="Y12" s="2"/>
      <c r="Z12" s="2" t="n">
        <v>140</v>
      </c>
      <c r="AA12" s="2"/>
      <c r="AB12" s="2" t="n">
        <v>157</v>
      </c>
      <c r="AC12" s="2"/>
      <c r="AD12" s="478" t="n">
        <v>175</v>
      </c>
      <c r="AE12" s="478"/>
      <c r="AF12" s="2" t="n">
        <v>89</v>
      </c>
      <c r="AG12" s="2" t="s">
        <v>97</v>
      </c>
      <c r="AH12" s="479" t="n">
        <v>3</v>
      </c>
      <c r="AI12" s="479"/>
      <c r="AJ12" s="2" t="n">
        <v>6</v>
      </c>
      <c r="AK12" s="2"/>
      <c r="AL12" s="2" t="n">
        <v>9</v>
      </c>
      <c r="AM12" s="2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2" t="s">
        <v>493</v>
      </c>
      <c r="BA12" s="2"/>
      <c r="BB12" s="2" t="n">
        <v>0</v>
      </c>
      <c r="BC12" s="2"/>
      <c r="BD12" s="2" t="n">
        <v>17</v>
      </c>
      <c r="BE12" s="2"/>
      <c r="BF12" s="2" t="n">
        <v>35</v>
      </c>
      <c r="BG12" s="2"/>
      <c r="BH12" s="2" t="n">
        <v>52</v>
      </c>
      <c r="BI12" s="2"/>
      <c r="BJ12" s="2" t="n">
        <v>70</v>
      </c>
      <c r="BK12" s="2"/>
      <c r="BL12" s="2" t="n">
        <v>87</v>
      </c>
      <c r="BM12" s="2"/>
      <c r="BN12" s="2" t="n">
        <v>105</v>
      </c>
      <c r="BO12" s="2"/>
      <c r="BP12" s="2" t="n">
        <v>122</v>
      </c>
      <c r="BQ12" s="2"/>
      <c r="BR12" s="2" t="n">
        <v>140</v>
      </c>
      <c r="BS12" s="2"/>
      <c r="BT12" s="2" t="n">
        <v>157</v>
      </c>
      <c r="BU12" s="2"/>
      <c r="BV12" s="478" t="n">
        <v>175</v>
      </c>
      <c r="BW12" s="478"/>
      <c r="BX12" s="2" t="n">
        <v>89</v>
      </c>
      <c r="BY12" s="2" t="s">
        <v>97</v>
      </c>
      <c r="BZ12" s="479" t="n">
        <v>3</v>
      </c>
      <c r="CA12" s="479"/>
      <c r="CB12" s="2" t="n">
        <v>6</v>
      </c>
      <c r="CC12" s="2"/>
      <c r="CD12" s="2" t="n">
        <v>9</v>
      </c>
      <c r="CE12" s="2"/>
    </row>
    <row r="13" customFormat="false" ht="48" hidden="false" customHeight="true" outlineLevel="0" collapsed="false">
      <c r="F13" s="1"/>
      <c r="G13" s="1"/>
      <c r="H13" s="2" t="s">
        <v>494</v>
      </c>
      <c r="I13" s="2"/>
      <c r="J13" s="2" t="n">
        <v>175</v>
      </c>
      <c r="K13" s="2"/>
      <c r="L13" s="2" t="n">
        <v>192</v>
      </c>
      <c r="M13" s="2"/>
      <c r="N13" s="2" t="n">
        <v>209</v>
      </c>
      <c r="O13" s="2"/>
      <c r="P13" s="2" t="n">
        <v>227</v>
      </c>
      <c r="Q13" s="2"/>
      <c r="R13" s="2" t="n">
        <v>244</v>
      </c>
      <c r="S13" s="2"/>
      <c r="T13" s="2" t="n">
        <v>262</v>
      </c>
      <c r="U13" s="2"/>
      <c r="V13" s="2" t="n">
        <v>279</v>
      </c>
      <c r="W13" s="2"/>
      <c r="X13" s="2" t="n">
        <v>297</v>
      </c>
      <c r="Y13" s="2"/>
      <c r="Z13" s="2" t="n">
        <v>314</v>
      </c>
      <c r="AA13" s="2"/>
      <c r="AB13" s="2" t="n">
        <v>332</v>
      </c>
      <c r="AC13" s="2"/>
      <c r="AD13" s="478" t="n">
        <v>349</v>
      </c>
      <c r="AE13" s="478"/>
      <c r="AF13" s="2" t="n">
        <v>88</v>
      </c>
      <c r="AG13" s="2" t="s">
        <v>97</v>
      </c>
      <c r="AH13" s="479" t="n">
        <v>3</v>
      </c>
      <c r="AI13" s="479"/>
      <c r="AJ13" s="2" t="n">
        <v>6</v>
      </c>
      <c r="AK13" s="2"/>
      <c r="AL13" s="2" t="n">
        <v>9</v>
      </c>
      <c r="AM13" s="2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2" t="s">
        <v>494</v>
      </c>
      <c r="BA13" s="2"/>
      <c r="BB13" s="2" t="n">
        <v>175</v>
      </c>
      <c r="BC13" s="2"/>
      <c r="BD13" s="2" t="n">
        <v>192</v>
      </c>
      <c r="BE13" s="2"/>
      <c r="BF13" s="2" t="n">
        <v>209</v>
      </c>
      <c r="BG13" s="2"/>
      <c r="BH13" s="2" t="n">
        <v>227</v>
      </c>
      <c r="BI13" s="2"/>
      <c r="BJ13" s="2" t="n">
        <v>244</v>
      </c>
      <c r="BK13" s="2"/>
      <c r="BL13" s="2" t="n">
        <v>262</v>
      </c>
      <c r="BM13" s="2"/>
      <c r="BN13" s="2" t="n">
        <v>279</v>
      </c>
      <c r="BO13" s="2"/>
      <c r="BP13" s="2" t="n">
        <v>297</v>
      </c>
      <c r="BQ13" s="2"/>
      <c r="BR13" s="2" t="n">
        <v>314</v>
      </c>
      <c r="BS13" s="2"/>
      <c r="BT13" s="2" t="n">
        <v>332</v>
      </c>
      <c r="BU13" s="2"/>
      <c r="BV13" s="478" t="n">
        <v>349</v>
      </c>
      <c r="BW13" s="478"/>
      <c r="BX13" s="2" t="n">
        <v>88</v>
      </c>
      <c r="BY13" s="2" t="s">
        <v>97</v>
      </c>
      <c r="BZ13" s="479" t="n">
        <v>3</v>
      </c>
      <c r="CA13" s="479"/>
      <c r="CB13" s="2" t="n">
        <v>6</v>
      </c>
      <c r="CC13" s="2"/>
      <c r="CD13" s="2" t="n">
        <v>9</v>
      </c>
      <c r="CE13" s="2"/>
    </row>
    <row r="14" customFormat="false" ht="48" hidden="false" customHeight="true" outlineLevel="0" collapsed="false">
      <c r="F14" s="1"/>
      <c r="G14" s="1"/>
      <c r="H14" s="2" t="s">
        <v>495</v>
      </c>
      <c r="I14" s="2"/>
      <c r="J14" s="2" t="n">
        <v>349</v>
      </c>
      <c r="K14" s="2"/>
      <c r="L14" s="2" t="n">
        <v>366</v>
      </c>
      <c r="M14" s="2"/>
      <c r="N14" s="2" t="n">
        <v>384</v>
      </c>
      <c r="O14" s="2"/>
      <c r="P14" s="2" t="n">
        <v>401</v>
      </c>
      <c r="Q14" s="2"/>
      <c r="R14" s="2" t="n">
        <v>419</v>
      </c>
      <c r="S14" s="2"/>
      <c r="T14" s="2" t="n">
        <v>436</v>
      </c>
      <c r="U14" s="2"/>
      <c r="V14" s="2" t="n">
        <v>454</v>
      </c>
      <c r="W14" s="2"/>
      <c r="X14" s="2" t="n">
        <v>471</v>
      </c>
      <c r="Y14" s="2"/>
      <c r="Z14" s="2" t="n">
        <v>488</v>
      </c>
      <c r="AA14" s="2"/>
      <c r="AB14" s="2" t="n">
        <v>506</v>
      </c>
      <c r="AC14" s="2"/>
      <c r="AD14" s="478" t="n">
        <v>523</v>
      </c>
      <c r="AE14" s="478"/>
      <c r="AF14" s="2" t="n">
        <v>87</v>
      </c>
      <c r="AG14" s="2" t="s">
        <v>97</v>
      </c>
      <c r="AH14" s="479" t="n">
        <v>3</v>
      </c>
      <c r="AI14" s="479"/>
      <c r="AJ14" s="2" t="n">
        <v>6</v>
      </c>
      <c r="AK14" s="2"/>
      <c r="AL14" s="2" t="n">
        <v>9</v>
      </c>
      <c r="AM14" s="2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2" t="s">
        <v>495</v>
      </c>
      <c r="BA14" s="2"/>
      <c r="BB14" s="2" t="n">
        <v>349</v>
      </c>
      <c r="BC14" s="2"/>
      <c r="BD14" s="2" t="n">
        <v>367</v>
      </c>
      <c r="BE14" s="2"/>
      <c r="BF14" s="2" t="n">
        <v>384</v>
      </c>
      <c r="BG14" s="2"/>
      <c r="BH14" s="2" t="n">
        <v>402</v>
      </c>
      <c r="BI14" s="2"/>
      <c r="BJ14" s="2" t="n">
        <v>419</v>
      </c>
      <c r="BK14" s="2"/>
      <c r="BL14" s="2" t="n">
        <v>437</v>
      </c>
      <c r="BM14" s="2"/>
      <c r="BN14" s="2" t="n">
        <v>454</v>
      </c>
      <c r="BO14" s="2"/>
      <c r="BP14" s="2" t="n">
        <v>472</v>
      </c>
      <c r="BQ14" s="2"/>
      <c r="BR14" s="2" t="n">
        <v>489</v>
      </c>
      <c r="BS14" s="2"/>
      <c r="BT14" s="2" t="n">
        <v>507</v>
      </c>
      <c r="BU14" s="2"/>
      <c r="BV14" s="478" t="n">
        <v>524</v>
      </c>
      <c r="BW14" s="478"/>
      <c r="BX14" s="2" t="n">
        <v>87</v>
      </c>
      <c r="BY14" s="2" t="s">
        <v>97</v>
      </c>
      <c r="BZ14" s="479" t="n">
        <v>3</v>
      </c>
      <c r="CA14" s="479"/>
      <c r="CB14" s="2" t="n">
        <v>6</v>
      </c>
      <c r="CC14" s="2"/>
      <c r="CD14" s="2" t="n">
        <v>9</v>
      </c>
      <c r="CE14" s="2"/>
    </row>
    <row r="15" customFormat="false" ht="48" hidden="false" customHeight="true" outlineLevel="0" collapsed="false">
      <c r="F15" s="1"/>
      <c r="G15" s="1"/>
      <c r="H15" s="2" t="s">
        <v>496</v>
      </c>
      <c r="I15" s="2"/>
      <c r="J15" s="2" t="n">
        <v>523</v>
      </c>
      <c r="K15" s="2"/>
      <c r="L15" s="2" t="n">
        <v>541</v>
      </c>
      <c r="M15" s="2"/>
      <c r="N15" s="2" t="n">
        <v>558</v>
      </c>
      <c r="O15" s="2"/>
      <c r="P15" s="2" t="n">
        <v>576</v>
      </c>
      <c r="Q15" s="2"/>
      <c r="R15" s="2" t="n">
        <v>593</v>
      </c>
      <c r="S15" s="2"/>
      <c r="T15" s="2" t="n">
        <v>610</v>
      </c>
      <c r="U15" s="2"/>
      <c r="V15" s="2" t="n">
        <v>628</v>
      </c>
      <c r="W15" s="2"/>
      <c r="X15" s="2" t="n">
        <v>645</v>
      </c>
      <c r="Y15" s="2"/>
      <c r="Z15" s="2" t="n">
        <v>663</v>
      </c>
      <c r="AA15" s="2"/>
      <c r="AB15" s="2" t="n">
        <v>680</v>
      </c>
      <c r="AC15" s="2"/>
      <c r="AD15" s="478" t="n">
        <v>698</v>
      </c>
      <c r="AE15" s="478"/>
      <c r="AF15" s="2" t="n">
        <v>86</v>
      </c>
      <c r="AG15" s="2" t="s">
        <v>97</v>
      </c>
      <c r="AH15" s="479" t="n">
        <v>3</v>
      </c>
      <c r="AI15" s="479"/>
      <c r="AJ15" s="2" t="n">
        <v>6</v>
      </c>
      <c r="AK15" s="2"/>
      <c r="AL15" s="2" t="n">
        <v>9</v>
      </c>
      <c r="AM15" s="2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2" t="s">
        <v>496</v>
      </c>
      <c r="BA15" s="2"/>
      <c r="BB15" s="2" t="n">
        <v>524</v>
      </c>
      <c r="BC15" s="2"/>
      <c r="BD15" s="2" t="n">
        <v>542</v>
      </c>
      <c r="BE15" s="2"/>
      <c r="BF15" s="2" t="n">
        <v>559</v>
      </c>
      <c r="BG15" s="2"/>
      <c r="BH15" s="2" t="n">
        <v>577</v>
      </c>
      <c r="BI15" s="2"/>
      <c r="BJ15" s="2" t="n">
        <v>594</v>
      </c>
      <c r="BK15" s="2"/>
      <c r="BL15" s="2" t="n">
        <v>612</v>
      </c>
      <c r="BM15" s="2"/>
      <c r="BN15" s="2" t="n">
        <v>629</v>
      </c>
      <c r="BO15" s="2"/>
      <c r="BP15" s="2" t="n">
        <v>647</v>
      </c>
      <c r="BQ15" s="2"/>
      <c r="BR15" s="2" t="n">
        <v>664</v>
      </c>
      <c r="BS15" s="2"/>
      <c r="BT15" s="2" t="n">
        <v>682</v>
      </c>
      <c r="BU15" s="2"/>
      <c r="BV15" s="478" t="n">
        <v>699</v>
      </c>
      <c r="BW15" s="478"/>
      <c r="BX15" s="2" t="n">
        <v>86</v>
      </c>
      <c r="BY15" s="2" t="s">
        <v>97</v>
      </c>
      <c r="BZ15" s="479" t="n">
        <v>3</v>
      </c>
      <c r="CA15" s="479"/>
      <c r="CB15" s="2" t="n">
        <v>6</v>
      </c>
      <c r="CC15" s="2"/>
      <c r="CD15" s="2" t="n">
        <v>9</v>
      </c>
      <c r="CE15" s="2"/>
    </row>
    <row r="16" customFormat="false" ht="48" hidden="false" customHeight="true" outlineLevel="0" collapsed="false">
      <c r="F16" s="1"/>
      <c r="G16" s="1"/>
      <c r="H16" s="2" t="s">
        <v>497</v>
      </c>
      <c r="I16" s="2"/>
      <c r="J16" s="2" t="n">
        <v>698</v>
      </c>
      <c r="K16" s="2"/>
      <c r="L16" s="2" t="n">
        <v>715</v>
      </c>
      <c r="M16" s="2"/>
      <c r="N16" s="2" t="n">
        <v>732</v>
      </c>
      <c r="O16" s="2"/>
      <c r="P16" s="2" t="n">
        <v>750</v>
      </c>
      <c r="Q16" s="2"/>
      <c r="R16" s="2" t="n">
        <v>767</v>
      </c>
      <c r="S16" s="2"/>
      <c r="T16" s="2" t="n">
        <v>785</v>
      </c>
      <c r="U16" s="2"/>
      <c r="V16" s="2" t="n">
        <v>802</v>
      </c>
      <c r="W16" s="2"/>
      <c r="X16" s="2" t="n">
        <v>819</v>
      </c>
      <c r="Y16" s="2"/>
      <c r="Z16" s="2" t="n">
        <v>837</v>
      </c>
      <c r="AA16" s="2"/>
      <c r="AB16" s="2" t="n">
        <v>854</v>
      </c>
      <c r="AC16" s="2"/>
      <c r="AD16" s="478" t="s">
        <v>498</v>
      </c>
      <c r="AE16" s="478"/>
      <c r="AF16" s="2" t="n">
        <v>85</v>
      </c>
      <c r="AG16" s="2" t="s">
        <v>97</v>
      </c>
      <c r="AH16" s="479" t="n">
        <v>3</v>
      </c>
      <c r="AI16" s="479"/>
      <c r="AJ16" s="2" t="n">
        <v>6</v>
      </c>
      <c r="AK16" s="2"/>
      <c r="AL16" s="2" t="n">
        <v>9</v>
      </c>
      <c r="AM16" s="2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2" t="s">
        <v>497</v>
      </c>
      <c r="BA16" s="2"/>
      <c r="BB16" s="2" t="n">
        <v>699</v>
      </c>
      <c r="BC16" s="2"/>
      <c r="BD16" s="2" t="n">
        <v>717</v>
      </c>
      <c r="BE16" s="2"/>
      <c r="BF16" s="2" t="n">
        <v>734</v>
      </c>
      <c r="BG16" s="2"/>
      <c r="BH16" s="2" t="n">
        <v>752</v>
      </c>
      <c r="BI16" s="2"/>
      <c r="BJ16" s="2" t="n">
        <v>769</v>
      </c>
      <c r="BK16" s="2"/>
      <c r="BL16" s="2" t="n">
        <v>787</v>
      </c>
      <c r="BM16" s="2"/>
      <c r="BN16" s="2" t="n">
        <v>805</v>
      </c>
      <c r="BO16" s="2"/>
      <c r="BP16" s="2" t="n">
        <v>822</v>
      </c>
      <c r="BQ16" s="2"/>
      <c r="BR16" s="2" t="n">
        <v>840</v>
      </c>
      <c r="BS16" s="2"/>
      <c r="BT16" s="2" t="n">
        <v>857</v>
      </c>
      <c r="BU16" s="2"/>
      <c r="BV16" s="478" t="n">
        <v>0.0875</v>
      </c>
      <c r="BW16" s="478"/>
      <c r="BX16" s="2" t="n">
        <v>85</v>
      </c>
      <c r="BY16" s="2" t="s">
        <v>97</v>
      </c>
      <c r="BZ16" s="479" t="n">
        <v>3</v>
      </c>
      <c r="CA16" s="479"/>
      <c r="CB16" s="2" t="n">
        <v>6</v>
      </c>
      <c r="CC16" s="2"/>
      <c r="CD16" s="2" t="n">
        <v>9</v>
      </c>
      <c r="CE16" s="2"/>
    </row>
    <row r="17" customFormat="false" ht="48" hidden="false" customHeight="true" outlineLevel="0" collapsed="false">
      <c r="F17" s="1"/>
      <c r="G17" s="1"/>
      <c r="H17" s="2" t="s">
        <v>499</v>
      </c>
      <c r="I17" s="2"/>
      <c r="J17" s="2" t="s">
        <v>498</v>
      </c>
      <c r="K17" s="2"/>
      <c r="L17" s="2" t="n">
        <v>889</v>
      </c>
      <c r="M17" s="2"/>
      <c r="N17" s="2" t="n">
        <v>906</v>
      </c>
      <c r="O17" s="2"/>
      <c r="P17" s="2" t="n">
        <v>924</v>
      </c>
      <c r="Q17" s="2"/>
      <c r="R17" s="2" t="n">
        <v>941</v>
      </c>
      <c r="S17" s="2"/>
      <c r="T17" s="2" t="n">
        <v>958</v>
      </c>
      <c r="U17" s="2"/>
      <c r="V17" s="2" t="n">
        <v>976</v>
      </c>
      <c r="W17" s="2"/>
      <c r="X17" s="2" t="n">
        <v>993</v>
      </c>
      <c r="Y17" s="2"/>
      <c r="Z17" s="2" t="n">
        <v>1011</v>
      </c>
      <c r="AA17" s="2"/>
      <c r="AB17" s="2" t="n">
        <v>1028</v>
      </c>
      <c r="AC17" s="2"/>
      <c r="AD17" s="478" t="n">
        <v>1045</v>
      </c>
      <c r="AE17" s="478"/>
      <c r="AF17" s="2" t="n">
        <v>84</v>
      </c>
      <c r="AG17" s="2" t="s">
        <v>97</v>
      </c>
      <c r="AH17" s="479" t="n">
        <v>3</v>
      </c>
      <c r="AI17" s="479"/>
      <c r="AJ17" s="2" t="n">
        <v>6</v>
      </c>
      <c r="AK17" s="2"/>
      <c r="AL17" s="2" t="n">
        <v>9</v>
      </c>
      <c r="AM17" s="2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2" t="s">
        <v>499</v>
      </c>
      <c r="BA17" s="2"/>
      <c r="BB17" s="2" t="n">
        <v>0.0875</v>
      </c>
      <c r="BC17" s="2"/>
      <c r="BD17" s="2" t="n">
        <v>892</v>
      </c>
      <c r="BE17" s="2"/>
      <c r="BF17" s="2" t="n">
        <v>910</v>
      </c>
      <c r="BG17" s="2"/>
      <c r="BH17" s="2" t="n">
        <v>928</v>
      </c>
      <c r="BI17" s="2"/>
      <c r="BJ17" s="2" t="n">
        <v>945</v>
      </c>
      <c r="BK17" s="2"/>
      <c r="BL17" s="2" t="n">
        <v>963</v>
      </c>
      <c r="BM17" s="2"/>
      <c r="BN17" s="2" t="n">
        <v>981</v>
      </c>
      <c r="BO17" s="2"/>
      <c r="BP17" s="2" t="n">
        <v>998</v>
      </c>
      <c r="BQ17" s="2"/>
      <c r="BR17" s="2" t="n">
        <v>1016</v>
      </c>
      <c r="BS17" s="2"/>
      <c r="BT17" s="2" t="n">
        <v>1033</v>
      </c>
      <c r="BU17" s="2"/>
      <c r="BV17" s="478" t="n">
        <v>1051</v>
      </c>
      <c r="BW17" s="478"/>
      <c r="BX17" s="2" t="n">
        <v>84</v>
      </c>
      <c r="BY17" s="2" t="s">
        <v>97</v>
      </c>
      <c r="BZ17" s="479" t="n">
        <v>3</v>
      </c>
      <c r="CA17" s="479"/>
      <c r="CB17" s="2" t="n">
        <v>6</v>
      </c>
      <c r="CC17" s="2"/>
      <c r="CD17" s="2" t="n">
        <v>9</v>
      </c>
      <c r="CE17" s="2"/>
    </row>
    <row r="18" customFormat="false" ht="48" hidden="false" customHeight="true" outlineLevel="0" collapsed="false">
      <c r="F18" s="1"/>
      <c r="G18" s="1"/>
      <c r="H18" s="2" t="s">
        <v>500</v>
      </c>
      <c r="I18" s="2"/>
      <c r="J18" s="2" t="n">
        <v>1045</v>
      </c>
      <c r="K18" s="2"/>
      <c r="L18" s="2" t="n">
        <v>1063</v>
      </c>
      <c r="M18" s="2"/>
      <c r="N18" s="2" t="n">
        <v>1080</v>
      </c>
      <c r="O18" s="2"/>
      <c r="P18" s="2" t="n">
        <v>1097</v>
      </c>
      <c r="Q18" s="2"/>
      <c r="R18" s="2" t="n">
        <v>1115</v>
      </c>
      <c r="S18" s="2"/>
      <c r="T18" s="2" t="n">
        <v>1132</v>
      </c>
      <c r="U18" s="2"/>
      <c r="V18" s="2" t="n">
        <v>1149</v>
      </c>
      <c r="W18" s="2"/>
      <c r="X18" s="2" t="n">
        <v>1167</v>
      </c>
      <c r="Y18" s="2"/>
      <c r="Z18" s="2" t="n">
        <v>1184</v>
      </c>
      <c r="AA18" s="2"/>
      <c r="AB18" s="2" t="n">
        <v>1201</v>
      </c>
      <c r="AC18" s="2"/>
      <c r="AD18" s="478" t="n">
        <v>1219</v>
      </c>
      <c r="AE18" s="478"/>
      <c r="AF18" s="2" t="n">
        <v>83</v>
      </c>
      <c r="AG18" s="2" t="s">
        <v>97</v>
      </c>
      <c r="AH18" s="479" t="n">
        <v>3</v>
      </c>
      <c r="AI18" s="479"/>
      <c r="AJ18" s="2" t="n">
        <v>6</v>
      </c>
      <c r="AK18" s="2"/>
      <c r="AL18" s="2" t="n">
        <v>9</v>
      </c>
      <c r="AM18" s="2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2" t="s">
        <v>500</v>
      </c>
      <c r="BA18" s="2"/>
      <c r="BB18" s="2" t="n">
        <v>1051</v>
      </c>
      <c r="BC18" s="2"/>
      <c r="BD18" s="2" t="n">
        <v>1069</v>
      </c>
      <c r="BE18" s="2"/>
      <c r="BF18" s="2" t="n">
        <v>1086</v>
      </c>
      <c r="BG18" s="2"/>
      <c r="BH18" s="2" t="n">
        <v>1104</v>
      </c>
      <c r="BI18" s="2"/>
      <c r="BJ18" s="2" t="n">
        <v>1122</v>
      </c>
      <c r="BK18" s="2"/>
      <c r="BL18" s="2" t="n">
        <v>1139</v>
      </c>
      <c r="BM18" s="2"/>
      <c r="BN18" s="2" t="n">
        <v>1157</v>
      </c>
      <c r="BO18" s="2"/>
      <c r="BP18" s="2" t="n">
        <v>1175</v>
      </c>
      <c r="BQ18" s="2"/>
      <c r="BR18" s="2" t="n">
        <v>1192</v>
      </c>
      <c r="BS18" s="2"/>
      <c r="BT18" s="2" t="n">
        <v>1210</v>
      </c>
      <c r="BU18" s="2"/>
      <c r="BV18" s="478" t="n">
        <v>1228</v>
      </c>
      <c r="BW18" s="478"/>
      <c r="BX18" s="2" t="n">
        <v>83</v>
      </c>
      <c r="BY18" s="2" t="s">
        <v>97</v>
      </c>
      <c r="BZ18" s="479" t="n">
        <v>3</v>
      </c>
      <c r="CA18" s="479"/>
      <c r="CB18" s="2" t="n">
        <v>6</v>
      </c>
      <c r="CC18" s="2"/>
      <c r="CD18" s="2" t="n">
        <v>9</v>
      </c>
      <c r="CE18" s="2"/>
    </row>
    <row r="19" customFormat="false" ht="48" hidden="false" customHeight="true" outlineLevel="0" collapsed="false">
      <c r="F19" s="1"/>
      <c r="G19" s="1"/>
      <c r="H19" s="2" t="s">
        <v>501</v>
      </c>
      <c r="I19" s="2"/>
      <c r="J19" s="2" t="n">
        <v>1219</v>
      </c>
      <c r="K19" s="2"/>
      <c r="L19" s="2" t="n">
        <v>1236</v>
      </c>
      <c r="M19" s="2"/>
      <c r="N19" s="2" t="n">
        <v>1253</v>
      </c>
      <c r="O19" s="2"/>
      <c r="P19" s="2" t="n">
        <v>1271</v>
      </c>
      <c r="Q19" s="2"/>
      <c r="R19" s="2" t="n">
        <v>1288</v>
      </c>
      <c r="S19" s="2"/>
      <c r="T19" s="2" t="n">
        <v>1305</v>
      </c>
      <c r="U19" s="2"/>
      <c r="V19" s="2" t="n">
        <v>1323</v>
      </c>
      <c r="W19" s="2"/>
      <c r="X19" s="2" t="n">
        <v>1340</v>
      </c>
      <c r="Y19" s="2"/>
      <c r="Z19" s="2" t="n">
        <v>1357</v>
      </c>
      <c r="AA19" s="2"/>
      <c r="AB19" s="2" t="n">
        <v>1374</v>
      </c>
      <c r="AC19" s="2"/>
      <c r="AD19" s="478" t="n">
        <v>1392</v>
      </c>
      <c r="AE19" s="478"/>
      <c r="AF19" s="2" t="n">
        <v>82</v>
      </c>
      <c r="AG19" s="2" t="s">
        <v>97</v>
      </c>
      <c r="AH19" s="479" t="n">
        <v>3</v>
      </c>
      <c r="AI19" s="479"/>
      <c r="AJ19" s="2" t="n">
        <v>6</v>
      </c>
      <c r="AK19" s="2"/>
      <c r="AL19" s="2" t="n">
        <v>9</v>
      </c>
      <c r="AM19" s="2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2" t="s">
        <v>501</v>
      </c>
      <c r="BA19" s="2"/>
      <c r="BB19" s="2" t="n">
        <v>1228</v>
      </c>
      <c r="BC19" s="2"/>
      <c r="BD19" s="2" t="n">
        <v>1246</v>
      </c>
      <c r="BE19" s="2"/>
      <c r="BF19" s="2" t="n">
        <v>1263</v>
      </c>
      <c r="BG19" s="2"/>
      <c r="BH19" s="2" t="n">
        <v>1281</v>
      </c>
      <c r="BI19" s="2"/>
      <c r="BJ19" s="2" t="n">
        <v>1299</v>
      </c>
      <c r="BK19" s="2"/>
      <c r="BL19" s="2" t="n">
        <v>1317</v>
      </c>
      <c r="BM19" s="2"/>
      <c r="BN19" s="2" t="n">
        <v>1334</v>
      </c>
      <c r="BO19" s="2"/>
      <c r="BP19" s="2" t="n">
        <v>1352</v>
      </c>
      <c r="BQ19" s="2"/>
      <c r="BR19" s="2" t="n">
        <v>1370</v>
      </c>
      <c r="BS19" s="2"/>
      <c r="BT19" s="2" t="n">
        <v>1388</v>
      </c>
      <c r="BU19" s="2"/>
      <c r="BV19" s="478" t="n">
        <v>1405</v>
      </c>
      <c r="BW19" s="478"/>
      <c r="BX19" s="2" t="n">
        <v>82</v>
      </c>
      <c r="BY19" s="2" t="s">
        <v>97</v>
      </c>
      <c r="BZ19" s="479" t="n">
        <v>3</v>
      </c>
      <c r="CA19" s="479"/>
      <c r="CB19" s="2" t="n">
        <v>6</v>
      </c>
      <c r="CC19" s="2"/>
      <c r="CD19" s="2" t="n">
        <v>9</v>
      </c>
      <c r="CE19" s="2"/>
    </row>
    <row r="20" customFormat="false" ht="48" hidden="false" customHeight="true" outlineLevel="0" collapsed="false">
      <c r="F20" s="1"/>
      <c r="G20" s="1"/>
      <c r="H20" s="2" t="s">
        <v>502</v>
      </c>
      <c r="I20" s="2"/>
      <c r="J20" s="2" t="n">
        <v>1392</v>
      </c>
      <c r="K20" s="2"/>
      <c r="L20" s="2" t="n">
        <v>1409</v>
      </c>
      <c r="M20" s="2"/>
      <c r="N20" s="2" t="n">
        <v>1426</v>
      </c>
      <c r="O20" s="2"/>
      <c r="P20" s="2" t="n">
        <v>1444</v>
      </c>
      <c r="Q20" s="2"/>
      <c r="R20" s="2" t="n">
        <v>1461</v>
      </c>
      <c r="S20" s="2"/>
      <c r="T20" s="2" t="n">
        <v>1478</v>
      </c>
      <c r="U20" s="2"/>
      <c r="V20" s="2" t="n">
        <v>1495</v>
      </c>
      <c r="W20" s="2"/>
      <c r="X20" s="2" t="n">
        <v>1513</v>
      </c>
      <c r="Y20" s="2"/>
      <c r="Z20" s="2" t="n">
        <v>1530</v>
      </c>
      <c r="AA20" s="2"/>
      <c r="AB20" s="2" t="n">
        <v>1547</v>
      </c>
      <c r="AC20" s="2"/>
      <c r="AD20" s="478" t="n">
        <v>1564</v>
      </c>
      <c r="AE20" s="478"/>
      <c r="AF20" s="2" t="n">
        <v>81</v>
      </c>
      <c r="AG20" s="2" t="s">
        <v>97</v>
      </c>
      <c r="AH20" s="479" t="n">
        <v>3</v>
      </c>
      <c r="AI20" s="479"/>
      <c r="AJ20" s="2" t="n">
        <v>6</v>
      </c>
      <c r="AK20" s="2"/>
      <c r="AL20" s="2" t="n">
        <v>9</v>
      </c>
      <c r="AM20" s="2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2" t="s">
        <v>502</v>
      </c>
      <c r="BA20" s="2"/>
      <c r="BB20" s="2" t="n">
        <v>1405</v>
      </c>
      <c r="BC20" s="2"/>
      <c r="BD20" s="2" t="n">
        <v>1423</v>
      </c>
      <c r="BE20" s="2"/>
      <c r="BF20" s="2" t="n">
        <v>1441</v>
      </c>
      <c r="BG20" s="2"/>
      <c r="BH20" s="2" t="n">
        <v>1459</v>
      </c>
      <c r="BI20" s="2"/>
      <c r="BJ20" s="2" t="n">
        <v>1477</v>
      </c>
      <c r="BK20" s="2"/>
      <c r="BL20" s="2" t="n">
        <v>1495</v>
      </c>
      <c r="BM20" s="2"/>
      <c r="BN20" s="2" t="n">
        <v>1512</v>
      </c>
      <c r="BO20" s="2"/>
      <c r="BP20" s="2" t="n">
        <v>1530</v>
      </c>
      <c r="BQ20" s="2"/>
      <c r="BR20" s="2" t="n">
        <v>1548</v>
      </c>
      <c r="BS20" s="2"/>
      <c r="BT20" s="2" t="n">
        <v>1566</v>
      </c>
      <c r="BU20" s="2"/>
      <c r="BV20" s="478" t="n">
        <v>1584</v>
      </c>
      <c r="BW20" s="478"/>
      <c r="BX20" s="2" t="n">
        <v>81</v>
      </c>
      <c r="BY20" s="2" t="s">
        <v>97</v>
      </c>
      <c r="BZ20" s="479" t="n">
        <v>3</v>
      </c>
      <c r="CA20" s="479"/>
      <c r="CB20" s="2" t="n">
        <v>6</v>
      </c>
      <c r="CC20" s="2"/>
      <c r="CD20" s="2" t="n">
        <v>9</v>
      </c>
      <c r="CE20" s="2"/>
    </row>
    <row r="21" customFormat="false" ht="48" hidden="false" customHeight="true" outlineLevel="0" collapsed="false">
      <c r="F21" s="1"/>
      <c r="G21" s="1"/>
      <c r="H21" s="2" t="s">
        <v>503</v>
      </c>
      <c r="I21" s="2"/>
      <c r="J21" s="2" t="n">
        <v>1564</v>
      </c>
      <c r="K21" s="2"/>
      <c r="L21" s="2" t="n">
        <v>1582</v>
      </c>
      <c r="M21" s="2"/>
      <c r="N21" s="2" t="n">
        <v>1599</v>
      </c>
      <c r="O21" s="2"/>
      <c r="P21" s="2" t="n">
        <v>1616</v>
      </c>
      <c r="Q21" s="2"/>
      <c r="R21" s="2" t="n">
        <v>1633</v>
      </c>
      <c r="S21" s="2"/>
      <c r="T21" s="2" t="n">
        <v>1650</v>
      </c>
      <c r="U21" s="2"/>
      <c r="V21" s="2" t="n">
        <v>1668</v>
      </c>
      <c r="W21" s="2"/>
      <c r="X21" s="2" t="n">
        <v>1685</v>
      </c>
      <c r="Y21" s="2"/>
      <c r="Z21" s="2" t="n">
        <v>1702</v>
      </c>
      <c r="AA21" s="2"/>
      <c r="AB21" s="2" t="n">
        <v>1719</v>
      </c>
      <c r="AC21" s="2"/>
      <c r="AD21" s="478" t="s">
        <v>504</v>
      </c>
      <c r="AE21" s="478"/>
      <c r="AF21" s="2" t="n">
        <v>80</v>
      </c>
      <c r="AG21" s="2" t="s">
        <v>97</v>
      </c>
      <c r="AH21" s="479" t="n">
        <v>3</v>
      </c>
      <c r="AI21" s="479"/>
      <c r="AJ21" s="2" t="n">
        <v>6</v>
      </c>
      <c r="AK21" s="2"/>
      <c r="AL21" s="2" t="n">
        <v>9</v>
      </c>
      <c r="AM21" s="2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2" t="s">
        <v>503</v>
      </c>
      <c r="BA21" s="2"/>
      <c r="BB21" s="2" t="n">
        <v>1584</v>
      </c>
      <c r="BC21" s="2"/>
      <c r="BD21" s="2" t="n">
        <v>1602</v>
      </c>
      <c r="BE21" s="2"/>
      <c r="BF21" s="2" t="n">
        <v>1620</v>
      </c>
      <c r="BG21" s="2"/>
      <c r="BH21" s="2" t="n">
        <v>1638</v>
      </c>
      <c r="BI21" s="2"/>
      <c r="BJ21" s="2" t="n">
        <v>1655</v>
      </c>
      <c r="BK21" s="2"/>
      <c r="BL21" s="2" t="n">
        <v>1673</v>
      </c>
      <c r="BM21" s="2"/>
      <c r="BN21" s="2" t="n">
        <v>1691</v>
      </c>
      <c r="BO21" s="2"/>
      <c r="BP21" s="2" t="n">
        <v>1709</v>
      </c>
      <c r="BQ21" s="2"/>
      <c r="BR21" s="2" t="n">
        <v>1727</v>
      </c>
      <c r="BS21" s="2"/>
      <c r="BT21" s="2" t="n">
        <v>1745</v>
      </c>
      <c r="BU21" s="2"/>
      <c r="BV21" s="478" t="n">
        <v>0.1763</v>
      </c>
      <c r="BW21" s="478"/>
      <c r="BX21" s="2" t="n">
        <v>80</v>
      </c>
      <c r="BY21" s="2" t="s">
        <v>97</v>
      </c>
      <c r="BZ21" s="479" t="n">
        <v>3</v>
      </c>
      <c r="CA21" s="479"/>
      <c r="CB21" s="2" t="n">
        <v>6</v>
      </c>
      <c r="CC21" s="2"/>
      <c r="CD21" s="2" t="n">
        <v>9</v>
      </c>
      <c r="CE21" s="2"/>
    </row>
    <row r="22" customFormat="false" ht="48" hidden="false" customHeight="true" outlineLevel="0" collapsed="false">
      <c r="F22" s="1"/>
      <c r="G22" s="1"/>
      <c r="H22" s="2" t="s">
        <v>505</v>
      </c>
      <c r="I22" s="2"/>
      <c r="J22" s="2" t="s">
        <v>504</v>
      </c>
      <c r="K22" s="2"/>
      <c r="L22" s="2" t="n">
        <v>1754</v>
      </c>
      <c r="M22" s="2"/>
      <c r="N22" s="2" t="n">
        <v>1771</v>
      </c>
      <c r="O22" s="2"/>
      <c r="P22" s="2" t="n">
        <v>1788</v>
      </c>
      <c r="Q22" s="2"/>
      <c r="R22" s="2" t="n">
        <v>1805</v>
      </c>
      <c r="S22" s="2"/>
      <c r="T22" s="2" t="n">
        <v>1822</v>
      </c>
      <c r="U22" s="2"/>
      <c r="V22" s="2" t="n">
        <v>1840</v>
      </c>
      <c r="W22" s="2"/>
      <c r="X22" s="2" t="n">
        <v>1857</v>
      </c>
      <c r="Y22" s="2"/>
      <c r="Z22" s="2" t="n">
        <v>1874</v>
      </c>
      <c r="AA22" s="2"/>
      <c r="AB22" s="2" t="n">
        <v>1891</v>
      </c>
      <c r="AC22" s="2"/>
      <c r="AD22" s="478" t="n">
        <v>1908</v>
      </c>
      <c r="AE22" s="478"/>
      <c r="AF22" s="2" t="n">
        <v>79</v>
      </c>
      <c r="AG22" s="2" t="s">
        <v>97</v>
      </c>
      <c r="AH22" s="479" t="n">
        <v>3</v>
      </c>
      <c r="AI22" s="479"/>
      <c r="AJ22" s="2" t="n">
        <v>6</v>
      </c>
      <c r="AK22" s="2"/>
      <c r="AL22" s="2" t="n">
        <v>9</v>
      </c>
      <c r="AM22" s="2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2" t="s">
        <v>505</v>
      </c>
      <c r="BA22" s="2"/>
      <c r="BB22" s="2" t="n">
        <v>0.1763</v>
      </c>
      <c r="BC22" s="2"/>
      <c r="BD22" s="2" t="n">
        <v>1781</v>
      </c>
      <c r="BE22" s="2"/>
      <c r="BF22" s="2" t="n">
        <v>1799</v>
      </c>
      <c r="BG22" s="2"/>
      <c r="BH22" s="2" t="n">
        <v>1817</v>
      </c>
      <c r="BI22" s="2"/>
      <c r="BJ22" s="2" t="n">
        <v>1835</v>
      </c>
      <c r="BK22" s="2"/>
      <c r="BL22" s="2" t="n">
        <v>1853</v>
      </c>
      <c r="BM22" s="2"/>
      <c r="BN22" s="2" t="n">
        <v>1871</v>
      </c>
      <c r="BO22" s="2"/>
      <c r="BP22" s="2" t="n">
        <v>1890</v>
      </c>
      <c r="BQ22" s="2"/>
      <c r="BR22" s="2" t="n">
        <v>1908</v>
      </c>
      <c r="BS22" s="2"/>
      <c r="BT22" s="2" t="n">
        <v>1926</v>
      </c>
      <c r="BU22" s="2"/>
      <c r="BV22" s="478" t="n">
        <v>1944</v>
      </c>
      <c r="BW22" s="478"/>
      <c r="BX22" s="2" t="n">
        <v>79</v>
      </c>
      <c r="BY22" s="2" t="s">
        <v>97</v>
      </c>
      <c r="BZ22" s="479" t="n">
        <v>3</v>
      </c>
      <c r="CA22" s="479"/>
      <c r="CB22" s="2" t="n">
        <v>6</v>
      </c>
      <c r="CC22" s="2"/>
      <c r="CD22" s="2" t="n">
        <v>9</v>
      </c>
      <c r="CE22" s="2"/>
    </row>
    <row r="23" customFormat="false" ht="48" hidden="false" customHeight="true" outlineLevel="0" collapsed="false">
      <c r="F23" s="1"/>
      <c r="G23" s="1"/>
      <c r="H23" s="2" t="s">
        <v>506</v>
      </c>
      <c r="I23" s="2"/>
      <c r="J23" s="2" t="n">
        <v>1908</v>
      </c>
      <c r="K23" s="2"/>
      <c r="L23" s="2" t="n">
        <v>1925</v>
      </c>
      <c r="M23" s="2"/>
      <c r="N23" s="2" t="n">
        <v>1942</v>
      </c>
      <c r="O23" s="2"/>
      <c r="P23" s="2" t="n">
        <v>1959</v>
      </c>
      <c r="Q23" s="2"/>
      <c r="R23" s="2" t="n">
        <v>1977</v>
      </c>
      <c r="S23" s="2"/>
      <c r="T23" s="2" t="n">
        <v>1994</v>
      </c>
      <c r="U23" s="2"/>
      <c r="V23" s="2" t="n">
        <v>2011</v>
      </c>
      <c r="W23" s="2"/>
      <c r="X23" s="2" t="n">
        <v>2028</v>
      </c>
      <c r="Y23" s="2"/>
      <c r="Z23" s="2" t="n">
        <v>2045</v>
      </c>
      <c r="AA23" s="2"/>
      <c r="AB23" s="2" t="n">
        <v>2062</v>
      </c>
      <c r="AC23" s="2"/>
      <c r="AD23" s="478" t="n">
        <v>2079</v>
      </c>
      <c r="AE23" s="478"/>
      <c r="AF23" s="2" t="n">
        <v>78</v>
      </c>
      <c r="AG23" s="2" t="s">
        <v>97</v>
      </c>
      <c r="AH23" s="479" t="n">
        <v>3</v>
      </c>
      <c r="AI23" s="479"/>
      <c r="AJ23" s="2" t="n">
        <v>6</v>
      </c>
      <c r="AK23" s="2"/>
      <c r="AL23" s="2" t="n">
        <v>9</v>
      </c>
      <c r="AM23" s="2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2" t="s">
        <v>506</v>
      </c>
      <c r="BA23" s="2"/>
      <c r="BB23" s="2" t="n">
        <v>1944</v>
      </c>
      <c r="BC23" s="2"/>
      <c r="BD23" s="2" t="n">
        <v>1962</v>
      </c>
      <c r="BE23" s="2"/>
      <c r="BF23" s="2" t="n">
        <v>1980</v>
      </c>
      <c r="BG23" s="2"/>
      <c r="BH23" s="2" t="n">
        <v>1998</v>
      </c>
      <c r="BI23" s="2"/>
      <c r="BJ23" s="2" t="n">
        <v>2016</v>
      </c>
      <c r="BK23" s="2"/>
      <c r="BL23" s="2" t="n">
        <v>2035</v>
      </c>
      <c r="BM23" s="2"/>
      <c r="BN23" s="2" t="n">
        <v>2053</v>
      </c>
      <c r="BO23" s="2"/>
      <c r="BP23" s="2" t="n">
        <v>2071</v>
      </c>
      <c r="BQ23" s="2"/>
      <c r="BR23" s="2" t="n">
        <v>2089</v>
      </c>
      <c r="BS23" s="2"/>
      <c r="BT23" s="2" t="n">
        <v>2107</v>
      </c>
      <c r="BU23" s="2"/>
      <c r="BV23" s="478" t="n">
        <v>2126</v>
      </c>
      <c r="BW23" s="478"/>
      <c r="BX23" s="2" t="n">
        <v>78</v>
      </c>
      <c r="BY23" s="2" t="s">
        <v>97</v>
      </c>
      <c r="BZ23" s="479" t="n">
        <v>3</v>
      </c>
      <c r="CA23" s="479"/>
      <c r="CB23" s="2" t="n">
        <v>6</v>
      </c>
      <c r="CC23" s="2"/>
      <c r="CD23" s="2" t="n">
        <v>9</v>
      </c>
      <c r="CE23" s="2"/>
    </row>
    <row r="24" customFormat="false" ht="48" hidden="false" customHeight="true" outlineLevel="0" collapsed="false">
      <c r="F24" s="1"/>
      <c r="G24" s="1"/>
      <c r="H24" s="2" t="s">
        <v>507</v>
      </c>
      <c r="I24" s="2"/>
      <c r="J24" s="2" t="n">
        <v>2079</v>
      </c>
      <c r="K24" s="2"/>
      <c r="L24" s="2" t="n">
        <v>2096</v>
      </c>
      <c r="M24" s="2"/>
      <c r="N24" s="2" t="n">
        <v>2113</v>
      </c>
      <c r="O24" s="2"/>
      <c r="P24" s="2" t="n">
        <v>2130</v>
      </c>
      <c r="Q24" s="2"/>
      <c r="R24" s="2" t="n">
        <v>2147</v>
      </c>
      <c r="S24" s="2"/>
      <c r="T24" s="2" t="n">
        <v>2164</v>
      </c>
      <c r="U24" s="2"/>
      <c r="V24" s="2" t="n">
        <v>2181</v>
      </c>
      <c r="W24" s="2"/>
      <c r="X24" s="2" t="n">
        <v>2198</v>
      </c>
      <c r="Y24" s="2"/>
      <c r="Z24" s="2" t="n">
        <v>2215</v>
      </c>
      <c r="AA24" s="2"/>
      <c r="AB24" s="2" t="n">
        <v>2233</v>
      </c>
      <c r="AC24" s="2"/>
      <c r="AD24" s="478" t="n">
        <v>2250</v>
      </c>
      <c r="AE24" s="478"/>
      <c r="AF24" s="2" t="n">
        <v>77</v>
      </c>
      <c r="AG24" s="2" t="s">
        <v>97</v>
      </c>
      <c r="AH24" s="479" t="n">
        <v>3</v>
      </c>
      <c r="AI24" s="479"/>
      <c r="AJ24" s="2" t="n">
        <v>6</v>
      </c>
      <c r="AK24" s="2"/>
      <c r="AL24" s="2" t="n">
        <v>9</v>
      </c>
      <c r="AM24" s="2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2" t="s">
        <v>507</v>
      </c>
      <c r="BA24" s="2"/>
      <c r="BB24" s="2" t="n">
        <v>2126</v>
      </c>
      <c r="BC24" s="2"/>
      <c r="BD24" s="2" t="n">
        <v>2144</v>
      </c>
      <c r="BE24" s="2"/>
      <c r="BF24" s="2" t="n">
        <v>2162</v>
      </c>
      <c r="BG24" s="2"/>
      <c r="BH24" s="2" t="n">
        <v>2180</v>
      </c>
      <c r="BI24" s="2"/>
      <c r="BJ24" s="2" t="n">
        <v>2199</v>
      </c>
      <c r="BK24" s="2"/>
      <c r="BL24" s="2" t="n">
        <v>2217</v>
      </c>
      <c r="BM24" s="2"/>
      <c r="BN24" s="2" t="n">
        <v>2235</v>
      </c>
      <c r="BO24" s="2"/>
      <c r="BP24" s="2" t="n">
        <v>2254</v>
      </c>
      <c r="BQ24" s="2"/>
      <c r="BR24" s="2" t="n">
        <v>2272</v>
      </c>
      <c r="BS24" s="2"/>
      <c r="BT24" s="2" t="n">
        <v>2290</v>
      </c>
      <c r="BU24" s="2"/>
      <c r="BV24" s="478" t="n">
        <v>2309</v>
      </c>
      <c r="BW24" s="478"/>
      <c r="BX24" s="2" t="n">
        <v>77</v>
      </c>
      <c r="BY24" s="2" t="s">
        <v>97</v>
      </c>
      <c r="BZ24" s="479" t="n">
        <v>3</v>
      </c>
      <c r="CA24" s="479"/>
      <c r="CB24" s="2" t="n">
        <v>6</v>
      </c>
      <c r="CC24" s="2"/>
      <c r="CD24" s="2" t="n">
        <v>9</v>
      </c>
      <c r="CE24" s="2"/>
    </row>
    <row r="25" customFormat="false" ht="48" hidden="false" customHeight="true" outlineLevel="0" collapsed="false">
      <c r="F25" s="1"/>
      <c r="G25" s="1"/>
      <c r="H25" s="2" t="s">
        <v>508</v>
      </c>
      <c r="I25" s="2"/>
      <c r="J25" s="2" t="n">
        <v>2250</v>
      </c>
      <c r="K25" s="2"/>
      <c r="L25" s="2" t="n">
        <v>2267</v>
      </c>
      <c r="M25" s="2"/>
      <c r="N25" s="2" t="n">
        <v>2284</v>
      </c>
      <c r="O25" s="2"/>
      <c r="P25" s="2" t="n">
        <v>2300</v>
      </c>
      <c r="Q25" s="2"/>
      <c r="R25" s="2" t="n">
        <v>2317</v>
      </c>
      <c r="S25" s="2"/>
      <c r="T25" s="2" t="n">
        <v>2334</v>
      </c>
      <c r="U25" s="2"/>
      <c r="V25" s="2" t="n">
        <v>2351</v>
      </c>
      <c r="W25" s="2"/>
      <c r="X25" s="2" t="n">
        <v>2368</v>
      </c>
      <c r="Y25" s="2"/>
      <c r="Z25" s="2" t="n">
        <v>2385</v>
      </c>
      <c r="AA25" s="2"/>
      <c r="AB25" s="2" t="n">
        <v>2402</v>
      </c>
      <c r="AC25" s="2"/>
      <c r="AD25" s="478" t="n">
        <v>2419</v>
      </c>
      <c r="AE25" s="478"/>
      <c r="AF25" s="2" t="n">
        <v>76</v>
      </c>
      <c r="AG25" s="2" t="s">
        <v>97</v>
      </c>
      <c r="AH25" s="479" t="n">
        <v>3</v>
      </c>
      <c r="AI25" s="479"/>
      <c r="AJ25" s="2" t="n">
        <v>6</v>
      </c>
      <c r="AK25" s="2"/>
      <c r="AL25" s="2" t="n">
        <v>8</v>
      </c>
      <c r="AM25" s="2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2" t="s">
        <v>508</v>
      </c>
      <c r="BA25" s="2"/>
      <c r="BB25" s="2" t="n">
        <v>2309</v>
      </c>
      <c r="BC25" s="2"/>
      <c r="BD25" s="2" t="n">
        <v>2327</v>
      </c>
      <c r="BE25" s="2"/>
      <c r="BF25" s="2" t="n">
        <v>2345</v>
      </c>
      <c r="BG25" s="2"/>
      <c r="BH25" s="2" t="n">
        <v>2364</v>
      </c>
      <c r="BI25" s="2"/>
      <c r="BJ25" s="2" t="n">
        <v>2382</v>
      </c>
      <c r="BK25" s="2"/>
      <c r="BL25" s="2" t="n">
        <v>2401</v>
      </c>
      <c r="BM25" s="2"/>
      <c r="BN25" s="2" t="n">
        <v>2419</v>
      </c>
      <c r="BO25" s="2"/>
      <c r="BP25" s="2" t="n">
        <v>2438</v>
      </c>
      <c r="BQ25" s="2"/>
      <c r="BR25" s="2" t="n">
        <v>2456</v>
      </c>
      <c r="BS25" s="2"/>
      <c r="BT25" s="2" t="n">
        <v>2475</v>
      </c>
      <c r="BU25" s="2"/>
      <c r="BV25" s="478" t="n">
        <v>2493</v>
      </c>
      <c r="BW25" s="478"/>
      <c r="BX25" s="2" t="n">
        <v>76</v>
      </c>
      <c r="BY25" s="2" t="s">
        <v>97</v>
      </c>
      <c r="BZ25" s="479" t="n">
        <v>3</v>
      </c>
      <c r="CA25" s="479"/>
      <c r="CB25" s="2" t="n">
        <v>6</v>
      </c>
      <c r="CC25" s="2"/>
      <c r="CD25" s="2" t="n">
        <v>9</v>
      </c>
      <c r="CE25" s="2"/>
    </row>
    <row r="26" customFormat="false" ht="48" hidden="false" customHeight="true" outlineLevel="0" collapsed="false">
      <c r="F26" s="1"/>
      <c r="G26" s="1"/>
      <c r="H26" s="2" t="s">
        <v>509</v>
      </c>
      <c r="I26" s="2"/>
      <c r="J26" s="2" t="n">
        <v>2419</v>
      </c>
      <c r="K26" s="2"/>
      <c r="L26" s="2" t="n">
        <v>2436</v>
      </c>
      <c r="M26" s="2"/>
      <c r="N26" s="2" t="n">
        <v>2453</v>
      </c>
      <c r="O26" s="2"/>
      <c r="P26" s="2" t="n">
        <v>2470</v>
      </c>
      <c r="Q26" s="2"/>
      <c r="R26" s="2" t="n">
        <v>2487</v>
      </c>
      <c r="S26" s="2"/>
      <c r="T26" s="2" t="n">
        <v>2504</v>
      </c>
      <c r="U26" s="2"/>
      <c r="V26" s="2" t="n">
        <v>2521</v>
      </c>
      <c r="W26" s="2"/>
      <c r="X26" s="2" t="n">
        <v>2538</v>
      </c>
      <c r="Y26" s="2"/>
      <c r="Z26" s="2" t="n">
        <v>2554</v>
      </c>
      <c r="AA26" s="2"/>
      <c r="AB26" s="2" t="n">
        <v>2571</v>
      </c>
      <c r="AC26" s="2"/>
      <c r="AD26" s="478" t="s">
        <v>510</v>
      </c>
      <c r="AE26" s="478"/>
      <c r="AF26" s="2" t="n">
        <v>75</v>
      </c>
      <c r="AG26" s="2" t="s">
        <v>97</v>
      </c>
      <c r="AH26" s="479" t="n">
        <v>3</v>
      </c>
      <c r="AI26" s="479"/>
      <c r="AJ26" s="2" t="n">
        <v>6</v>
      </c>
      <c r="AK26" s="2"/>
      <c r="AL26" s="2" t="n">
        <v>8</v>
      </c>
      <c r="AM26" s="2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2" t="s">
        <v>509</v>
      </c>
      <c r="BA26" s="2"/>
      <c r="BB26" s="2" t="n">
        <v>2493</v>
      </c>
      <c r="BC26" s="2"/>
      <c r="BD26" s="2" t="n">
        <v>2512</v>
      </c>
      <c r="BE26" s="2"/>
      <c r="BF26" s="2" t="n">
        <v>2530</v>
      </c>
      <c r="BG26" s="2"/>
      <c r="BH26" s="2" t="n">
        <v>2549</v>
      </c>
      <c r="BI26" s="2"/>
      <c r="BJ26" s="2" t="n">
        <v>2568</v>
      </c>
      <c r="BK26" s="2"/>
      <c r="BL26" s="2" t="n">
        <v>2586</v>
      </c>
      <c r="BM26" s="2"/>
      <c r="BN26" s="2" t="n">
        <v>2605</v>
      </c>
      <c r="BO26" s="2"/>
      <c r="BP26" s="2" t="n">
        <v>2623</v>
      </c>
      <c r="BQ26" s="2"/>
      <c r="BR26" s="2" t="n">
        <v>2642</v>
      </c>
      <c r="BS26" s="2"/>
      <c r="BT26" s="2" t="n">
        <v>2661</v>
      </c>
      <c r="BU26" s="2"/>
      <c r="BV26" s="478" t="n">
        <v>0.2679</v>
      </c>
      <c r="BW26" s="478"/>
      <c r="BX26" s="2" t="n">
        <v>75</v>
      </c>
      <c r="BY26" s="2" t="s">
        <v>97</v>
      </c>
      <c r="BZ26" s="479" t="n">
        <v>3</v>
      </c>
      <c r="CA26" s="479"/>
      <c r="CB26" s="2" t="n">
        <v>6</v>
      </c>
      <c r="CC26" s="2"/>
      <c r="CD26" s="2" t="n">
        <v>9</v>
      </c>
      <c r="CE26" s="2"/>
    </row>
    <row r="27" customFormat="false" ht="48" hidden="false" customHeight="true" outlineLevel="0" collapsed="false">
      <c r="F27" s="1"/>
      <c r="G27" s="1"/>
      <c r="H27" s="2" t="s">
        <v>511</v>
      </c>
      <c r="I27" s="2"/>
      <c r="J27" s="2" t="s">
        <v>510</v>
      </c>
      <c r="K27" s="2"/>
      <c r="L27" s="2" t="n">
        <v>2605</v>
      </c>
      <c r="M27" s="2"/>
      <c r="N27" s="2" t="n">
        <v>2622</v>
      </c>
      <c r="O27" s="2"/>
      <c r="P27" s="2" t="n">
        <v>2639</v>
      </c>
      <c r="Q27" s="2"/>
      <c r="R27" s="2" t="n">
        <v>2656</v>
      </c>
      <c r="S27" s="2"/>
      <c r="T27" s="2" t="n">
        <v>2672</v>
      </c>
      <c r="U27" s="2"/>
      <c r="V27" s="2" t="n">
        <v>2689</v>
      </c>
      <c r="W27" s="2"/>
      <c r="X27" s="2" t="n">
        <v>2706</v>
      </c>
      <c r="Y27" s="2"/>
      <c r="Z27" s="2" t="n">
        <v>2723</v>
      </c>
      <c r="AA27" s="2"/>
      <c r="AB27" s="2" t="n">
        <v>2740</v>
      </c>
      <c r="AC27" s="2"/>
      <c r="AD27" s="478" t="n">
        <v>2756</v>
      </c>
      <c r="AE27" s="478"/>
      <c r="AF27" s="2" t="n">
        <v>74</v>
      </c>
      <c r="AG27" s="2" t="s">
        <v>97</v>
      </c>
      <c r="AH27" s="479" t="n">
        <v>3</v>
      </c>
      <c r="AI27" s="479"/>
      <c r="AJ27" s="2" t="n">
        <v>6</v>
      </c>
      <c r="AK27" s="2"/>
      <c r="AL27" s="2" t="n">
        <v>8</v>
      </c>
      <c r="AM27" s="2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2" t="s">
        <v>511</v>
      </c>
      <c r="BA27" s="2"/>
      <c r="BB27" s="2" t="n">
        <v>0.2679</v>
      </c>
      <c r="BC27" s="2"/>
      <c r="BD27" s="2" t="n">
        <v>2698</v>
      </c>
      <c r="BE27" s="2"/>
      <c r="BF27" s="2" t="n">
        <v>2717</v>
      </c>
      <c r="BG27" s="2"/>
      <c r="BH27" s="2" t="n">
        <v>2736</v>
      </c>
      <c r="BI27" s="2"/>
      <c r="BJ27" s="2" t="n">
        <v>2754</v>
      </c>
      <c r="BK27" s="2"/>
      <c r="BL27" s="2" t="n">
        <v>2773</v>
      </c>
      <c r="BM27" s="2"/>
      <c r="BN27" s="2" t="n">
        <v>2792</v>
      </c>
      <c r="BO27" s="2"/>
      <c r="BP27" s="2" t="n">
        <v>2811</v>
      </c>
      <c r="BQ27" s="2"/>
      <c r="BR27" s="2" t="n">
        <v>2830</v>
      </c>
      <c r="BS27" s="2"/>
      <c r="BT27" s="2" t="n">
        <v>2849</v>
      </c>
      <c r="BU27" s="2"/>
      <c r="BV27" s="478" t="n">
        <v>2867</v>
      </c>
      <c r="BW27" s="478"/>
      <c r="BX27" s="2" t="n">
        <v>74</v>
      </c>
      <c r="BY27" s="2" t="s">
        <v>97</v>
      </c>
      <c r="BZ27" s="479" t="n">
        <v>3</v>
      </c>
      <c r="CA27" s="479"/>
      <c r="CB27" s="2" t="n">
        <v>6</v>
      </c>
      <c r="CC27" s="2"/>
      <c r="CD27" s="2" t="n">
        <v>9</v>
      </c>
      <c r="CE27" s="2"/>
    </row>
    <row r="28" customFormat="false" ht="48" hidden="false" customHeight="true" outlineLevel="0" collapsed="false">
      <c r="F28" s="1"/>
      <c r="G28" s="1"/>
      <c r="H28" s="2" t="s">
        <v>512</v>
      </c>
      <c r="I28" s="2"/>
      <c r="J28" s="2" t="n">
        <v>2756</v>
      </c>
      <c r="K28" s="2"/>
      <c r="L28" s="2" t="n">
        <v>2773</v>
      </c>
      <c r="M28" s="2"/>
      <c r="N28" s="2" t="n">
        <v>2790</v>
      </c>
      <c r="O28" s="2"/>
      <c r="P28" s="2" t="n">
        <v>2807</v>
      </c>
      <c r="Q28" s="2"/>
      <c r="R28" s="2" t="n">
        <v>2823</v>
      </c>
      <c r="S28" s="2"/>
      <c r="T28" s="2" t="n">
        <v>2840</v>
      </c>
      <c r="U28" s="2"/>
      <c r="V28" s="2" t="n">
        <v>2857</v>
      </c>
      <c r="W28" s="2"/>
      <c r="X28" s="2" t="n">
        <v>2874</v>
      </c>
      <c r="Y28" s="2"/>
      <c r="Z28" s="2" t="n">
        <v>2890</v>
      </c>
      <c r="AA28" s="2"/>
      <c r="AB28" s="2" t="n">
        <v>2907</v>
      </c>
      <c r="AC28" s="2"/>
      <c r="AD28" s="478" t="n">
        <v>2924</v>
      </c>
      <c r="AE28" s="478"/>
      <c r="AF28" s="2" t="n">
        <v>73</v>
      </c>
      <c r="AG28" s="2" t="s">
        <v>97</v>
      </c>
      <c r="AH28" s="479" t="n">
        <v>3</v>
      </c>
      <c r="AI28" s="479"/>
      <c r="AJ28" s="2" t="n">
        <v>6</v>
      </c>
      <c r="AK28" s="2"/>
      <c r="AL28" s="2" t="n">
        <v>8</v>
      </c>
      <c r="AM28" s="2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2" t="s">
        <v>512</v>
      </c>
      <c r="BA28" s="2"/>
      <c r="BB28" s="2" t="n">
        <v>2867</v>
      </c>
      <c r="BC28" s="2"/>
      <c r="BD28" s="2" t="n">
        <v>2886</v>
      </c>
      <c r="BE28" s="2"/>
      <c r="BF28" s="2" t="n">
        <v>2905</v>
      </c>
      <c r="BG28" s="2"/>
      <c r="BH28" s="2" t="n">
        <v>2924</v>
      </c>
      <c r="BI28" s="2"/>
      <c r="BJ28" s="2" t="n">
        <v>2943</v>
      </c>
      <c r="BK28" s="2"/>
      <c r="BL28" s="2" t="n">
        <v>2962</v>
      </c>
      <c r="BM28" s="2"/>
      <c r="BN28" s="2" t="n">
        <v>2981</v>
      </c>
      <c r="BO28" s="2"/>
      <c r="BP28" s="2" t="n">
        <v>3000</v>
      </c>
      <c r="BQ28" s="2"/>
      <c r="BR28" s="2" t="n">
        <v>3019</v>
      </c>
      <c r="BS28" s="2"/>
      <c r="BT28" s="2" t="n">
        <v>3038</v>
      </c>
      <c r="BU28" s="2"/>
      <c r="BV28" s="478" t="n">
        <v>3057</v>
      </c>
      <c r="BW28" s="478"/>
      <c r="BX28" s="2" t="n">
        <v>73</v>
      </c>
      <c r="BY28" s="2" t="s">
        <v>97</v>
      </c>
      <c r="BZ28" s="479" t="n">
        <v>3</v>
      </c>
      <c r="CA28" s="479"/>
      <c r="CB28" s="2" t="n">
        <v>6</v>
      </c>
      <c r="CC28" s="2"/>
      <c r="CD28" s="2" t="n">
        <v>9</v>
      </c>
      <c r="CE28" s="2"/>
    </row>
    <row r="29" customFormat="false" ht="48" hidden="false" customHeight="true" outlineLevel="0" collapsed="false">
      <c r="F29" s="1"/>
      <c r="G29" s="1"/>
      <c r="H29" s="2" t="s">
        <v>513</v>
      </c>
      <c r="I29" s="2"/>
      <c r="J29" s="2" t="n">
        <v>2924</v>
      </c>
      <c r="K29" s="2"/>
      <c r="L29" s="2" t="n">
        <v>2940</v>
      </c>
      <c r="M29" s="2"/>
      <c r="N29" s="2" t="n">
        <v>2957</v>
      </c>
      <c r="O29" s="2"/>
      <c r="P29" s="2" t="n">
        <v>2974</v>
      </c>
      <c r="Q29" s="2"/>
      <c r="R29" s="2" t="n">
        <v>2990</v>
      </c>
      <c r="S29" s="2"/>
      <c r="T29" s="2" t="n">
        <v>3007</v>
      </c>
      <c r="U29" s="2"/>
      <c r="V29" s="2" t="n">
        <v>3024</v>
      </c>
      <c r="W29" s="2"/>
      <c r="X29" s="2" t="n">
        <v>3040</v>
      </c>
      <c r="Y29" s="2"/>
      <c r="Z29" s="2" t="n">
        <v>3057</v>
      </c>
      <c r="AA29" s="2"/>
      <c r="AB29" s="2" t="n">
        <v>3074</v>
      </c>
      <c r="AC29" s="2"/>
      <c r="AD29" s="478" t="n">
        <v>3090</v>
      </c>
      <c r="AE29" s="478"/>
      <c r="AF29" s="2" t="n">
        <v>72</v>
      </c>
      <c r="AG29" s="2" t="s">
        <v>97</v>
      </c>
      <c r="AH29" s="479" t="n">
        <v>3</v>
      </c>
      <c r="AI29" s="479"/>
      <c r="AJ29" s="2" t="n">
        <v>6</v>
      </c>
      <c r="AK29" s="2"/>
      <c r="AL29" s="2" t="n">
        <v>8</v>
      </c>
      <c r="AM29" s="2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2" t="s">
        <v>513</v>
      </c>
      <c r="BA29" s="2"/>
      <c r="BB29" s="2" t="n">
        <v>3057</v>
      </c>
      <c r="BC29" s="2"/>
      <c r="BD29" s="2" t="n">
        <v>3076</v>
      </c>
      <c r="BE29" s="2"/>
      <c r="BF29" s="2" t="n">
        <v>3096</v>
      </c>
      <c r="BG29" s="2"/>
      <c r="BH29" s="2" t="n">
        <v>3115</v>
      </c>
      <c r="BI29" s="2"/>
      <c r="BJ29" s="2" t="n">
        <v>3134</v>
      </c>
      <c r="BK29" s="2"/>
      <c r="BL29" s="2" t="n">
        <v>3153</v>
      </c>
      <c r="BM29" s="2"/>
      <c r="BN29" s="2" t="n">
        <v>3172</v>
      </c>
      <c r="BO29" s="2"/>
      <c r="BP29" s="2" t="n">
        <v>3191</v>
      </c>
      <c r="BQ29" s="2"/>
      <c r="BR29" s="2" t="n">
        <v>3211</v>
      </c>
      <c r="BS29" s="2"/>
      <c r="BT29" s="2" t="n">
        <v>3230</v>
      </c>
      <c r="BU29" s="2"/>
      <c r="BV29" s="478" t="n">
        <v>3249</v>
      </c>
      <c r="BW29" s="478"/>
      <c r="BX29" s="2" t="n">
        <v>72</v>
      </c>
      <c r="BY29" s="2" t="s">
        <v>97</v>
      </c>
      <c r="BZ29" s="479" t="n">
        <v>3</v>
      </c>
      <c r="CA29" s="479"/>
      <c r="CB29" s="2" t="n">
        <v>6</v>
      </c>
      <c r="CC29" s="2"/>
      <c r="CD29" s="2" t="n">
        <v>10</v>
      </c>
      <c r="CE29" s="2"/>
    </row>
    <row r="30" customFormat="false" ht="48" hidden="false" customHeight="true" outlineLevel="0" collapsed="false">
      <c r="F30" s="1"/>
      <c r="G30" s="1"/>
      <c r="H30" s="2" t="s">
        <v>514</v>
      </c>
      <c r="I30" s="2"/>
      <c r="J30" s="2" t="n">
        <v>3090</v>
      </c>
      <c r="K30" s="2"/>
      <c r="L30" s="2" t="n">
        <v>3107</v>
      </c>
      <c r="M30" s="2"/>
      <c r="N30" s="2" t="n">
        <v>3123</v>
      </c>
      <c r="O30" s="2"/>
      <c r="P30" s="2" t="n">
        <v>3140</v>
      </c>
      <c r="Q30" s="2"/>
      <c r="R30" s="2" t="n">
        <v>3156</v>
      </c>
      <c r="S30" s="2"/>
      <c r="T30" s="2" t="n">
        <v>3173</v>
      </c>
      <c r="U30" s="2"/>
      <c r="V30" s="2" t="n">
        <v>3190</v>
      </c>
      <c r="W30" s="2"/>
      <c r="X30" s="2" t="n">
        <v>3206</v>
      </c>
      <c r="Y30" s="2"/>
      <c r="Z30" s="2" t="n">
        <v>3223</v>
      </c>
      <c r="AA30" s="2"/>
      <c r="AB30" s="2" t="n">
        <v>3239</v>
      </c>
      <c r="AC30" s="2"/>
      <c r="AD30" s="478" t="n">
        <v>3256</v>
      </c>
      <c r="AE30" s="478"/>
      <c r="AF30" s="2" t="n">
        <v>71</v>
      </c>
      <c r="AG30" s="2" t="s">
        <v>97</v>
      </c>
      <c r="AH30" s="479" t="n">
        <v>3</v>
      </c>
      <c r="AI30" s="479"/>
      <c r="AJ30" s="2" t="n">
        <v>6</v>
      </c>
      <c r="AK30" s="2"/>
      <c r="AL30" s="2" t="n">
        <v>8</v>
      </c>
      <c r="AM30" s="2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2" t="s">
        <v>514</v>
      </c>
      <c r="BA30" s="2"/>
      <c r="BB30" s="2" t="n">
        <v>3249</v>
      </c>
      <c r="BC30" s="2"/>
      <c r="BD30" s="2" t="n">
        <v>3269</v>
      </c>
      <c r="BE30" s="2"/>
      <c r="BF30" s="2" t="n">
        <v>3288</v>
      </c>
      <c r="BG30" s="2"/>
      <c r="BH30" s="2" t="n">
        <v>3307</v>
      </c>
      <c r="BI30" s="2"/>
      <c r="BJ30" s="2" t="n">
        <v>3327</v>
      </c>
      <c r="BK30" s="2"/>
      <c r="BL30" s="2" t="n">
        <v>3346</v>
      </c>
      <c r="BM30" s="2"/>
      <c r="BN30" s="2" t="n">
        <v>3365</v>
      </c>
      <c r="BO30" s="2"/>
      <c r="BP30" s="2" t="n">
        <v>3385</v>
      </c>
      <c r="BQ30" s="2"/>
      <c r="BR30" s="2" t="n">
        <v>3404</v>
      </c>
      <c r="BS30" s="2"/>
      <c r="BT30" s="2" t="n">
        <v>3424</v>
      </c>
      <c r="BU30" s="2"/>
      <c r="BV30" s="478" t="n">
        <v>3443</v>
      </c>
      <c r="BW30" s="478"/>
      <c r="BX30" s="2" t="n">
        <v>71</v>
      </c>
      <c r="BY30" s="2" t="s">
        <v>97</v>
      </c>
      <c r="BZ30" s="479" t="n">
        <v>3</v>
      </c>
      <c r="CA30" s="479"/>
      <c r="CB30" s="2" t="n">
        <v>6</v>
      </c>
      <c r="CC30" s="2"/>
      <c r="CD30" s="2" t="n">
        <v>10</v>
      </c>
      <c r="CE30" s="2"/>
    </row>
    <row r="31" customFormat="false" ht="48" hidden="false" customHeight="true" outlineLevel="0" collapsed="false">
      <c r="F31" s="1"/>
      <c r="G31" s="1"/>
      <c r="H31" s="2" t="s">
        <v>515</v>
      </c>
      <c r="I31" s="2"/>
      <c r="J31" s="2" t="n">
        <v>3256</v>
      </c>
      <c r="K31" s="2"/>
      <c r="L31" s="2" t="n">
        <v>3272</v>
      </c>
      <c r="M31" s="2"/>
      <c r="N31" s="2" t="n">
        <v>3289</v>
      </c>
      <c r="O31" s="2"/>
      <c r="P31" s="2" t="n">
        <v>3305</v>
      </c>
      <c r="Q31" s="2"/>
      <c r="R31" s="2" t="n">
        <v>3322</v>
      </c>
      <c r="S31" s="2"/>
      <c r="T31" s="2" t="n">
        <v>3338</v>
      </c>
      <c r="U31" s="2"/>
      <c r="V31" s="2" t="n">
        <v>3355</v>
      </c>
      <c r="W31" s="2"/>
      <c r="X31" s="2" t="n">
        <v>3371</v>
      </c>
      <c r="Y31" s="2"/>
      <c r="Z31" s="2" t="n">
        <v>3387</v>
      </c>
      <c r="AA31" s="2"/>
      <c r="AB31" s="2" t="n">
        <v>3404</v>
      </c>
      <c r="AC31" s="2"/>
      <c r="AD31" s="478" t="s">
        <v>516</v>
      </c>
      <c r="AE31" s="478"/>
      <c r="AF31" s="2" t="n">
        <v>70</v>
      </c>
      <c r="AG31" s="2" t="s">
        <v>97</v>
      </c>
      <c r="AH31" s="479" t="n">
        <v>3</v>
      </c>
      <c r="AI31" s="479"/>
      <c r="AJ31" s="2" t="n">
        <v>5</v>
      </c>
      <c r="AK31" s="2"/>
      <c r="AL31" s="2" t="n">
        <v>8</v>
      </c>
      <c r="AM31" s="2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2" t="s">
        <v>515</v>
      </c>
      <c r="BA31" s="2"/>
      <c r="BB31" s="2" t="n">
        <v>3443</v>
      </c>
      <c r="BC31" s="2"/>
      <c r="BD31" s="2" t="n">
        <v>3463</v>
      </c>
      <c r="BE31" s="2"/>
      <c r="BF31" s="2" t="n">
        <v>3482</v>
      </c>
      <c r="BG31" s="2"/>
      <c r="BH31" s="2" t="n">
        <v>3502</v>
      </c>
      <c r="BI31" s="2"/>
      <c r="BJ31" s="2" t="n">
        <v>3522</v>
      </c>
      <c r="BK31" s="2"/>
      <c r="BL31" s="2" t="n">
        <v>3541</v>
      </c>
      <c r="BM31" s="2"/>
      <c r="BN31" s="2" t="n">
        <v>3561</v>
      </c>
      <c r="BO31" s="2"/>
      <c r="BP31" s="2" t="n">
        <v>3581</v>
      </c>
      <c r="BQ31" s="2"/>
      <c r="BR31" s="2" t="n">
        <v>3600</v>
      </c>
      <c r="BS31" s="2"/>
      <c r="BT31" s="2" t="n">
        <v>3620</v>
      </c>
      <c r="BU31" s="2"/>
      <c r="BV31" s="478" t="n">
        <v>0.364</v>
      </c>
      <c r="BW31" s="478"/>
      <c r="BX31" s="2" t="n">
        <v>70</v>
      </c>
      <c r="BY31" s="2" t="s">
        <v>97</v>
      </c>
      <c r="BZ31" s="479" t="n">
        <v>3</v>
      </c>
      <c r="CA31" s="479"/>
      <c r="CB31" s="2" t="n">
        <v>7</v>
      </c>
      <c r="CC31" s="2"/>
      <c r="CD31" s="2" t="n">
        <v>10</v>
      </c>
      <c r="CE31" s="2"/>
    </row>
    <row r="32" customFormat="false" ht="48" hidden="false" customHeight="true" outlineLevel="0" collapsed="false">
      <c r="F32" s="1"/>
      <c r="G32" s="1"/>
      <c r="H32" s="2" t="s">
        <v>517</v>
      </c>
      <c r="I32" s="2"/>
      <c r="J32" s="2" t="s">
        <v>516</v>
      </c>
      <c r="K32" s="2"/>
      <c r="L32" s="2" t="n">
        <v>3437</v>
      </c>
      <c r="M32" s="2"/>
      <c r="N32" s="2" t="n">
        <v>3453</v>
      </c>
      <c r="O32" s="2"/>
      <c r="P32" s="2" t="n">
        <v>3469</v>
      </c>
      <c r="Q32" s="2"/>
      <c r="R32" s="2" t="n">
        <v>3486</v>
      </c>
      <c r="S32" s="2"/>
      <c r="T32" s="2" t="n">
        <v>3502</v>
      </c>
      <c r="U32" s="2"/>
      <c r="V32" s="2" t="n">
        <v>3518</v>
      </c>
      <c r="W32" s="2"/>
      <c r="X32" s="2" t="n">
        <v>3535</v>
      </c>
      <c r="Y32" s="2"/>
      <c r="Z32" s="2" t="n">
        <v>3551</v>
      </c>
      <c r="AA32" s="2"/>
      <c r="AB32" s="2" t="n">
        <v>3567</v>
      </c>
      <c r="AC32" s="2"/>
      <c r="AD32" s="478" t="n">
        <v>3584</v>
      </c>
      <c r="AE32" s="478"/>
      <c r="AF32" s="2" t="n">
        <v>69</v>
      </c>
      <c r="AG32" s="2" t="s">
        <v>97</v>
      </c>
      <c r="AH32" s="479" t="n">
        <v>3</v>
      </c>
      <c r="AI32" s="479"/>
      <c r="AJ32" s="2" t="n">
        <v>5</v>
      </c>
      <c r="AK32" s="2"/>
      <c r="AL32" s="2" t="n">
        <v>8</v>
      </c>
      <c r="AM32" s="2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2" t="s">
        <v>517</v>
      </c>
      <c r="BA32" s="2"/>
      <c r="BB32" s="2" t="n">
        <v>0.364</v>
      </c>
      <c r="BC32" s="2"/>
      <c r="BD32" s="2" t="n">
        <v>3659</v>
      </c>
      <c r="BE32" s="2"/>
      <c r="BF32" s="2" t="n">
        <v>3679</v>
      </c>
      <c r="BG32" s="2"/>
      <c r="BH32" s="2" t="n">
        <v>3699</v>
      </c>
      <c r="BI32" s="2"/>
      <c r="BJ32" s="2" t="n">
        <v>3719</v>
      </c>
      <c r="BK32" s="2"/>
      <c r="BL32" s="2" t="n">
        <v>3739</v>
      </c>
      <c r="BM32" s="2"/>
      <c r="BN32" s="2" t="n">
        <v>3759</v>
      </c>
      <c r="BO32" s="2"/>
      <c r="BP32" s="2" t="n">
        <v>3779</v>
      </c>
      <c r="BQ32" s="2"/>
      <c r="BR32" s="2" t="n">
        <v>3799</v>
      </c>
      <c r="BS32" s="2"/>
      <c r="BT32" s="2" t="n">
        <v>3819</v>
      </c>
      <c r="BU32" s="2"/>
      <c r="BV32" s="478" t="n">
        <v>3839</v>
      </c>
      <c r="BW32" s="478"/>
      <c r="BX32" s="2" t="n">
        <v>69</v>
      </c>
      <c r="BY32" s="2" t="s">
        <v>97</v>
      </c>
      <c r="BZ32" s="479" t="n">
        <v>3</v>
      </c>
      <c r="CA32" s="479"/>
      <c r="CB32" s="2" t="n">
        <v>7</v>
      </c>
      <c r="CC32" s="2"/>
      <c r="CD32" s="2" t="n">
        <v>10</v>
      </c>
      <c r="CE32" s="2"/>
    </row>
    <row r="33" customFormat="false" ht="48" hidden="false" customHeight="true" outlineLevel="0" collapsed="false">
      <c r="F33" s="1"/>
      <c r="G33" s="1"/>
      <c r="H33" s="2" t="s">
        <v>518</v>
      </c>
      <c r="I33" s="2"/>
      <c r="J33" s="2" t="n">
        <v>3584</v>
      </c>
      <c r="K33" s="2"/>
      <c r="L33" s="2" t="n">
        <v>3600</v>
      </c>
      <c r="M33" s="2"/>
      <c r="N33" s="2" t="n">
        <v>3616</v>
      </c>
      <c r="O33" s="2"/>
      <c r="P33" s="2" t="n">
        <v>3633</v>
      </c>
      <c r="Q33" s="2"/>
      <c r="R33" s="2" t="n">
        <v>3649</v>
      </c>
      <c r="S33" s="2"/>
      <c r="T33" s="2" t="n">
        <v>3665</v>
      </c>
      <c r="U33" s="2"/>
      <c r="V33" s="2" t="n">
        <v>3681</v>
      </c>
      <c r="W33" s="2"/>
      <c r="X33" s="2" t="n">
        <v>3697</v>
      </c>
      <c r="Y33" s="2"/>
      <c r="Z33" s="2" t="n">
        <v>3714</v>
      </c>
      <c r="AA33" s="2"/>
      <c r="AB33" s="2" t="n">
        <v>3730</v>
      </c>
      <c r="AC33" s="2"/>
      <c r="AD33" s="478" t="n">
        <v>3746</v>
      </c>
      <c r="AE33" s="478"/>
      <c r="AF33" s="2" t="n">
        <v>68</v>
      </c>
      <c r="AG33" s="2" t="s">
        <v>97</v>
      </c>
      <c r="AH33" s="479" t="n">
        <v>3</v>
      </c>
      <c r="AI33" s="479"/>
      <c r="AJ33" s="2" t="n">
        <v>5</v>
      </c>
      <c r="AK33" s="2"/>
      <c r="AL33" s="2" t="n">
        <v>8</v>
      </c>
      <c r="AM33" s="2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2" t="s">
        <v>518</v>
      </c>
      <c r="BA33" s="2"/>
      <c r="BB33" s="2" t="n">
        <v>3839</v>
      </c>
      <c r="BC33" s="2"/>
      <c r="BD33" s="2" t="n">
        <v>3859</v>
      </c>
      <c r="BE33" s="2"/>
      <c r="BF33" s="2" t="n">
        <v>3879</v>
      </c>
      <c r="BG33" s="2"/>
      <c r="BH33" s="2" t="n">
        <v>3899</v>
      </c>
      <c r="BI33" s="2"/>
      <c r="BJ33" s="2" t="n">
        <v>3919</v>
      </c>
      <c r="BK33" s="2"/>
      <c r="BL33" s="2" t="n">
        <v>3939</v>
      </c>
      <c r="BM33" s="2"/>
      <c r="BN33" s="2" t="n">
        <v>3959</v>
      </c>
      <c r="BO33" s="2"/>
      <c r="BP33" s="2" t="n">
        <v>3979</v>
      </c>
      <c r="BQ33" s="2"/>
      <c r="BR33" s="2" t="n">
        <v>4000</v>
      </c>
      <c r="BS33" s="2"/>
      <c r="BT33" s="2" t="n">
        <v>4020</v>
      </c>
      <c r="BU33" s="2"/>
      <c r="BV33" s="478" t="n">
        <v>4040</v>
      </c>
      <c r="BW33" s="478"/>
      <c r="BX33" s="2" t="n">
        <v>68</v>
      </c>
      <c r="BY33" s="2" t="s">
        <v>97</v>
      </c>
      <c r="BZ33" s="479" t="n">
        <v>3</v>
      </c>
      <c r="CA33" s="479"/>
      <c r="CB33" s="2" t="n">
        <v>7</v>
      </c>
      <c r="CC33" s="2"/>
      <c r="CD33" s="2" t="n">
        <v>10</v>
      </c>
      <c r="CE33" s="2"/>
    </row>
    <row r="34" customFormat="false" ht="48" hidden="false" customHeight="true" outlineLevel="0" collapsed="false">
      <c r="F34" s="1"/>
      <c r="G34" s="1"/>
      <c r="H34" s="2" t="s">
        <v>519</v>
      </c>
      <c r="I34" s="2"/>
      <c r="J34" s="2" t="n">
        <v>3746</v>
      </c>
      <c r="K34" s="2"/>
      <c r="L34" s="2" t="n">
        <v>3762</v>
      </c>
      <c r="M34" s="2"/>
      <c r="N34" s="2" t="n">
        <v>3778</v>
      </c>
      <c r="O34" s="2"/>
      <c r="P34" s="2" t="n">
        <v>3795</v>
      </c>
      <c r="Q34" s="2"/>
      <c r="R34" s="2" t="n">
        <v>3811</v>
      </c>
      <c r="S34" s="2"/>
      <c r="T34" s="2" t="n">
        <v>3827</v>
      </c>
      <c r="U34" s="2"/>
      <c r="V34" s="2" t="n">
        <v>3843</v>
      </c>
      <c r="W34" s="2"/>
      <c r="X34" s="2" t="n">
        <v>3859</v>
      </c>
      <c r="Y34" s="2"/>
      <c r="Z34" s="2" t="n">
        <v>3875</v>
      </c>
      <c r="AA34" s="2"/>
      <c r="AB34" s="2" t="n">
        <v>3891</v>
      </c>
      <c r="AC34" s="2"/>
      <c r="AD34" s="478" t="n">
        <v>3907</v>
      </c>
      <c r="AE34" s="478"/>
      <c r="AF34" s="2" t="n">
        <v>67</v>
      </c>
      <c r="AG34" s="2" t="s">
        <v>97</v>
      </c>
      <c r="AH34" s="479" t="n">
        <v>3</v>
      </c>
      <c r="AI34" s="479"/>
      <c r="AJ34" s="2" t="n">
        <v>5</v>
      </c>
      <c r="AK34" s="2"/>
      <c r="AL34" s="2" t="n">
        <v>8</v>
      </c>
      <c r="AM34" s="2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2" t="s">
        <v>519</v>
      </c>
      <c r="BA34" s="2"/>
      <c r="BB34" s="2" t="n">
        <v>4040</v>
      </c>
      <c r="BC34" s="2"/>
      <c r="BD34" s="2" t="n">
        <v>4061</v>
      </c>
      <c r="BE34" s="2"/>
      <c r="BF34" s="2" t="n">
        <v>4081</v>
      </c>
      <c r="BG34" s="2"/>
      <c r="BH34" s="2" t="n">
        <v>4101</v>
      </c>
      <c r="BI34" s="2"/>
      <c r="BJ34" s="2" t="n">
        <v>4122</v>
      </c>
      <c r="BK34" s="2"/>
      <c r="BL34" s="2" t="n">
        <v>4142</v>
      </c>
      <c r="BM34" s="2"/>
      <c r="BN34" s="2" t="n">
        <v>4163</v>
      </c>
      <c r="BO34" s="2"/>
      <c r="BP34" s="2" t="n">
        <v>4183</v>
      </c>
      <c r="BQ34" s="2"/>
      <c r="BR34" s="2" t="n">
        <v>4204</v>
      </c>
      <c r="BS34" s="2"/>
      <c r="BT34" s="2" t="n">
        <v>4224</v>
      </c>
      <c r="BU34" s="2"/>
      <c r="BV34" s="478" t="n">
        <v>4245</v>
      </c>
      <c r="BW34" s="478"/>
      <c r="BX34" s="2" t="n">
        <v>67</v>
      </c>
      <c r="BY34" s="2" t="s">
        <v>97</v>
      </c>
      <c r="BZ34" s="479" t="n">
        <v>3</v>
      </c>
      <c r="CA34" s="479"/>
      <c r="CB34" s="2" t="n">
        <v>7</v>
      </c>
      <c r="CC34" s="2"/>
      <c r="CD34" s="2" t="n">
        <v>10</v>
      </c>
      <c r="CE34" s="2"/>
    </row>
    <row r="35" customFormat="false" ht="48" hidden="false" customHeight="true" outlineLevel="0" collapsed="false">
      <c r="F35" s="1"/>
      <c r="G35" s="1"/>
      <c r="H35" s="2" t="s">
        <v>520</v>
      </c>
      <c r="I35" s="2"/>
      <c r="J35" s="2" t="n">
        <v>3907</v>
      </c>
      <c r="K35" s="2"/>
      <c r="L35" s="2" t="n">
        <v>3923</v>
      </c>
      <c r="M35" s="2"/>
      <c r="N35" s="2" t="n">
        <v>3939</v>
      </c>
      <c r="O35" s="2"/>
      <c r="P35" s="2" t="n">
        <v>3955</v>
      </c>
      <c r="Q35" s="2"/>
      <c r="R35" s="2" t="n">
        <v>3971</v>
      </c>
      <c r="S35" s="2"/>
      <c r="T35" s="2" t="n">
        <v>3987</v>
      </c>
      <c r="U35" s="2"/>
      <c r="V35" s="2" t="n">
        <v>4003</v>
      </c>
      <c r="W35" s="2"/>
      <c r="X35" s="2" t="n">
        <v>4019</v>
      </c>
      <c r="Y35" s="2"/>
      <c r="Z35" s="2" t="n">
        <v>4035</v>
      </c>
      <c r="AA35" s="2"/>
      <c r="AB35" s="2" t="n">
        <v>4051</v>
      </c>
      <c r="AC35" s="2"/>
      <c r="AD35" s="478" t="n">
        <v>4067</v>
      </c>
      <c r="AE35" s="478"/>
      <c r="AF35" s="2" t="n">
        <v>66</v>
      </c>
      <c r="AG35" s="2" t="s">
        <v>97</v>
      </c>
      <c r="AH35" s="479" t="n">
        <v>3</v>
      </c>
      <c r="AI35" s="479"/>
      <c r="AJ35" s="2" t="n">
        <v>5</v>
      </c>
      <c r="AK35" s="2"/>
      <c r="AL35" s="2" t="n">
        <v>8</v>
      </c>
      <c r="AM35" s="2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2" t="s">
        <v>520</v>
      </c>
      <c r="BA35" s="2"/>
      <c r="BB35" s="2" t="n">
        <v>4245</v>
      </c>
      <c r="BC35" s="2"/>
      <c r="BD35" s="2" t="n">
        <v>4265</v>
      </c>
      <c r="BE35" s="2"/>
      <c r="BF35" s="2" t="n">
        <v>4286</v>
      </c>
      <c r="BG35" s="2"/>
      <c r="BH35" s="2" t="n">
        <v>4307</v>
      </c>
      <c r="BI35" s="2"/>
      <c r="BJ35" s="2" t="n">
        <v>4327</v>
      </c>
      <c r="BK35" s="2"/>
      <c r="BL35" s="2" t="n">
        <v>4348</v>
      </c>
      <c r="BM35" s="2"/>
      <c r="BN35" s="2" t="n">
        <v>4369</v>
      </c>
      <c r="BO35" s="2"/>
      <c r="BP35" s="2" t="n">
        <v>4390</v>
      </c>
      <c r="BQ35" s="2"/>
      <c r="BR35" s="2" t="n">
        <v>4411</v>
      </c>
      <c r="BS35" s="2"/>
      <c r="BT35" s="2" t="n">
        <v>4431</v>
      </c>
      <c r="BU35" s="2"/>
      <c r="BV35" s="478" t="n">
        <v>4452</v>
      </c>
      <c r="BW35" s="478"/>
      <c r="BX35" s="2" t="n">
        <v>66</v>
      </c>
      <c r="BY35" s="2" t="s">
        <v>97</v>
      </c>
      <c r="BZ35" s="479" t="n">
        <v>3</v>
      </c>
      <c r="CA35" s="479"/>
      <c r="CB35" s="2" t="n">
        <v>7</v>
      </c>
      <c r="CC35" s="2"/>
      <c r="CD35" s="2" t="n">
        <v>10</v>
      </c>
      <c r="CE35" s="2"/>
    </row>
    <row r="36" customFormat="false" ht="48" hidden="false" customHeight="true" outlineLevel="0" collapsed="false">
      <c r="F36" s="1"/>
      <c r="G36" s="1"/>
      <c r="H36" s="2" t="s">
        <v>521</v>
      </c>
      <c r="I36" s="2"/>
      <c r="J36" s="2" t="n">
        <v>4067</v>
      </c>
      <c r="K36" s="2"/>
      <c r="L36" s="2" t="n">
        <v>4083</v>
      </c>
      <c r="M36" s="2"/>
      <c r="N36" s="2" t="n">
        <v>4099</v>
      </c>
      <c r="O36" s="2"/>
      <c r="P36" s="2" t="n">
        <v>4115</v>
      </c>
      <c r="Q36" s="2"/>
      <c r="R36" s="2" t="n">
        <v>4131</v>
      </c>
      <c r="S36" s="2"/>
      <c r="T36" s="2" t="n">
        <v>4147</v>
      </c>
      <c r="U36" s="2"/>
      <c r="V36" s="2" t="n">
        <v>4163</v>
      </c>
      <c r="W36" s="2"/>
      <c r="X36" s="2" t="n">
        <v>4179</v>
      </c>
      <c r="Y36" s="2"/>
      <c r="Z36" s="2" t="n">
        <v>4195</v>
      </c>
      <c r="AA36" s="2"/>
      <c r="AB36" s="2" t="n">
        <v>4210</v>
      </c>
      <c r="AC36" s="2"/>
      <c r="AD36" s="478" t="s">
        <v>522</v>
      </c>
      <c r="AE36" s="478"/>
      <c r="AF36" s="2" t="n">
        <v>65</v>
      </c>
      <c r="AG36" s="2" t="s">
        <v>97</v>
      </c>
      <c r="AH36" s="479" t="n">
        <v>3</v>
      </c>
      <c r="AI36" s="479"/>
      <c r="AJ36" s="2" t="n">
        <v>5</v>
      </c>
      <c r="AK36" s="2"/>
      <c r="AL36" s="2" t="n">
        <v>8</v>
      </c>
      <c r="AM36" s="2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2" t="s">
        <v>521</v>
      </c>
      <c r="BA36" s="2"/>
      <c r="BB36" s="2" t="n">
        <v>4452</v>
      </c>
      <c r="BC36" s="2"/>
      <c r="BD36" s="2" t="n">
        <v>4473</v>
      </c>
      <c r="BE36" s="2"/>
      <c r="BF36" s="2" t="n">
        <v>4494</v>
      </c>
      <c r="BG36" s="2"/>
      <c r="BH36" s="2" t="n">
        <v>4515</v>
      </c>
      <c r="BI36" s="2"/>
      <c r="BJ36" s="2" t="n">
        <v>4536</v>
      </c>
      <c r="BK36" s="2"/>
      <c r="BL36" s="2" t="n">
        <v>4557</v>
      </c>
      <c r="BM36" s="2"/>
      <c r="BN36" s="2" t="n">
        <v>4578</v>
      </c>
      <c r="BO36" s="2"/>
      <c r="BP36" s="2" t="n">
        <v>4599</v>
      </c>
      <c r="BQ36" s="2"/>
      <c r="BR36" s="2" t="n">
        <v>4621</v>
      </c>
      <c r="BS36" s="2"/>
      <c r="BT36" s="2" t="n">
        <v>4642</v>
      </c>
      <c r="BU36" s="2"/>
      <c r="BV36" s="478" t="n">
        <v>0.4663</v>
      </c>
      <c r="BW36" s="478"/>
      <c r="BX36" s="2" t="n">
        <v>65</v>
      </c>
      <c r="BY36" s="2" t="s">
        <v>97</v>
      </c>
      <c r="BZ36" s="479" t="n">
        <v>4</v>
      </c>
      <c r="CA36" s="479"/>
      <c r="CB36" s="2" t="n">
        <v>7</v>
      </c>
      <c r="CC36" s="2"/>
      <c r="CD36" s="2" t="n">
        <v>11</v>
      </c>
      <c r="CE36" s="2"/>
    </row>
    <row r="37" customFormat="false" ht="48" hidden="false" customHeight="true" outlineLevel="0" collapsed="false">
      <c r="F37" s="1"/>
      <c r="G37" s="1"/>
      <c r="H37" s="2" t="s">
        <v>523</v>
      </c>
      <c r="I37" s="2"/>
      <c r="J37" s="2" t="s">
        <v>522</v>
      </c>
      <c r="K37" s="2"/>
      <c r="L37" s="2" t="n">
        <v>4242</v>
      </c>
      <c r="M37" s="2"/>
      <c r="N37" s="2" t="n">
        <v>4258</v>
      </c>
      <c r="O37" s="2"/>
      <c r="P37" s="2" t="n">
        <v>4274</v>
      </c>
      <c r="Q37" s="2"/>
      <c r="R37" s="2" t="n">
        <v>4289</v>
      </c>
      <c r="S37" s="2"/>
      <c r="T37" s="2" t="n">
        <v>4305</v>
      </c>
      <c r="U37" s="2"/>
      <c r="V37" s="2" t="n">
        <v>4321</v>
      </c>
      <c r="W37" s="2"/>
      <c r="X37" s="2" t="n">
        <v>4337</v>
      </c>
      <c r="Y37" s="2"/>
      <c r="Z37" s="2" t="n">
        <v>4352</v>
      </c>
      <c r="AA37" s="2"/>
      <c r="AB37" s="2" t="n">
        <v>4368</v>
      </c>
      <c r="AC37" s="2"/>
      <c r="AD37" s="478" t="n">
        <v>4384</v>
      </c>
      <c r="AE37" s="478"/>
      <c r="AF37" s="2" t="n">
        <v>64</v>
      </c>
      <c r="AG37" s="2" t="s">
        <v>97</v>
      </c>
      <c r="AH37" s="479" t="n">
        <v>3</v>
      </c>
      <c r="AI37" s="479"/>
      <c r="AJ37" s="2" t="n">
        <v>5</v>
      </c>
      <c r="AK37" s="2"/>
      <c r="AL37" s="2" t="n">
        <v>8</v>
      </c>
      <c r="AM37" s="2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2" t="s">
        <v>523</v>
      </c>
      <c r="BA37" s="2"/>
      <c r="BB37" s="2" t="n">
        <v>0.4663</v>
      </c>
      <c r="BC37" s="2"/>
      <c r="BD37" s="2" t="n">
        <v>4684</v>
      </c>
      <c r="BE37" s="2"/>
      <c r="BF37" s="2" t="n">
        <v>4706</v>
      </c>
      <c r="BG37" s="2"/>
      <c r="BH37" s="2" t="n">
        <v>4727</v>
      </c>
      <c r="BI37" s="2"/>
      <c r="BJ37" s="2" t="n">
        <v>4748</v>
      </c>
      <c r="BK37" s="2"/>
      <c r="BL37" s="2" t="n">
        <v>4770</v>
      </c>
      <c r="BM37" s="2"/>
      <c r="BN37" s="2" t="n">
        <v>4791</v>
      </c>
      <c r="BO37" s="2"/>
      <c r="BP37" s="2" t="n">
        <v>4813</v>
      </c>
      <c r="BQ37" s="2"/>
      <c r="BR37" s="2" t="n">
        <v>4834</v>
      </c>
      <c r="BS37" s="2"/>
      <c r="BT37" s="2" t="n">
        <v>4856</v>
      </c>
      <c r="BU37" s="2"/>
      <c r="BV37" s="478" t="n">
        <v>4877</v>
      </c>
      <c r="BW37" s="478"/>
      <c r="BX37" s="2" t="n">
        <v>64</v>
      </c>
      <c r="BY37" s="2" t="s">
        <v>97</v>
      </c>
      <c r="BZ37" s="479" t="n">
        <v>4</v>
      </c>
      <c r="CA37" s="479"/>
      <c r="CB37" s="2" t="n">
        <v>7</v>
      </c>
      <c r="CC37" s="2"/>
      <c r="CD37" s="2" t="n">
        <v>11</v>
      </c>
      <c r="CE37" s="2"/>
    </row>
    <row r="38" customFormat="false" ht="48" hidden="false" customHeight="true" outlineLevel="0" collapsed="false">
      <c r="F38" s="1"/>
      <c r="G38" s="1"/>
      <c r="H38" s="2" t="s">
        <v>524</v>
      </c>
      <c r="I38" s="2"/>
      <c r="J38" s="2" t="n">
        <v>4384</v>
      </c>
      <c r="K38" s="2"/>
      <c r="L38" s="2" t="n">
        <v>4399</v>
      </c>
      <c r="M38" s="2"/>
      <c r="N38" s="2" t="n">
        <v>4415</v>
      </c>
      <c r="O38" s="2"/>
      <c r="P38" s="2" t="n">
        <v>4431</v>
      </c>
      <c r="Q38" s="2"/>
      <c r="R38" s="2" t="n">
        <v>4446</v>
      </c>
      <c r="S38" s="2"/>
      <c r="T38" s="2" t="n">
        <v>4462</v>
      </c>
      <c r="U38" s="2"/>
      <c r="V38" s="2" t="n">
        <v>4478</v>
      </c>
      <c r="W38" s="2"/>
      <c r="X38" s="2" t="n">
        <v>4493</v>
      </c>
      <c r="Y38" s="2"/>
      <c r="Z38" s="2" t="n">
        <v>4509</v>
      </c>
      <c r="AA38" s="2"/>
      <c r="AB38" s="2" t="n">
        <v>4524</v>
      </c>
      <c r="AC38" s="2"/>
      <c r="AD38" s="478" t="n">
        <v>4540</v>
      </c>
      <c r="AE38" s="478"/>
      <c r="AF38" s="2" t="n">
        <v>63</v>
      </c>
      <c r="AG38" s="2" t="s">
        <v>97</v>
      </c>
      <c r="AH38" s="479" t="n">
        <v>3</v>
      </c>
      <c r="AI38" s="479"/>
      <c r="AJ38" s="2" t="n">
        <v>5</v>
      </c>
      <c r="AK38" s="2"/>
      <c r="AL38" s="2" t="n">
        <v>8</v>
      </c>
      <c r="AM38" s="2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2" t="s">
        <v>524</v>
      </c>
      <c r="BA38" s="2"/>
      <c r="BB38" s="2" t="n">
        <v>4877</v>
      </c>
      <c r="BC38" s="2"/>
      <c r="BD38" s="2" t="n">
        <v>4899</v>
      </c>
      <c r="BE38" s="2"/>
      <c r="BF38" s="2" t="n">
        <v>4921</v>
      </c>
      <c r="BG38" s="2"/>
      <c r="BH38" s="2" t="n">
        <v>4942</v>
      </c>
      <c r="BI38" s="2"/>
      <c r="BJ38" s="2" t="n">
        <v>4964</v>
      </c>
      <c r="BK38" s="2"/>
      <c r="BL38" s="2" t="n">
        <v>4986</v>
      </c>
      <c r="BM38" s="2"/>
      <c r="BN38" s="2" t="n">
        <v>5008</v>
      </c>
      <c r="BO38" s="2"/>
      <c r="BP38" s="2" t="n">
        <v>5029</v>
      </c>
      <c r="BQ38" s="2"/>
      <c r="BR38" s="2" t="n">
        <v>5051</v>
      </c>
      <c r="BS38" s="2"/>
      <c r="BT38" s="2" t="n">
        <v>5073</v>
      </c>
      <c r="BU38" s="2"/>
      <c r="BV38" s="478" t="n">
        <v>5095</v>
      </c>
      <c r="BW38" s="478"/>
      <c r="BX38" s="2" t="n">
        <v>63</v>
      </c>
      <c r="BY38" s="2" t="s">
        <v>97</v>
      </c>
      <c r="BZ38" s="479" t="n">
        <v>4</v>
      </c>
      <c r="CA38" s="479"/>
      <c r="CB38" s="2" t="n">
        <v>7</v>
      </c>
      <c r="CC38" s="2"/>
      <c r="CD38" s="2" t="n">
        <v>11</v>
      </c>
      <c r="CE38" s="2"/>
    </row>
    <row r="39" customFormat="false" ht="48" hidden="false" customHeight="true" outlineLevel="0" collapsed="false">
      <c r="F39" s="1"/>
      <c r="G39" s="1"/>
      <c r="H39" s="2" t="s">
        <v>525</v>
      </c>
      <c r="I39" s="2"/>
      <c r="J39" s="2" t="n">
        <v>4540</v>
      </c>
      <c r="K39" s="2"/>
      <c r="L39" s="2" t="n">
        <v>4555</v>
      </c>
      <c r="M39" s="2"/>
      <c r="N39" s="2" t="n">
        <v>4571</v>
      </c>
      <c r="O39" s="2"/>
      <c r="P39" s="2" t="n">
        <v>4586</v>
      </c>
      <c r="Q39" s="2"/>
      <c r="R39" s="2" t="n">
        <v>4602</v>
      </c>
      <c r="S39" s="2"/>
      <c r="T39" s="2" t="n">
        <v>4617</v>
      </c>
      <c r="U39" s="2"/>
      <c r="V39" s="2" t="n">
        <v>4633</v>
      </c>
      <c r="W39" s="2"/>
      <c r="X39" s="2" t="n">
        <v>4648</v>
      </c>
      <c r="Y39" s="2"/>
      <c r="Z39" s="2" t="n">
        <v>4664</v>
      </c>
      <c r="AA39" s="2"/>
      <c r="AB39" s="2" t="n">
        <v>4679</v>
      </c>
      <c r="AC39" s="2"/>
      <c r="AD39" s="478" t="n">
        <v>4695</v>
      </c>
      <c r="AE39" s="478"/>
      <c r="AF39" s="2" t="n">
        <v>62</v>
      </c>
      <c r="AG39" s="2" t="s">
        <v>97</v>
      </c>
      <c r="AH39" s="479" t="n">
        <v>3</v>
      </c>
      <c r="AI39" s="479"/>
      <c r="AJ39" s="2" t="n">
        <v>5</v>
      </c>
      <c r="AK39" s="2"/>
      <c r="AL39" s="2" t="n">
        <v>8</v>
      </c>
      <c r="AM39" s="2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2" t="s">
        <v>525</v>
      </c>
      <c r="BA39" s="2"/>
      <c r="BB39" s="2" t="n">
        <v>5095</v>
      </c>
      <c r="BC39" s="2"/>
      <c r="BD39" s="2" t="n">
        <v>5117</v>
      </c>
      <c r="BE39" s="2"/>
      <c r="BF39" s="2" t="n">
        <v>5139</v>
      </c>
      <c r="BG39" s="2"/>
      <c r="BH39" s="2" t="n">
        <v>5161</v>
      </c>
      <c r="BI39" s="2"/>
      <c r="BJ39" s="2" t="n">
        <v>5184</v>
      </c>
      <c r="BK39" s="2"/>
      <c r="BL39" s="2" t="n">
        <v>5206</v>
      </c>
      <c r="BM39" s="2"/>
      <c r="BN39" s="2" t="n">
        <v>5228</v>
      </c>
      <c r="BO39" s="2"/>
      <c r="BP39" s="2" t="n">
        <v>5250</v>
      </c>
      <c r="BQ39" s="2"/>
      <c r="BR39" s="2" t="n">
        <v>5272</v>
      </c>
      <c r="BS39" s="2"/>
      <c r="BT39" s="2" t="n">
        <v>5295</v>
      </c>
      <c r="BU39" s="2"/>
      <c r="BV39" s="478" t="n">
        <v>5317</v>
      </c>
      <c r="BW39" s="478"/>
      <c r="BX39" s="2" t="n">
        <v>62</v>
      </c>
      <c r="BY39" s="2" t="s">
        <v>97</v>
      </c>
      <c r="BZ39" s="479" t="n">
        <v>4</v>
      </c>
      <c r="CA39" s="479"/>
      <c r="CB39" s="2" t="n">
        <v>7</v>
      </c>
      <c r="CC39" s="2"/>
      <c r="CD39" s="2" t="n">
        <v>11</v>
      </c>
      <c r="CE39" s="2"/>
    </row>
    <row r="40" customFormat="false" ht="48" hidden="false" customHeight="true" outlineLevel="0" collapsed="false">
      <c r="F40" s="1"/>
      <c r="G40" s="1"/>
      <c r="H40" s="2" t="s">
        <v>526</v>
      </c>
      <c r="I40" s="2"/>
      <c r="J40" s="2" t="n">
        <v>4695</v>
      </c>
      <c r="K40" s="2"/>
      <c r="L40" s="2" t="n">
        <v>4710</v>
      </c>
      <c r="M40" s="2"/>
      <c r="N40" s="2" t="n">
        <v>4726</v>
      </c>
      <c r="O40" s="2"/>
      <c r="P40" s="2" t="n">
        <v>4741</v>
      </c>
      <c r="Q40" s="2"/>
      <c r="R40" s="2" t="n">
        <v>4756</v>
      </c>
      <c r="S40" s="2"/>
      <c r="T40" s="2" t="n">
        <v>4772</v>
      </c>
      <c r="U40" s="2"/>
      <c r="V40" s="2" t="n">
        <v>4787</v>
      </c>
      <c r="W40" s="2"/>
      <c r="X40" s="2" t="n">
        <v>4802</v>
      </c>
      <c r="Y40" s="2"/>
      <c r="Z40" s="2" t="n">
        <v>4818</v>
      </c>
      <c r="AA40" s="2"/>
      <c r="AB40" s="2" t="n">
        <v>4833</v>
      </c>
      <c r="AC40" s="2"/>
      <c r="AD40" s="478" t="n">
        <v>4848</v>
      </c>
      <c r="AE40" s="478"/>
      <c r="AF40" s="2" t="n">
        <v>61</v>
      </c>
      <c r="AG40" s="2" t="s">
        <v>97</v>
      </c>
      <c r="AH40" s="479" t="n">
        <v>3</v>
      </c>
      <c r="AI40" s="479"/>
      <c r="AJ40" s="2" t="n">
        <v>5</v>
      </c>
      <c r="AK40" s="2"/>
      <c r="AL40" s="2" t="n">
        <v>8</v>
      </c>
      <c r="AM40" s="2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2" t="s">
        <v>526</v>
      </c>
      <c r="BA40" s="2"/>
      <c r="BB40" s="2" t="n">
        <v>5317</v>
      </c>
      <c r="BC40" s="2"/>
      <c r="BD40" s="2" t="n">
        <v>5340</v>
      </c>
      <c r="BE40" s="2"/>
      <c r="BF40" s="2" t="n">
        <v>5362</v>
      </c>
      <c r="BG40" s="2"/>
      <c r="BH40" s="2" t="n">
        <v>5384</v>
      </c>
      <c r="BI40" s="2"/>
      <c r="BJ40" s="2" t="n">
        <v>5407</v>
      </c>
      <c r="BK40" s="2"/>
      <c r="BL40" s="2" t="n">
        <v>5430</v>
      </c>
      <c r="BM40" s="2"/>
      <c r="BN40" s="2" t="n">
        <v>5452</v>
      </c>
      <c r="BO40" s="2"/>
      <c r="BP40" s="2" t="n">
        <v>5475</v>
      </c>
      <c r="BQ40" s="2"/>
      <c r="BR40" s="2" t="n">
        <v>5498</v>
      </c>
      <c r="BS40" s="2"/>
      <c r="BT40" s="2" t="n">
        <v>5520</v>
      </c>
      <c r="BU40" s="2"/>
      <c r="BV40" s="478" t="n">
        <v>5543</v>
      </c>
      <c r="BW40" s="478"/>
      <c r="BX40" s="2" t="n">
        <v>61</v>
      </c>
      <c r="BY40" s="2" t="s">
        <v>97</v>
      </c>
      <c r="BZ40" s="479" t="n">
        <v>4</v>
      </c>
      <c r="CA40" s="479"/>
      <c r="CB40" s="2" t="n">
        <v>8</v>
      </c>
      <c r="CC40" s="2"/>
      <c r="CD40" s="2" t="n">
        <v>11</v>
      </c>
      <c r="CE40" s="2"/>
    </row>
    <row r="41" customFormat="false" ht="48" hidden="false" customHeight="true" outlineLevel="0" collapsed="false">
      <c r="F41" s="1"/>
      <c r="G41" s="1"/>
      <c r="H41" s="2" t="s">
        <v>527</v>
      </c>
      <c r="I41" s="2"/>
      <c r="J41" s="2" t="n">
        <v>4848</v>
      </c>
      <c r="K41" s="2"/>
      <c r="L41" s="2" t="n">
        <v>4863</v>
      </c>
      <c r="M41" s="2"/>
      <c r="N41" s="2" t="n">
        <v>4879</v>
      </c>
      <c r="O41" s="2"/>
      <c r="P41" s="2" t="n">
        <v>4894</v>
      </c>
      <c r="Q41" s="2"/>
      <c r="R41" s="2" t="n">
        <v>4909</v>
      </c>
      <c r="S41" s="2"/>
      <c r="T41" s="2" t="n">
        <v>4924</v>
      </c>
      <c r="U41" s="2"/>
      <c r="V41" s="2" t="n">
        <v>4939</v>
      </c>
      <c r="W41" s="2"/>
      <c r="X41" s="2" t="n">
        <v>4955</v>
      </c>
      <c r="Y41" s="2"/>
      <c r="Z41" s="2" t="n">
        <v>4970</v>
      </c>
      <c r="AA41" s="2"/>
      <c r="AB41" s="2" t="n">
        <v>4985</v>
      </c>
      <c r="AC41" s="2"/>
      <c r="AD41" s="478" t="s">
        <v>528</v>
      </c>
      <c r="AE41" s="478"/>
      <c r="AF41" s="2" t="n">
        <v>60</v>
      </c>
      <c r="AG41" s="2" t="s">
        <v>97</v>
      </c>
      <c r="AH41" s="479" t="n">
        <v>3</v>
      </c>
      <c r="AI41" s="479"/>
      <c r="AJ41" s="2" t="n">
        <v>5</v>
      </c>
      <c r="AK41" s="2"/>
      <c r="AL41" s="2" t="n">
        <v>8</v>
      </c>
      <c r="AM41" s="2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2" t="s">
        <v>527</v>
      </c>
      <c r="BA41" s="2"/>
      <c r="BB41" s="2" t="n">
        <v>5543</v>
      </c>
      <c r="BC41" s="2"/>
      <c r="BD41" s="2" t="n">
        <v>5566</v>
      </c>
      <c r="BE41" s="2"/>
      <c r="BF41" s="2" t="n">
        <v>5589</v>
      </c>
      <c r="BG41" s="2"/>
      <c r="BH41" s="2" t="n">
        <v>5612</v>
      </c>
      <c r="BI41" s="2"/>
      <c r="BJ41" s="2" t="n">
        <v>5635</v>
      </c>
      <c r="BK41" s="2"/>
      <c r="BL41" s="2" t="n">
        <v>5658</v>
      </c>
      <c r="BM41" s="2"/>
      <c r="BN41" s="2" t="n">
        <v>5681</v>
      </c>
      <c r="BO41" s="2"/>
      <c r="BP41" s="2" t="n">
        <v>5704</v>
      </c>
      <c r="BQ41" s="2"/>
      <c r="BR41" s="2" t="n">
        <v>5727</v>
      </c>
      <c r="BS41" s="2"/>
      <c r="BT41" s="2" t="n">
        <v>5750</v>
      </c>
      <c r="BU41" s="2"/>
      <c r="BV41" s="478" t="n">
        <v>0.5774</v>
      </c>
      <c r="BW41" s="478"/>
      <c r="BX41" s="2" t="n">
        <v>60</v>
      </c>
      <c r="BY41" s="2" t="s">
        <v>97</v>
      </c>
      <c r="BZ41" s="479" t="n">
        <v>4</v>
      </c>
      <c r="CA41" s="479"/>
      <c r="CB41" s="2" t="n">
        <v>8</v>
      </c>
      <c r="CC41" s="2"/>
      <c r="CD41" s="2" t="n">
        <v>12</v>
      </c>
      <c r="CE41" s="2"/>
    </row>
    <row r="42" customFormat="false" ht="48" hidden="false" customHeight="true" outlineLevel="0" collapsed="false">
      <c r="F42" s="1"/>
      <c r="G42" s="1"/>
      <c r="H42" s="2" t="s">
        <v>529</v>
      </c>
      <c r="I42" s="2"/>
      <c r="J42" s="2" t="s">
        <v>528</v>
      </c>
      <c r="K42" s="2"/>
      <c r="L42" s="2" t="n">
        <v>5015</v>
      </c>
      <c r="M42" s="2"/>
      <c r="N42" s="2" t="n">
        <v>5030</v>
      </c>
      <c r="O42" s="2"/>
      <c r="P42" s="2" t="n">
        <v>5045</v>
      </c>
      <c r="Q42" s="2"/>
      <c r="R42" s="2" t="n">
        <v>5060</v>
      </c>
      <c r="S42" s="2"/>
      <c r="T42" s="2" t="n">
        <v>5075</v>
      </c>
      <c r="U42" s="2"/>
      <c r="V42" s="2" t="n">
        <v>5090</v>
      </c>
      <c r="W42" s="2"/>
      <c r="X42" s="2" t="n">
        <v>5105</v>
      </c>
      <c r="Y42" s="2"/>
      <c r="Z42" s="2" t="n">
        <v>5120</v>
      </c>
      <c r="AA42" s="2"/>
      <c r="AB42" s="2" t="n">
        <v>5135</v>
      </c>
      <c r="AC42" s="2"/>
      <c r="AD42" s="478" t="n">
        <v>5150</v>
      </c>
      <c r="AE42" s="478"/>
      <c r="AF42" s="2" t="n">
        <v>59</v>
      </c>
      <c r="AG42" s="2" t="s">
        <v>97</v>
      </c>
      <c r="AH42" s="479" t="n">
        <v>3</v>
      </c>
      <c r="AI42" s="479"/>
      <c r="AJ42" s="2" t="n">
        <v>5</v>
      </c>
      <c r="AK42" s="2"/>
      <c r="AL42" s="2" t="n">
        <v>8</v>
      </c>
      <c r="AM42" s="2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2" t="s">
        <v>529</v>
      </c>
      <c r="BA42" s="2"/>
      <c r="BB42" s="2" t="n">
        <v>0.5774</v>
      </c>
      <c r="BC42" s="2"/>
      <c r="BD42" s="2" t="n">
        <v>5797</v>
      </c>
      <c r="BE42" s="2"/>
      <c r="BF42" s="2" t="n">
        <v>5820</v>
      </c>
      <c r="BG42" s="2"/>
      <c r="BH42" s="2" t="n">
        <v>5844</v>
      </c>
      <c r="BI42" s="2"/>
      <c r="BJ42" s="2" t="n">
        <v>5867</v>
      </c>
      <c r="BK42" s="2"/>
      <c r="BL42" s="2" t="n">
        <v>5890</v>
      </c>
      <c r="BM42" s="2"/>
      <c r="BN42" s="2" t="n">
        <v>5914</v>
      </c>
      <c r="BO42" s="2"/>
      <c r="BP42" s="2" t="n">
        <v>5938</v>
      </c>
      <c r="BQ42" s="2"/>
      <c r="BR42" s="2" t="n">
        <v>5961</v>
      </c>
      <c r="BS42" s="2"/>
      <c r="BT42" s="2" t="n">
        <v>5985</v>
      </c>
      <c r="BU42" s="2"/>
      <c r="BV42" s="478" t="n">
        <v>6009</v>
      </c>
      <c r="BW42" s="478"/>
      <c r="BX42" s="2" t="n">
        <v>59</v>
      </c>
      <c r="BY42" s="2" t="s">
        <v>97</v>
      </c>
      <c r="BZ42" s="479" t="n">
        <v>4</v>
      </c>
      <c r="CA42" s="479"/>
      <c r="CB42" s="2" t="n">
        <v>8</v>
      </c>
      <c r="CC42" s="2"/>
      <c r="CD42" s="2" t="n">
        <v>12</v>
      </c>
      <c r="CE42" s="2"/>
    </row>
    <row r="43" customFormat="false" ht="48" hidden="false" customHeight="true" outlineLevel="0" collapsed="false">
      <c r="F43" s="1"/>
      <c r="G43" s="1"/>
      <c r="H43" s="2" t="s">
        <v>530</v>
      </c>
      <c r="I43" s="2"/>
      <c r="J43" s="2" t="n">
        <v>5150</v>
      </c>
      <c r="K43" s="2"/>
      <c r="L43" s="2" t="n">
        <v>5165</v>
      </c>
      <c r="M43" s="2"/>
      <c r="N43" s="2" t="n">
        <v>5180</v>
      </c>
      <c r="O43" s="2"/>
      <c r="P43" s="2" t="n">
        <v>5195</v>
      </c>
      <c r="Q43" s="2"/>
      <c r="R43" s="2" t="n">
        <v>5210</v>
      </c>
      <c r="S43" s="2"/>
      <c r="T43" s="2" t="n">
        <v>5225</v>
      </c>
      <c r="U43" s="2"/>
      <c r="V43" s="2" t="n">
        <v>5240</v>
      </c>
      <c r="W43" s="2"/>
      <c r="X43" s="2" t="n">
        <v>5255</v>
      </c>
      <c r="Y43" s="2"/>
      <c r="Z43" s="2" t="n">
        <v>5270</v>
      </c>
      <c r="AA43" s="2"/>
      <c r="AB43" s="2" t="n">
        <v>5284</v>
      </c>
      <c r="AC43" s="2"/>
      <c r="AD43" s="478" t="n">
        <v>5299</v>
      </c>
      <c r="AE43" s="478"/>
      <c r="AF43" s="2" t="n">
        <v>58</v>
      </c>
      <c r="AG43" s="2" t="s">
        <v>97</v>
      </c>
      <c r="AH43" s="479" t="n">
        <v>2</v>
      </c>
      <c r="AI43" s="479"/>
      <c r="AJ43" s="2" t="n">
        <v>5</v>
      </c>
      <c r="AK43" s="2"/>
      <c r="AL43" s="2" t="n">
        <v>7</v>
      </c>
      <c r="AM43" s="2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2" t="s">
        <v>530</v>
      </c>
      <c r="BA43" s="2"/>
      <c r="BB43" s="2" t="n">
        <v>6009</v>
      </c>
      <c r="BC43" s="2"/>
      <c r="BD43" s="2" t="n">
        <v>6032</v>
      </c>
      <c r="BE43" s="2"/>
      <c r="BF43" s="2" t="n">
        <v>6056</v>
      </c>
      <c r="BG43" s="2"/>
      <c r="BH43" s="2" t="n">
        <v>6080</v>
      </c>
      <c r="BI43" s="2"/>
      <c r="BJ43" s="2" t="n">
        <v>6104</v>
      </c>
      <c r="BK43" s="2"/>
      <c r="BL43" s="2" t="n">
        <v>6128</v>
      </c>
      <c r="BM43" s="2"/>
      <c r="BN43" s="2" t="n">
        <v>6152</v>
      </c>
      <c r="BO43" s="2"/>
      <c r="BP43" s="2" t="n">
        <v>6176</v>
      </c>
      <c r="BQ43" s="2"/>
      <c r="BR43" s="2" t="n">
        <v>6200</v>
      </c>
      <c r="BS43" s="2"/>
      <c r="BT43" s="2" t="n">
        <v>6224</v>
      </c>
      <c r="BU43" s="2"/>
      <c r="BV43" s="478" t="n">
        <v>6249</v>
      </c>
      <c r="BW43" s="478"/>
      <c r="BX43" s="2" t="n">
        <v>58</v>
      </c>
      <c r="BY43" s="2" t="s">
        <v>97</v>
      </c>
      <c r="BZ43" s="479" t="n">
        <v>4</v>
      </c>
      <c r="CA43" s="479"/>
      <c r="CB43" s="2" t="n">
        <v>8</v>
      </c>
      <c r="CC43" s="2"/>
      <c r="CD43" s="2" t="n">
        <v>12</v>
      </c>
      <c r="CE43" s="2"/>
    </row>
    <row r="44" customFormat="false" ht="48" hidden="false" customHeight="true" outlineLevel="0" collapsed="false">
      <c r="F44" s="1"/>
      <c r="G44" s="1"/>
      <c r="H44" s="2" t="s">
        <v>531</v>
      </c>
      <c r="I44" s="2"/>
      <c r="J44" s="2" t="n">
        <v>5299</v>
      </c>
      <c r="K44" s="2"/>
      <c r="L44" s="2" t="n">
        <v>5314</v>
      </c>
      <c r="M44" s="2"/>
      <c r="N44" s="2" t="n">
        <v>5329</v>
      </c>
      <c r="O44" s="2"/>
      <c r="P44" s="2" t="n">
        <v>5344</v>
      </c>
      <c r="Q44" s="2"/>
      <c r="R44" s="2" t="n">
        <v>5358</v>
      </c>
      <c r="S44" s="2"/>
      <c r="T44" s="2" t="n">
        <v>5373</v>
      </c>
      <c r="U44" s="2"/>
      <c r="V44" s="2" t="n">
        <v>5388</v>
      </c>
      <c r="W44" s="2"/>
      <c r="X44" s="2" t="n">
        <v>5402</v>
      </c>
      <c r="Y44" s="2"/>
      <c r="Z44" s="2" t="n">
        <v>5417</v>
      </c>
      <c r="AA44" s="2"/>
      <c r="AB44" s="2" t="n">
        <v>5432</v>
      </c>
      <c r="AC44" s="2"/>
      <c r="AD44" s="478" t="n">
        <v>5446</v>
      </c>
      <c r="AE44" s="478"/>
      <c r="AF44" s="2" t="n">
        <v>57</v>
      </c>
      <c r="AG44" s="2" t="s">
        <v>97</v>
      </c>
      <c r="AH44" s="479" t="n">
        <v>2</v>
      </c>
      <c r="AI44" s="479"/>
      <c r="AJ44" s="2" t="n">
        <v>5</v>
      </c>
      <c r="AK44" s="2"/>
      <c r="AL44" s="2" t="n">
        <v>7</v>
      </c>
      <c r="AM44" s="2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2" t="s">
        <v>531</v>
      </c>
      <c r="BA44" s="2"/>
      <c r="BB44" s="2" t="n">
        <v>6249</v>
      </c>
      <c r="BC44" s="2"/>
      <c r="BD44" s="2" t="n">
        <v>6273</v>
      </c>
      <c r="BE44" s="2"/>
      <c r="BF44" s="2" t="n">
        <v>6297</v>
      </c>
      <c r="BG44" s="2"/>
      <c r="BH44" s="2" t="n">
        <v>6322</v>
      </c>
      <c r="BI44" s="2"/>
      <c r="BJ44" s="2" t="n">
        <v>6346</v>
      </c>
      <c r="BK44" s="2"/>
      <c r="BL44" s="2" t="n">
        <v>6371</v>
      </c>
      <c r="BM44" s="2"/>
      <c r="BN44" s="2" t="n">
        <v>6395</v>
      </c>
      <c r="BO44" s="2"/>
      <c r="BP44" s="2" t="n">
        <v>6420</v>
      </c>
      <c r="BQ44" s="2"/>
      <c r="BR44" s="2" t="n">
        <v>6445</v>
      </c>
      <c r="BS44" s="2"/>
      <c r="BT44" s="2" t="n">
        <v>6469</v>
      </c>
      <c r="BU44" s="2"/>
      <c r="BV44" s="478" t="n">
        <v>6494</v>
      </c>
      <c r="BW44" s="478"/>
      <c r="BX44" s="2" t="n">
        <v>57</v>
      </c>
      <c r="BY44" s="2" t="s">
        <v>97</v>
      </c>
      <c r="BZ44" s="479" t="n">
        <v>4</v>
      </c>
      <c r="CA44" s="479"/>
      <c r="CB44" s="2" t="n">
        <v>8</v>
      </c>
      <c r="CC44" s="2"/>
      <c r="CD44" s="2" t="n">
        <v>12</v>
      </c>
      <c r="CE44" s="2"/>
    </row>
    <row r="45" customFormat="false" ht="48" hidden="false" customHeight="true" outlineLevel="0" collapsed="false">
      <c r="F45" s="1"/>
      <c r="G45" s="1"/>
      <c r="H45" s="2" t="s">
        <v>532</v>
      </c>
      <c r="I45" s="2"/>
      <c r="J45" s="2" t="n">
        <v>5446</v>
      </c>
      <c r="K45" s="2"/>
      <c r="L45" s="2" t="n">
        <v>5461</v>
      </c>
      <c r="M45" s="2"/>
      <c r="N45" s="2" t="n">
        <v>5476</v>
      </c>
      <c r="O45" s="2"/>
      <c r="P45" s="2" t="n">
        <v>5490</v>
      </c>
      <c r="Q45" s="2"/>
      <c r="R45" s="2" t="n">
        <v>5505</v>
      </c>
      <c r="S45" s="2"/>
      <c r="T45" s="2" t="n">
        <v>5519</v>
      </c>
      <c r="U45" s="2"/>
      <c r="V45" s="2" t="n">
        <v>5534</v>
      </c>
      <c r="W45" s="2"/>
      <c r="X45" s="2" t="n">
        <v>5548</v>
      </c>
      <c r="Y45" s="2"/>
      <c r="Z45" s="2" t="n">
        <v>5563</v>
      </c>
      <c r="AA45" s="2"/>
      <c r="AB45" s="2" t="n">
        <v>5577</v>
      </c>
      <c r="AC45" s="2"/>
      <c r="AD45" s="478" t="n">
        <v>5592</v>
      </c>
      <c r="AE45" s="478"/>
      <c r="AF45" s="2" t="n">
        <v>56</v>
      </c>
      <c r="AG45" s="2" t="s">
        <v>97</v>
      </c>
      <c r="AH45" s="479" t="n">
        <v>2</v>
      </c>
      <c r="AI45" s="479"/>
      <c r="AJ45" s="2" t="n">
        <v>5</v>
      </c>
      <c r="AK45" s="2"/>
      <c r="AL45" s="2" t="n">
        <v>7</v>
      </c>
      <c r="AM45" s="2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2" t="s">
        <v>532</v>
      </c>
      <c r="BA45" s="2"/>
      <c r="BB45" s="2" t="n">
        <v>6494</v>
      </c>
      <c r="BC45" s="2"/>
      <c r="BD45" s="2" t="n">
        <v>6519</v>
      </c>
      <c r="BE45" s="2"/>
      <c r="BF45" s="2" t="n">
        <v>6544</v>
      </c>
      <c r="BG45" s="2"/>
      <c r="BH45" s="2" t="n">
        <v>6569</v>
      </c>
      <c r="BI45" s="2"/>
      <c r="BJ45" s="2" t="n">
        <v>6594</v>
      </c>
      <c r="BK45" s="2"/>
      <c r="BL45" s="2" t="n">
        <v>6619</v>
      </c>
      <c r="BM45" s="2"/>
      <c r="BN45" s="2" t="n">
        <v>6644</v>
      </c>
      <c r="BO45" s="2"/>
      <c r="BP45" s="2" t="n">
        <v>6669</v>
      </c>
      <c r="BQ45" s="2"/>
      <c r="BR45" s="2" t="n">
        <v>6694</v>
      </c>
      <c r="BS45" s="2"/>
      <c r="BT45" s="2" t="n">
        <v>6720</v>
      </c>
      <c r="BU45" s="2"/>
      <c r="BV45" s="478" t="n">
        <v>6745</v>
      </c>
      <c r="BW45" s="478"/>
      <c r="BX45" s="2" t="n">
        <v>56</v>
      </c>
      <c r="BY45" s="2" t="s">
        <v>97</v>
      </c>
      <c r="BZ45" s="479" t="n">
        <v>4</v>
      </c>
      <c r="CA45" s="479"/>
      <c r="CB45" s="2" t="n">
        <v>8</v>
      </c>
      <c r="CC45" s="2"/>
      <c r="CD45" s="2" t="n">
        <v>13</v>
      </c>
      <c r="CE45" s="2"/>
    </row>
    <row r="46" customFormat="false" ht="48" hidden="false" customHeight="true" outlineLevel="0" collapsed="false">
      <c r="F46" s="1"/>
      <c r="G46" s="1"/>
      <c r="H46" s="2" t="s">
        <v>533</v>
      </c>
      <c r="I46" s="2"/>
      <c r="J46" s="2" t="n">
        <v>5592</v>
      </c>
      <c r="K46" s="2"/>
      <c r="L46" s="2" t="n">
        <v>5606</v>
      </c>
      <c r="M46" s="2"/>
      <c r="N46" s="2" t="n">
        <v>5621</v>
      </c>
      <c r="O46" s="2"/>
      <c r="P46" s="2" t="n">
        <v>5635</v>
      </c>
      <c r="Q46" s="2"/>
      <c r="R46" s="2" t="n">
        <v>5650</v>
      </c>
      <c r="S46" s="2"/>
      <c r="T46" s="2" t="n">
        <v>5664</v>
      </c>
      <c r="U46" s="2"/>
      <c r="V46" s="2" t="n">
        <v>5678</v>
      </c>
      <c r="W46" s="2"/>
      <c r="X46" s="2" t="n">
        <v>5693</v>
      </c>
      <c r="Y46" s="2"/>
      <c r="Z46" s="2" t="n">
        <v>5707</v>
      </c>
      <c r="AA46" s="2"/>
      <c r="AB46" s="2" t="n">
        <v>5721</v>
      </c>
      <c r="AC46" s="2"/>
      <c r="AD46" s="478" t="s">
        <v>534</v>
      </c>
      <c r="AE46" s="478"/>
      <c r="AF46" s="2" t="n">
        <v>55</v>
      </c>
      <c r="AG46" s="2" t="s">
        <v>97</v>
      </c>
      <c r="AH46" s="479" t="n">
        <v>2</v>
      </c>
      <c r="AI46" s="479"/>
      <c r="AJ46" s="2" t="n">
        <v>5</v>
      </c>
      <c r="AK46" s="2"/>
      <c r="AL46" s="2" t="n">
        <v>7</v>
      </c>
      <c r="AM46" s="2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2" t="s">
        <v>533</v>
      </c>
      <c r="BA46" s="2"/>
      <c r="BB46" s="2" t="n">
        <v>6745</v>
      </c>
      <c r="BC46" s="2"/>
      <c r="BD46" s="2" t="n">
        <v>6771</v>
      </c>
      <c r="BE46" s="2"/>
      <c r="BF46" s="2" t="n">
        <v>6796</v>
      </c>
      <c r="BG46" s="2"/>
      <c r="BH46" s="2" t="n">
        <v>6822</v>
      </c>
      <c r="BI46" s="2"/>
      <c r="BJ46" s="2" t="n">
        <v>6847</v>
      </c>
      <c r="BK46" s="2"/>
      <c r="BL46" s="2" t="n">
        <v>6873</v>
      </c>
      <c r="BM46" s="2"/>
      <c r="BN46" s="2" t="n">
        <v>6899</v>
      </c>
      <c r="BO46" s="2"/>
      <c r="BP46" s="2" t="n">
        <v>6924</v>
      </c>
      <c r="BQ46" s="2"/>
      <c r="BR46" s="2" t="n">
        <v>6950</v>
      </c>
      <c r="BS46" s="2"/>
      <c r="BT46" s="2" t="n">
        <v>6976</v>
      </c>
      <c r="BU46" s="2"/>
      <c r="BV46" s="478" t="n">
        <v>0.7002</v>
      </c>
      <c r="BW46" s="478"/>
      <c r="BX46" s="2" t="n">
        <v>55</v>
      </c>
      <c r="BY46" s="2" t="s">
        <v>97</v>
      </c>
      <c r="BZ46" s="479" t="n">
        <v>4</v>
      </c>
      <c r="CA46" s="479"/>
      <c r="CB46" s="2" t="n">
        <v>9</v>
      </c>
      <c r="CC46" s="2"/>
      <c r="CD46" s="2" t="n">
        <v>13</v>
      </c>
      <c r="CE46" s="2"/>
    </row>
    <row r="47" customFormat="false" ht="48" hidden="false" customHeight="true" outlineLevel="0" collapsed="false">
      <c r="F47" s="1"/>
      <c r="G47" s="1"/>
      <c r="H47" s="2" t="s">
        <v>535</v>
      </c>
      <c r="I47" s="2"/>
      <c r="J47" s="2" t="s">
        <v>534</v>
      </c>
      <c r="K47" s="2"/>
      <c r="L47" s="2" t="n">
        <v>5750</v>
      </c>
      <c r="M47" s="2"/>
      <c r="N47" s="2" t="n">
        <v>5764</v>
      </c>
      <c r="O47" s="2"/>
      <c r="P47" s="2" t="n">
        <v>5779</v>
      </c>
      <c r="Q47" s="2"/>
      <c r="R47" s="2" t="n">
        <v>5793</v>
      </c>
      <c r="S47" s="2"/>
      <c r="T47" s="2" t="n">
        <v>5807</v>
      </c>
      <c r="U47" s="2"/>
      <c r="V47" s="2" t="n">
        <v>5821</v>
      </c>
      <c r="W47" s="2"/>
      <c r="X47" s="2" t="n">
        <v>5835</v>
      </c>
      <c r="Y47" s="2"/>
      <c r="Z47" s="2" t="n">
        <v>5850</v>
      </c>
      <c r="AA47" s="2"/>
      <c r="AB47" s="2" t="n">
        <v>5864</v>
      </c>
      <c r="AC47" s="2"/>
      <c r="AD47" s="478" t="s">
        <v>536</v>
      </c>
      <c r="AE47" s="478"/>
      <c r="AF47" s="2" t="n">
        <v>54</v>
      </c>
      <c r="AG47" s="2" t="s">
        <v>97</v>
      </c>
      <c r="AH47" s="479" t="n">
        <v>2</v>
      </c>
      <c r="AI47" s="479"/>
      <c r="AJ47" s="2" t="n">
        <v>5</v>
      </c>
      <c r="AK47" s="2"/>
      <c r="AL47" s="2" t="n">
        <v>7</v>
      </c>
      <c r="AM47" s="2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2" t="s">
        <v>535</v>
      </c>
      <c r="BA47" s="2"/>
      <c r="BB47" s="2" t="n">
        <v>0.7002</v>
      </c>
      <c r="BC47" s="2"/>
      <c r="BD47" s="2" t="n">
        <v>7028</v>
      </c>
      <c r="BE47" s="2"/>
      <c r="BF47" s="2" t="n">
        <v>7054</v>
      </c>
      <c r="BG47" s="2"/>
      <c r="BH47" s="2" t="n">
        <v>7080</v>
      </c>
      <c r="BI47" s="2"/>
      <c r="BJ47" s="2" t="n">
        <v>7107</v>
      </c>
      <c r="BK47" s="2"/>
      <c r="BL47" s="2" t="n">
        <v>7133</v>
      </c>
      <c r="BM47" s="2"/>
      <c r="BN47" s="2" t="n">
        <v>7159</v>
      </c>
      <c r="BO47" s="2"/>
      <c r="BP47" s="2" t="n">
        <v>7186</v>
      </c>
      <c r="BQ47" s="2"/>
      <c r="BR47" s="2" t="n">
        <v>7212</v>
      </c>
      <c r="BS47" s="2"/>
      <c r="BT47" s="2" t="n">
        <v>7239</v>
      </c>
      <c r="BU47" s="2"/>
      <c r="BV47" s="478" t="n">
        <v>7265</v>
      </c>
      <c r="BW47" s="478"/>
      <c r="BX47" s="2" t="n">
        <v>54</v>
      </c>
      <c r="BY47" s="2" t="s">
        <v>97</v>
      </c>
      <c r="BZ47" s="479" t="n">
        <v>4</v>
      </c>
      <c r="CA47" s="479"/>
      <c r="CB47" s="2" t="n">
        <v>8</v>
      </c>
      <c r="CC47" s="2"/>
      <c r="CD47" s="2" t="n">
        <v>13</v>
      </c>
      <c r="CE47" s="2"/>
    </row>
    <row r="48" customFormat="false" ht="48" hidden="false" customHeight="true" outlineLevel="0" collapsed="false">
      <c r="F48" s="1"/>
      <c r="G48" s="1"/>
      <c r="H48" s="2" t="s">
        <v>537</v>
      </c>
      <c r="I48" s="2"/>
      <c r="J48" s="2" t="n">
        <v>5878</v>
      </c>
      <c r="K48" s="2"/>
      <c r="L48" s="2" t="n">
        <v>5892</v>
      </c>
      <c r="M48" s="2"/>
      <c r="N48" s="2" t="n">
        <v>5906</v>
      </c>
      <c r="O48" s="2"/>
      <c r="P48" s="2" t="n">
        <v>5920</v>
      </c>
      <c r="Q48" s="2"/>
      <c r="R48" s="2" t="n">
        <v>5934</v>
      </c>
      <c r="S48" s="2"/>
      <c r="T48" s="2" t="n">
        <v>5948</v>
      </c>
      <c r="U48" s="2"/>
      <c r="V48" s="2" t="n">
        <v>5962</v>
      </c>
      <c r="W48" s="2"/>
      <c r="X48" s="2" t="n">
        <v>5976</v>
      </c>
      <c r="Y48" s="2"/>
      <c r="Z48" s="2" t="n">
        <v>5990</v>
      </c>
      <c r="AA48" s="2"/>
      <c r="AB48" s="2" t="n">
        <v>6004</v>
      </c>
      <c r="AC48" s="2"/>
      <c r="AD48" s="478" t="n">
        <v>6018</v>
      </c>
      <c r="AE48" s="478"/>
      <c r="AF48" s="2" t="n">
        <v>53</v>
      </c>
      <c r="AG48" s="2" t="s">
        <v>97</v>
      </c>
      <c r="AH48" s="479" t="n">
        <v>2</v>
      </c>
      <c r="AI48" s="479"/>
      <c r="AJ48" s="2" t="n">
        <v>5</v>
      </c>
      <c r="AK48" s="2"/>
      <c r="AL48" s="2" t="n">
        <v>7</v>
      </c>
      <c r="AM48" s="2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2" t="s">
        <v>537</v>
      </c>
      <c r="BA48" s="2"/>
      <c r="BB48" s="2" t="n">
        <v>7265</v>
      </c>
      <c r="BC48" s="2"/>
      <c r="BD48" s="2" t="n">
        <v>7292</v>
      </c>
      <c r="BE48" s="2"/>
      <c r="BF48" s="2" t="n">
        <v>7319</v>
      </c>
      <c r="BG48" s="2"/>
      <c r="BH48" s="2" t="n">
        <v>7346</v>
      </c>
      <c r="BI48" s="2"/>
      <c r="BJ48" s="2" t="n">
        <v>7373</v>
      </c>
      <c r="BK48" s="2"/>
      <c r="BL48" s="2" t="n">
        <v>7400</v>
      </c>
      <c r="BM48" s="2"/>
      <c r="BN48" s="2" t="n">
        <v>7427</v>
      </c>
      <c r="BO48" s="2"/>
      <c r="BP48" s="2" t="n">
        <v>7454</v>
      </c>
      <c r="BQ48" s="2"/>
      <c r="BR48" s="2" t="n">
        <v>7481</v>
      </c>
      <c r="BS48" s="2"/>
      <c r="BT48" s="2" t="n">
        <v>7508</v>
      </c>
      <c r="BU48" s="2"/>
      <c r="BV48" s="478" t="n">
        <v>7536</v>
      </c>
      <c r="BW48" s="478"/>
      <c r="BX48" s="2" t="n">
        <v>53</v>
      </c>
      <c r="BY48" s="2" t="s">
        <v>97</v>
      </c>
      <c r="BZ48" s="479" t="n">
        <v>5</v>
      </c>
      <c r="CA48" s="479"/>
      <c r="CB48" s="2" t="n">
        <v>9</v>
      </c>
      <c r="CC48" s="2"/>
      <c r="CD48" s="2" t="s">
        <v>509</v>
      </c>
      <c r="CE48" s="2"/>
    </row>
    <row r="49" customFormat="false" ht="48" hidden="false" customHeight="true" outlineLevel="0" collapsed="false">
      <c r="F49" s="1"/>
      <c r="G49" s="1"/>
      <c r="H49" s="2" t="s">
        <v>538</v>
      </c>
      <c r="I49" s="2"/>
      <c r="J49" s="2" t="n">
        <v>6018</v>
      </c>
      <c r="K49" s="2"/>
      <c r="L49" s="2" t="n">
        <v>6032</v>
      </c>
      <c r="M49" s="2"/>
      <c r="N49" s="2" t="n">
        <v>6046</v>
      </c>
      <c r="O49" s="2"/>
      <c r="P49" s="2" t="n">
        <v>6060</v>
      </c>
      <c r="Q49" s="2"/>
      <c r="R49" s="2" t="n">
        <v>6074</v>
      </c>
      <c r="S49" s="2"/>
      <c r="T49" s="2" t="n">
        <v>6088</v>
      </c>
      <c r="U49" s="2"/>
      <c r="V49" s="2" t="n">
        <v>6101</v>
      </c>
      <c r="W49" s="2"/>
      <c r="X49" s="2" t="n">
        <v>6115</v>
      </c>
      <c r="Y49" s="2"/>
      <c r="Z49" s="2" t="n">
        <v>6129</v>
      </c>
      <c r="AA49" s="2"/>
      <c r="AB49" s="2" t="n">
        <v>6143</v>
      </c>
      <c r="AC49" s="2"/>
      <c r="AD49" s="478" t="n">
        <v>6157</v>
      </c>
      <c r="AE49" s="478"/>
      <c r="AF49" s="2" t="n">
        <v>52</v>
      </c>
      <c r="AG49" s="2" t="s">
        <v>97</v>
      </c>
      <c r="AH49" s="479" t="n">
        <v>2</v>
      </c>
      <c r="AI49" s="479"/>
      <c r="AJ49" s="2" t="n">
        <v>5</v>
      </c>
      <c r="AK49" s="2"/>
      <c r="AL49" s="2" t="n">
        <v>7</v>
      </c>
      <c r="AM49" s="2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2" t="s">
        <v>538</v>
      </c>
      <c r="BA49" s="2"/>
      <c r="BB49" s="2" t="n">
        <v>7536</v>
      </c>
      <c r="BC49" s="2"/>
      <c r="BD49" s="2" t="n">
        <v>7563</v>
      </c>
      <c r="BE49" s="2"/>
      <c r="BF49" s="2" t="n">
        <v>7590</v>
      </c>
      <c r="BG49" s="2"/>
      <c r="BH49" s="2" t="n">
        <v>7618</v>
      </c>
      <c r="BI49" s="2"/>
      <c r="BJ49" s="2" t="n">
        <v>7646</v>
      </c>
      <c r="BK49" s="2"/>
      <c r="BL49" s="2" t="n">
        <v>7673</v>
      </c>
      <c r="BM49" s="2"/>
      <c r="BN49" s="2" t="n">
        <v>7701</v>
      </c>
      <c r="BO49" s="2"/>
      <c r="BP49" s="2" t="n">
        <v>7729</v>
      </c>
      <c r="BQ49" s="2"/>
      <c r="BR49" s="2" t="n">
        <v>7757</v>
      </c>
      <c r="BS49" s="2"/>
      <c r="BT49" s="2" t="n">
        <v>7785</v>
      </c>
      <c r="BU49" s="2"/>
      <c r="BV49" s="478" t="n">
        <v>7813</v>
      </c>
      <c r="BW49" s="478"/>
      <c r="BX49" s="2" t="n">
        <v>52</v>
      </c>
      <c r="BY49" s="2" t="s">
        <v>97</v>
      </c>
      <c r="BZ49" s="479" t="n">
        <v>5</v>
      </c>
      <c r="CA49" s="479"/>
      <c r="CB49" s="2" t="n">
        <v>9</v>
      </c>
      <c r="CC49" s="2"/>
      <c r="CD49" s="2" t="n">
        <v>14</v>
      </c>
      <c r="CE49" s="2"/>
    </row>
    <row r="50" customFormat="false" ht="48" hidden="false" customHeight="true" outlineLevel="0" collapsed="false">
      <c r="F50" s="1"/>
      <c r="G50" s="1"/>
      <c r="H50" s="2" t="s">
        <v>539</v>
      </c>
      <c r="I50" s="2"/>
      <c r="J50" s="2" t="n">
        <v>6157</v>
      </c>
      <c r="K50" s="2"/>
      <c r="L50" s="2" t="n">
        <v>6170</v>
      </c>
      <c r="M50" s="2"/>
      <c r="N50" s="2" t="n">
        <v>6184</v>
      </c>
      <c r="O50" s="2"/>
      <c r="P50" s="2" t="n">
        <v>6198</v>
      </c>
      <c r="Q50" s="2"/>
      <c r="R50" s="2" t="n">
        <v>6211</v>
      </c>
      <c r="S50" s="2"/>
      <c r="T50" s="2" t="n">
        <v>6225</v>
      </c>
      <c r="U50" s="2"/>
      <c r="V50" s="2" t="n">
        <v>6239</v>
      </c>
      <c r="W50" s="2"/>
      <c r="X50" s="2" t="n">
        <v>6252</v>
      </c>
      <c r="Y50" s="2"/>
      <c r="Z50" s="2" t="n">
        <v>6266</v>
      </c>
      <c r="AA50" s="2"/>
      <c r="AB50" s="2" t="n">
        <v>6280</v>
      </c>
      <c r="AC50" s="2"/>
      <c r="AD50" s="478" t="n">
        <v>6293</v>
      </c>
      <c r="AE50" s="478"/>
      <c r="AF50" s="2" t="n">
        <v>51</v>
      </c>
      <c r="AG50" s="2" t="s">
        <v>97</v>
      </c>
      <c r="AH50" s="479" t="n">
        <v>2</v>
      </c>
      <c r="AI50" s="479"/>
      <c r="AJ50" s="2" t="n">
        <v>5</v>
      </c>
      <c r="AK50" s="2"/>
      <c r="AL50" s="2" t="n">
        <v>7</v>
      </c>
      <c r="AM50" s="2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2" t="s">
        <v>539</v>
      </c>
      <c r="BA50" s="2"/>
      <c r="BB50" s="2" t="n">
        <v>7813</v>
      </c>
      <c r="BC50" s="2"/>
      <c r="BD50" s="2" t="n">
        <v>7841</v>
      </c>
      <c r="BE50" s="2"/>
      <c r="BF50" s="2" t="n">
        <v>7869</v>
      </c>
      <c r="BG50" s="2"/>
      <c r="BH50" s="2" t="n">
        <v>7898</v>
      </c>
      <c r="BI50" s="2"/>
      <c r="BJ50" s="2" t="n">
        <v>7926</v>
      </c>
      <c r="BK50" s="2"/>
      <c r="BL50" s="2" t="n">
        <v>7954</v>
      </c>
      <c r="BM50" s="2"/>
      <c r="BN50" s="2" t="n">
        <v>7983</v>
      </c>
      <c r="BO50" s="2"/>
      <c r="BP50" s="2" t="n">
        <v>8012</v>
      </c>
      <c r="BQ50" s="2"/>
      <c r="BR50" s="2" t="n">
        <v>8040</v>
      </c>
      <c r="BS50" s="2"/>
      <c r="BT50" s="2" t="n">
        <v>8069</v>
      </c>
      <c r="BU50" s="2"/>
      <c r="BV50" s="478" t="n">
        <v>8098</v>
      </c>
      <c r="BW50" s="478"/>
      <c r="BX50" s="2" t="n">
        <v>51</v>
      </c>
      <c r="BY50" s="2" t="s">
        <v>97</v>
      </c>
      <c r="BZ50" s="479" t="n">
        <v>5</v>
      </c>
      <c r="CA50" s="479"/>
      <c r="CB50" s="2" t="n">
        <v>9</v>
      </c>
      <c r="CC50" s="2"/>
      <c r="CD50" s="2" t="n">
        <v>14</v>
      </c>
      <c r="CE50" s="2"/>
    </row>
    <row r="51" customFormat="false" ht="48" hidden="false" customHeight="true" outlineLevel="0" collapsed="false">
      <c r="F51" s="1"/>
      <c r="G51" s="1"/>
      <c r="H51" s="2" t="s">
        <v>540</v>
      </c>
      <c r="I51" s="2"/>
      <c r="J51" s="2" t="n">
        <v>6293</v>
      </c>
      <c r="K51" s="2"/>
      <c r="L51" s="2" t="n">
        <v>6307</v>
      </c>
      <c r="M51" s="2"/>
      <c r="N51" s="2" t="n">
        <v>6320</v>
      </c>
      <c r="O51" s="2"/>
      <c r="P51" s="2" t="n">
        <v>6334</v>
      </c>
      <c r="Q51" s="2"/>
      <c r="R51" s="2" t="n">
        <v>6347</v>
      </c>
      <c r="S51" s="2"/>
      <c r="T51" s="2" t="n">
        <v>6361</v>
      </c>
      <c r="U51" s="2"/>
      <c r="V51" s="2" t="n">
        <v>6374</v>
      </c>
      <c r="W51" s="2"/>
      <c r="X51" s="2" t="n">
        <v>6388</v>
      </c>
      <c r="Y51" s="2"/>
      <c r="Z51" s="2" t="n">
        <v>6401</v>
      </c>
      <c r="AA51" s="2"/>
      <c r="AB51" s="2" t="n">
        <v>6414</v>
      </c>
      <c r="AC51" s="2"/>
      <c r="AD51" s="478" t="s">
        <v>541</v>
      </c>
      <c r="AE51" s="478"/>
      <c r="AF51" s="2" t="n">
        <v>50</v>
      </c>
      <c r="AG51" s="2" t="s">
        <v>97</v>
      </c>
      <c r="AH51" s="479" t="n">
        <v>2</v>
      </c>
      <c r="AI51" s="479"/>
      <c r="AJ51" s="2" t="n">
        <v>4</v>
      </c>
      <c r="AK51" s="2"/>
      <c r="AL51" s="2" t="n">
        <v>7</v>
      </c>
      <c r="AM51" s="2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2" t="s">
        <v>540</v>
      </c>
      <c r="BA51" s="2"/>
      <c r="BB51" s="2" t="n">
        <v>8098</v>
      </c>
      <c r="BC51" s="2"/>
      <c r="BD51" s="2" t="n">
        <v>8127</v>
      </c>
      <c r="BE51" s="2"/>
      <c r="BF51" s="2" t="n">
        <v>8156</v>
      </c>
      <c r="BG51" s="2"/>
      <c r="BH51" s="2" t="n">
        <v>8185</v>
      </c>
      <c r="BI51" s="2"/>
      <c r="BJ51" s="2" t="n">
        <v>8214</v>
      </c>
      <c r="BK51" s="2"/>
      <c r="BL51" s="2" t="n">
        <v>8243</v>
      </c>
      <c r="BM51" s="2"/>
      <c r="BN51" s="2" t="n">
        <v>8273</v>
      </c>
      <c r="BO51" s="2"/>
      <c r="BP51" s="2" t="n">
        <v>8302</v>
      </c>
      <c r="BQ51" s="2"/>
      <c r="BR51" s="2" t="n">
        <v>8332</v>
      </c>
      <c r="BS51" s="2"/>
      <c r="BT51" s="2" t="n">
        <v>8361</v>
      </c>
      <c r="BU51" s="2"/>
      <c r="BV51" s="478" t="n">
        <v>0.8391</v>
      </c>
      <c r="BW51" s="478"/>
      <c r="BX51" s="2" t="n">
        <v>50</v>
      </c>
      <c r="BY51" s="2" t="s">
        <v>97</v>
      </c>
      <c r="BZ51" s="479" t="n">
        <v>5</v>
      </c>
      <c r="CA51" s="479"/>
      <c r="CB51" s="2" t="n">
        <v>10</v>
      </c>
      <c r="CC51" s="2"/>
      <c r="CD51" s="2" t="n">
        <v>15</v>
      </c>
      <c r="CE51" s="2"/>
    </row>
    <row r="52" customFormat="false" ht="48" hidden="false" customHeight="true" outlineLevel="0" collapsed="false">
      <c r="F52" s="1"/>
      <c r="G52" s="1"/>
      <c r="H52" s="2" t="s">
        <v>542</v>
      </c>
      <c r="I52" s="2"/>
      <c r="J52" s="2" t="s">
        <v>541</v>
      </c>
      <c r="K52" s="2"/>
      <c r="L52" s="2" t="n">
        <v>6441</v>
      </c>
      <c r="M52" s="2"/>
      <c r="N52" s="2" t="n">
        <v>6455</v>
      </c>
      <c r="O52" s="2"/>
      <c r="P52" s="2" t="n">
        <v>6468</v>
      </c>
      <c r="Q52" s="2"/>
      <c r="R52" s="2" t="n">
        <v>6481</v>
      </c>
      <c r="S52" s="2"/>
      <c r="T52" s="2" t="n">
        <v>6494</v>
      </c>
      <c r="U52" s="2"/>
      <c r="V52" s="2" t="n">
        <v>6508</v>
      </c>
      <c r="W52" s="2"/>
      <c r="X52" s="2" t="n">
        <v>6521</v>
      </c>
      <c r="Y52" s="2"/>
      <c r="Z52" s="2" t="n">
        <v>6534</v>
      </c>
      <c r="AA52" s="2"/>
      <c r="AB52" s="2" t="n">
        <v>6547</v>
      </c>
      <c r="AC52" s="2"/>
      <c r="AD52" s="478" t="n">
        <v>6561</v>
      </c>
      <c r="AE52" s="478"/>
      <c r="AF52" s="2" t="n">
        <v>49</v>
      </c>
      <c r="AG52" s="2" t="s">
        <v>97</v>
      </c>
      <c r="AH52" s="479" t="n">
        <v>2</v>
      </c>
      <c r="AI52" s="479"/>
      <c r="AJ52" s="2" t="n">
        <v>4</v>
      </c>
      <c r="AK52" s="2"/>
      <c r="AL52" s="2" t="n">
        <v>7</v>
      </c>
      <c r="AM52" s="2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2" t="s">
        <v>542</v>
      </c>
      <c r="BA52" s="2"/>
      <c r="BB52" s="2" t="n">
        <v>0.8391</v>
      </c>
      <c r="BC52" s="2"/>
      <c r="BD52" s="2" t="n">
        <v>8421</v>
      </c>
      <c r="BE52" s="2"/>
      <c r="BF52" s="2" t="n">
        <v>8451</v>
      </c>
      <c r="BG52" s="2"/>
      <c r="BH52" s="2" t="n">
        <v>8481</v>
      </c>
      <c r="BI52" s="2"/>
      <c r="BJ52" s="2" t="n">
        <v>8511</v>
      </c>
      <c r="BK52" s="2"/>
      <c r="BL52" s="2" t="n">
        <v>8541</v>
      </c>
      <c r="BM52" s="2"/>
      <c r="BN52" s="2" t="n">
        <v>8571</v>
      </c>
      <c r="BO52" s="2"/>
      <c r="BP52" s="2" t="n">
        <v>8601</v>
      </c>
      <c r="BQ52" s="2"/>
      <c r="BR52" s="2" t="n">
        <v>8632</v>
      </c>
      <c r="BS52" s="2"/>
      <c r="BT52" s="2" t="n">
        <v>8662</v>
      </c>
      <c r="BU52" s="2"/>
      <c r="BV52" s="478" t="n">
        <v>0.8693</v>
      </c>
      <c r="BW52" s="478"/>
      <c r="BX52" s="2" t="n">
        <v>49</v>
      </c>
      <c r="BY52" s="2" t="s">
        <v>97</v>
      </c>
      <c r="BZ52" s="479" t="n">
        <v>5</v>
      </c>
      <c r="CA52" s="479"/>
      <c r="CB52" s="2" t="n">
        <v>10</v>
      </c>
      <c r="CC52" s="2"/>
      <c r="CD52" s="2" t="n">
        <v>15</v>
      </c>
      <c r="CE52" s="2"/>
    </row>
    <row r="53" customFormat="false" ht="48" hidden="false" customHeight="true" outlineLevel="0" collapsed="false">
      <c r="F53" s="1"/>
      <c r="G53" s="1"/>
      <c r="H53" s="2" t="s">
        <v>543</v>
      </c>
      <c r="I53" s="2"/>
      <c r="J53" s="2" t="n">
        <v>6561</v>
      </c>
      <c r="K53" s="2"/>
      <c r="L53" s="2" t="n">
        <v>6574</v>
      </c>
      <c r="M53" s="2"/>
      <c r="N53" s="2" t="n">
        <v>6587</v>
      </c>
      <c r="O53" s="2"/>
      <c r="P53" s="2" t="n">
        <v>6600</v>
      </c>
      <c r="Q53" s="2"/>
      <c r="R53" s="2" t="n">
        <v>6613</v>
      </c>
      <c r="S53" s="2"/>
      <c r="T53" s="2" t="n">
        <v>6626</v>
      </c>
      <c r="U53" s="2"/>
      <c r="V53" s="2" t="n">
        <v>6639</v>
      </c>
      <c r="W53" s="2"/>
      <c r="X53" s="2" t="n">
        <v>6652</v>
      </c>
      <c r="Y53" s="2"/>
      <c r="Z53" s="2" t="n">
        <v>6665</v>
      </c>
      <c r="AA53" s="2"/>
      <c r="AB53" s="2" t="n">
        <v>6678</v>
      </c>
      <c r="AC53" s="2"/>
      <c r="AD53" s="478" t="n">
        <v>6691</v>
      </c>
      <c r="AE53" s="478"/>
      <c r="AF53" s="2" t="n">
        <v>48</v>
      </c>
      <c r="AG53" s="2" t="s">
        <v>97</v>
      </c>
      <c r="AH53" s="479" t="n">
        <v>2</v>
      </c>
      <c r="AI53" s="479"/>
      <c r="AJ53" s="2" t="n">
        <v>4</v>
      </c>
      <c r="AK53" s="2"/>
      <c r="AL53" s="2" t="n">
        <v>7</v>
      </c>
      <c r="AM53" s="2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2" t="s">
        <v>543</v>
      </c>
      <c r="BA53" s="2"/>
      <c r="BB53" s="2" t="n">
        <v>8693</v>
      </c>
      <c r="BC53" s="2"/>
      <c r="BD53" s="2" t="n">
        <v>8724</v>
      </c>
      <c r="BE53" s="2"/>
      <c r="BF53" s="2" t="n">
        <v>8754</v>
      </c>
      <c r="BG53" s="2"/>
      <c r="BH53" s="2" t="n">
        <v>8785</v>
      </c>
      <c r="BI53" s="2"/>
      <c r="BJ53" s="2" t="n">
        <v>8816</v>
      </c>
      <c r="BK53" s="2"/>
      <c r="BL53" s="2" t="n">
        <v>8847</v>
      </c>
      <c r="BM53" s="2"/>
      <c r="BN53" s="2" t="n">
        <v>8878</v>
      </c>
      <c r="BO53" s="2"/>
      <c r="BP53" s="2" t="n">
        <v>8910</v>
      </c>
      <c r="BQ53" s="2"/>
      <c r="BR53" s="2" t="n">
        <v>8941</v>
      </c>
      <c r="BS53" s="2"/>
      <c r="BT53" s="2" t="n">
        <v>8972</v>
      </c>
      <c r="BU53" s="2"/>
      <c r="BV53" s="478" t="n">
        <v>9004</v>
      </c>
      <c r="BW53" s="478"/>
      <c r="BX53" s="2" t="n">
        <v>48</v>
      </c>
      <c r="BY53" s="2" t="s">
        <v>97</v>
      </c>
      <c r="BZ53" s="479" t="n">
        <v>5</v>
      </c>
      <c r="CA53" s="479"/>
      <c r="CB53" s="2" t="n">
        <v>10</v>
      </c>
      <c r="CC53" s="2"/>
      <c r="CD53" s="2" t="n">
        <v>16</v>
      </c>
      <c r="CE53" s="2"/>
    </row>
    <row r="54" customFormat="false" ht="48" hidden="false" customHeight="true" outlineLevel="0" collapsed="false">
      <c r="F54" s="1"/>
      <c r="G54" s="1"/>
      <c r="H54" s="2" t="s">
        <v>544</v>
      </c>
      <c r="I54" s="2"/>
      <c r="J54" s="2" t="n">
        <v>6691</v>
      </c>
      <c r="K54" s="2"/>
      <c r="L54" s="2" t="n">
        <v>6704</v>
      </c>
      <c r="M54" s="2"/>
      <c r="N54" s="2" t="n">
        <v>6717</v>
      </c>
      <c r="O54" s="2"/>
      <c r="P54" s="2" t="n">
        <v>6730</v>
      </c>
      <c r="Q54" s="2"/>
      <c r="R54" s="2" t="n">
        <v>6743</v>
      </c>
      <c r="S54" s="2"/>
      <c r="T54" s="2" t="n">
        <v>6756</v>
      </c>
      <c r="U54" s="2"/>
      <c r="V54" s="2" t="n">
        <v>6769</v>
      </c>
      <c r="W54" s="2"/>
      <c r="X54" s="2" t="n">
        <v>6782</v>
      </c>
      <c r="Y54" s="2"/>
      <c r="Z54" s="2" t="n">
        <v>6794</v>
      </c>
      <c r="AA54" s="2"/>
      <c r="AB54" s="2" t="n">
        <v>6807</v>
      </c>
      <c r="AC54" s="2"/>
      <c r="AD54" s="478" t="n">
        <v>6820</v>
      </c>
      <c r="AE54" s="478"/>
      <c r="AF54" s="2" t="n">
        <v>47</v>
      </c>
      <c r="AG54" s="2" t="s">
        <v>97</v>
      </c>
      <c r="AH54" s="479" t="n">
        <v>2</v>
      </c>
      <c r="AI54" s="479"/>
      <c r="AJ54" s="2" t="n">
        <v>4</v>
      </c>
      <c r="AK54" s="2"/>
      <c r="AL54" s="2" t="n">
        <v>6</v>
      </c>
      <c r="AM54" s="2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2" t="s">
        <v>544</v>
      </c>
      <c r="BA54" s="2"/>
      <c r="BB54" s="2" t="n">
        <v>9004</v>
      </c>
      <c r="BC54" s="2"/>
      <c r="BD54" s="2" t="n">
        <v>9036</v>
      </c>
      <c r="BE54" s="2"/>
      <c r="BF54" s="2" t="n">
        <v>9067</v>
      </c>
      <c r="BG54" s="2"/>
      <c r="BH54" s="2" t="n">
        <v>9099</v>
      </c>
      <c r="BI54" s="2"/>
      <c r="BJ54" s="2" t="n">
        <v>9131</v>
      </c>
      <c r="BK54" s="2"/>
      <c r="BL54" s="2" t="n">
        <v>9163</v>
      </c>
      <c r="BM54" s="2"/>
      <c r="BN54" s="2" t="n">
        <v>9195</v>
      </c>
      <c r="BO54" s="2"/>
      <c r="BP54" s="2" t="n">
        <v>9228</v>
      </c>
      <c r="BQ54" s="2"/>
      <c r="BR54" s="2" t="n">
        <v>9260</v>
      </c>
      <c r="BS54" s="2"/>
      <c r="BT54" s="2" t="n">
        <v>9293</v>
      </c>
      <c r="BU54" s="2"/>
      <c r="BV54" s="478" t="n">
        <v>9325</v>
      </c>
      <c r="BW54" s="478"/>
      <c r="BX54" s="2" t="n">
        <v>47</v>
      </c>
      <c r="BY54" s="2" t="s">
        <v>97</v>
      </c>
      <c r="BZ54" s="479" t="n">
        <v>6</v>
      </c>
      <c r="CA54" s="479"/>
      <c r="CB54" s="2" t="n">
        <v>11</v>
      </c>
      <c r="CC54" s="2"/>
      <c r="CD54" s="2" t="n">
        <v>16</v>
      </c>
      <c r="CE54" s="2"/>
    </row>
    <row r="55" customFormat="false" ht="48" hidden="false" customHeight="true" outlineLevel="0" collapsed="false">
      <c r="F55" s="1"/>
      <c r="G55" s="1"/>
      <c r="H55" s="2" t="s">
        <v>545</v>
      </c>
      <c r="I55" s="2"/>
      <c r="J55" s="2" t="n">
        <v>6820</v>
      </c>
      <c r="K55" s="2"/>
      <c r="L55" s="2" t="n">
        <v>6833</v>
      </c>
      <c r="M55" s="2"/>
      <c r="N55" s="2" t="n">
        <v>6845</v>
      </c>
      <c r="O55" s="2"/>
      <c r="P55" s="2" t="n">
        <v>6858</v>
      </c>
      <c r="Q55" s="2"/>
      <c r="R55" s="2" t="n">
        <v>6871</v>
      </c>
      <c r="S55" s="2"/>
      <c r="T55" s="2" t="n">
        <v>6884</v>
      </c>
      <c r="U55" s="2"/>
      <c r="V55" s="2" t="n">
        <v>6896</v>
      </c>
      <c r="W55" s="2"/>
      <c r="X55" s="2" t="n">
        <v>8909</v>
      </c>
      <c r="Y55" s="2"/>
      <c r="Z55" s="2" t="n">
        <v>6921</v>
      </c>
      <c r="AA55" s="2"/>
      <c r="AB55" s="2" t="n">
        <v>6934</v>
      </c>
      <c r="AC55" s="2"/>
      <c r="AD55" s="478" t="n">
        <v>6947</v>
      </c>
      <c r="AE55" s="478"/>
      <c r="AF55" s="2" t="n">
        <v>46</v>
      </c>
      <c r="AG55" s="2" t="s">
        <v>97</v>
      </c>
      <c r="AH55" s="479" t="n">
        <v>2</v>
      </c>
      <c r="AI55" s="479"/>
      <c r="AJ55" s="2" t="n">
        <v>4</v>
      </c>
      <c r="AK55" s="2"/>
      <c r="AL55" s="2" t="n">
        <v>6</v>
      </c>
      <c r="AM55" s="2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2" t="s">
        <v>545</v>
      </c>
      <c r="BA55" s="2"/>
      <c r="BB55" s="2" t="n">
        <v>9325</v>
      </c>
      <c r="BC55" s="2"/>
      <c r="BD55" s="2" t="n">
        <v>9358</v>
      </c>
      <c r="BE55" s="2"/>
      <c r="BF55" s="2" t="n">
        <v>9391</v>
      </c>
      <c r="BG55" s="2"/>
      <c r="BH55" s="2" t="n">
        <v>9424</v>
      </c>
      <c r="BI55" s="2"/>
      <c r="BJ55" s="2" t="n">
        <v>9457</v>
      </c>
      <c r="BK55" s="2"/>
      <c r="BL55" s="2" t="n">
        <v>9490</v>
      </c>
      <c r="BM55" s="2"/>
      <c r="BN55" s="2" t="n">
        <v>9523</v>
      </c>
      <c r="BO55" s="2"/>
      <c r="BP55" s="2" t="n">
        <v>9556</v>
      </c>
      <c r="BQ55" s="2"/>
      <c r="BR55" s="2" t="n">
        <v>9590</v>
      </c>
      <c r="BS55" s="2"/>
      <c r="BT55" s="2" t="n">
        <v>9623</v>
      </c>
      <c r="BU55" s="2"/>
      <c r="BV55" s="478" t="n">
        <v>0.9657</v>
      </c>
      <c r="BW55" s="478"/>
      <c r="BX55" s="2" t="n">
        <v>46</v>
      </c>
      <c r="BY55" s="2" t="s">
        <v>97</v>
      </c>
      <c r="BZ55" s="479" t="n">
        <v>6</v>
      </c>
      <c r="CA55" s="479"/>
      <c r="CB55" s="2" t="n">
        <v>11</v>
      </c>
      <c r="CC55" s="2"/>
      <c r="CD55" s="2" t="n">
        <v>17</v>
      </c>
      <c r="CE55" s="2"/>
    </row>
    <row r="56" customFormat="false" ht="48" hidden="false" customHeight="true" outlineLevel="0" collapsed="false">
      <c r="F56" s="1"/>
      <c r="G56" s="1"/>
      <c r="H56" s="2" t="s">
        <v>546</v>
      </c>
      <c r="I56" s="2"/>
      <c r="J56" s="2" t="n">
        <v>6947</v>
      </c>
      <c r="K56" s="2"/>
      <c r="L56" s="2" t="n">
        <v>6959</v>
      </c>
      <c r="M56" s="2"/>
      <c r="N56" s="2" t="n">
        <v>6972</v>
      </c>
      <c r="O56" s="2"/>
      <c r="P56" s="2" t="n">
        <v>6984</v>
      </c>
      <c r="Q56" s="2"/>
      <c r="R56" s="2" t="n">
        <v>6997</v>
      </c>
      <c r="S56" s="2"/>
      <c r="T56" s="2" t="n">
        <v>7009</v>
      </c>
      <c r="U56" s="2"/>
      <c r="V56" s="2" t="n">
        <v>7022</v>
      </c>
      <c r="W56" s="2"/>
      <c r="X56" s="2" t="n">
        <v>7034</v>
      </c>
      <c r="Y56" s="2"/>
      <c r="Z56" s="2" t="n">
        <v>7046</v>
      </c>
      <c r="AA56" s="2"/>
      <c r="AB56" s="2" t="n">
        <v>7059</v>
      </c>
      <c r="AC56" s="2"/>
      <c r="AD56" s="478" t="s">
        <v>547</v>
      </c>
      <c r="AE56" s="478"/>
      <c r="AF56" s="2" t="n">
        <v>45</v>
      </c>
      <c r="AG56" s="2" t="s">
        <v>97</v>
      </c>
      <c r="AH56" s="479" t="n">
        <v>2</v>
      </c>
      <c r="AI56" s="479"/>
      <c r="AJ56" s="2" t="n">
        <v>4</v>
      </c>
      <c r="AK56" s="2"/>
      <c r="AL56" s="2" t="n">
        <v>6</v>
      </c>
      <c r="AM56" s="2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2" t="s">
        <v>546</v>
      </c>
      <c r="BA56" s="2"/>
      <c r="BB56" s="2" t="n">
        <v>9657</v>
      </c>
      <c r="BC56" s="2"/>
      <c r="BD56" s="2" t="n">
        <v>9691</v>
      </c>
      <c r="BE56" s="2"/>
      <c r="BF56" s="2" t="n">
        <v>9725</v>
      </c>
      <c r="BG56" s="2"/>
      <c r="BH56" s="2" t="n">
        <v>9759</v>
      </c>
      <c r="BI56" s="2"/>
      <c r="BJ56" s="2" t="n">
        <v>9793</v>
      </c>
      <c r="BK56" s="2"/>
      <c r="BL56" s="2" t="n">
        <v>9827</v>
      </c>
      <c r="BM56" s="2"/>
      <c r="BN56" s="2" t="n">
        <v>9861</v>
      </c>
      <c r="BO56" s="2"/>
      <c r="BP56" s="2" t="n">
        <v>9896</v>
      </c>
      <c r="BQ56" s="2"/>
      <c r="BR56" s="2" t="n">
        <v>9930</v>
      </c>
      <c r="BS56" s="2"/>
      <c r="BT56" s="2" t="n">
        <v>9965</v>
      </c>
      <c r="BU56" s="2"/>
      <c r="BV56" s="478" t="n">
        <v>1</v>
      </c>
      <c r="BW56" s="478"/>
      <c r="BX56" s="2" t="n">
        <v>45</v>
      </c>
      <c r="BY56" s="2" t="s">
        <v>97</v>
      </c>
      <c r="BZ56" s="479" t="n">
        <v>6</v>
      </c>
      <c r="CA56" s="479"/>
      <c r="CB56" s="2" t="n">
        <v>11</v>
      </c>
      <c r="CC56" s="2"/>
      <c r="CD56" s="2" t="n">
        <v>17</v>
      </c>
      <c r="CE56" s="2"/>
    </row>
    <row r="57" customFormat="false" ht="48" hidden="false" customHeight="true" outlineLevel="0" collapsed="false">
      <c r="F57" s="1"/>
      <c r="G57" s="1"/>
      <c r="H57" s="2" t="s">
        <v>548</v>
      </c>
      <c r="I57" s="2"/>
      <c r="J57" s="2" t="s">
        <v>547</v>
      </c>
      <c r="K57" s="2"/>
      <c r="L57" s="2" t="n">
        <v>7083</v>
      </c>
      <c r="M57" s="2"/>
      <c r="N57" s="2" t="n">
        <v>7096</v>
      </c>
      <c r="O57" s="2"/>
      <c r="P57" s="2" t="n">
        <v>7108</v>
      </c>
      <c r="Q57" s="2"/>
      <c r="R57" s="2" t="n">
        <v>7120</v>
      </c>
      <c r="S57" s="2"/>
      <c r="T57" s="2" t="n">
        <v>7133</v>
      </c>
      <c r="U57" s="2"/>
      <c r="V57" s="2" t="n">
        <v>7145</v>
      </c>
      <c r="W57" s="2"/>
      <c r="X57" s="2" t="n">
        <v>7157</v>
      </c>
      <c r="Y57" s="2"/>
      <c r="Z57" s="2" t="n">
        <v>7169</v>
      </c>
      <c r="AA57" s="2"/>
      <c r="AB57" s="2" t="n">
        <v>7181</v>
      </c>
      <c r="AC57" s="2"/>
      <c r="AD57" s="478" t="n">
        <v>7193</v>
      </c>
      <c r="AE57" s="478"/>
      <c r="AF57" s="2" t="n">
        <v>44</v>
      </c>
      <c r="AG57" s="2" t="s">
        <v>97</v>
      </c>
      <c r="AH57" s="479" t="n">
        <v>2</v>
      </c>
      <c r="AI57" s="479"/>
      <c r="AJ57" s="2" t="n">
        <v>4</v>
      </c>
      <c r="AK57" s="2"/>
      <c r="AL57" s="2" t="n">
        <v>6</v>
      </c>
      <c r="AM57" s="2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2" t="s">
        <v>548</v>
      </c>
      <c r="BA57" s="2"/>
      <c r="BB57" s="2" t="n">
        <v>1</v>
      </c>
      <c r="BC57" s="2"/>
      <c r="BD57" s="2" t="n">
        <v>35</v>
      </c>
      <c r="BE57" s="2"/>
      <c r="BF57" s="2" t="n">
        <v>70</v>
      </c>
      <c r="BG57" s="2"/>
      <c r="BH57" s="2" t="n">
        <v>105</v>
      </c>
      <c r="BI57" s="2"/>
      <c r="BJ57" s="2" t="n">
        <v>141</v>
      </c>
      <c r="BK57" s="2"/>
      <c r="BL57" s="2" t="n">
        <v>176</v>
      </c>
      <c r="BM57" s="2"/>
      <c r="BN57" s="2" t="n">
        <v>212</v>
      </c>
      <c r="BO57" s="2"/>
      <c r="BP57" s="2" t="n">
        <v>247</v>
      </c>
      <c r="BQ57" s="2"/>
      <c r="BR57" s="2" t="n">
        <v>283</v>
      </c>
      <c r="BS57" s="2"/>
      <c r="BT57" s="2" t="n">
        <v>319</v>
      </c>
      <c r="BU57" s="2"/>
      <c r="BV57" s="478" t="n">
        <v>355</v>
      </c>
      <c r="BW57" s="478"/>
      <c r="BX57" s="2" t="n">
        <v>44</v>
      </c>
      <c r="BY57" s="2" t="s">
        <v>97</v>
      </c>
      <c r="BZ57" s="479" t="n">
        <v>6</v>
      </c>
      <c r="CA57" s="479"/>
      <c r="CB57" s="2" t="n">
        <v>12</v>
      </c>
      <c r="CC57" s="2"/>
      <c r="CD57" s="2" t="n">
        <v>18</v>
      </c>
      <c r="CE57" s="2"/>
    </row>
    <row r="58" customFormat="false" ht="48" hidden="false" customHeight="true" outlineLevel="0" collapsed="false">
      <c r="F58" s="1"/>
      <c r="G58" s="1"/>
      <c r="H58" s="2" t="s">
        <v>549</v>
      </c>
      <c r="I58" s="2"/>
      <c r="J58" s="2" t="n">
        <v>7193</v>
      </c>
      <c r="K58" s="2"/>
      <c r="L58" s="2" t="n">
        <v>7206</v>
      </c>
      <c r="M58" s="2"/>
      <c r="N58" s="2" t="n">
        <v>7218</v>
      </c>
      <c r="O58" s="2"/>
      <c r="P58" s="2" t="n">
        <v>7230</v>
      </c>
      <c r="Q58" s="2"/>
      <c r="R58" s="2" t="n">
        <v>7242</v>
      </c>
      <c r="S58" s="2"/>
      <c r="T58" s="2" t="n">
        <v>7254</v>
      </c>
      <c r="U58" s="2"/>
      <c r="V58" s="2" t="n">
        <v>7266</v>
      </c>
      <c r="W58" s="2"/>
      <c r="X58" s="2" t="n">
        <v>7278</v>
      </c>
      <c r="Y58" s="2"/>
      <c r="Z58" s="2" t="n">
        <v>7290</v>
      </c>
      <c r="AA58" s="2"/>
      <c r="AB58" s="2" t="n">
        <v>7302</v>
      </c>
      <c r="AC58" s="2"/>
      <c r="AD58" s="478" t="n">
        <v>7314</v>
      </c>
      <c r="AE58" s="478"/>
      <c r="AF58" s="2" t="n">
        <v>43</v>
      </c>
      <c r="AG58" s="2" t="s">
        <v>97</v>
      </c>
      <c r="AH58" s="479" t="n">
        <v>2</v>
      </c>
      <c r="AI58" s="479"/>
      <c r="AJ58" s="2" t="n">
        <v>4</v>
      </c>
      <c r="AK58" s="2"/>
      <c r="AL58" s="2" t="n">
        <v>6</v>
      </c>
      <c r="AM58" s="2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2" t="s">
        <v>549</v>
      </c>
      <c r="BA58" s="2"/>
      <c r="BB58" s="2" t="n">
        <v>355</v>
      </c>
      <c r="BC58" s="2"/>
      <c r="BD58" s="2" t="n">
        <v>392</v>
      </c>
      <c r="BE58" s="2"/>
      <c r="BF58" s="2" t="n">
        <v>428</v>
      </c>
      <c r="BG58" s="2"/>
      <c r="BH58" s="2" t="n">
        <v>464</v>
      </c>
      <c r="BI58" s="2"/>
      <c r="BJ58" s="2" t="n">
        <v>501</v>
      </c>
      <c r="BK58" s="2"/>
      <c r="BL58" s="2" t="n">
        <v>538</v>
      </c>
      <c r="BM58" s="2"/>
      <c r="BN58" s="2" t="n">
        <v>575</v>
      </c>
      <c r="BO58" s="2"/>
      <c r="BP58" s="2" t="n">
        <v>612</v>
      </c>
      <c r="BQ58" s="2"/>
      <c r="BR58" s="2" t="n">
        <v>649</v>
      </c>
      <c r="BS58" s="2"/>
      <c r="BT58" s="2" t="n">
        <v>686</v>
      </c>
      <c r="BU58" s="2"/>
      <c r="BV58" s="478" t="n">
        <v>724</v>
      </c>
      <c r="BW58" s="478"/>
      <c r="BX58" s="2" t="n">
        <v>43</v>
      </c>
      <c r="BY58" s="2" t="s">
        <v>97</v>
      </c>
      <c r="BZ58" s="479" t="n">
        <v>6</v>
      </c>
      <c r="CA58" s="479"/>
      <c r="CB58" s="2" t="n">
        <v>12</v>
      </c>
      <c r="CC58" s="2"/>
      <c r="CD58" s="2" t="n">
        <v>18</v>
      </c>
      <c r="CE58" s="2"/>
    </row>
    <row r="59" customFormat="false" ht="48" hidden="false" customHeight="true" outlineLevel="0" collapsed="false">
      <c r="F59" s="1"/>
      <c r="G59" s="1"/>
      <c r="H59" s="2" t="s">
        <v>550</v>
      </c>
      <c r="I59" s="2"/>
      <c r="J59" s="2" t="n">
        <v>7314</v>
      </c>
      <c r="K59" s="2"/>
      <c r="L59" s="2" t="n">
        <v>7325</v>
      </c>
      <c r="M59" s="2"/>
      <c r="N59" s="2" t="n">
        <v>7337</v>
      </c>
      <c r="O59" s="2"/>
      <c r="P59" s="2" t="n">
        <v>7349</v>
      </c>
      <c r="Q59" s="2"/>
      <c r="R59" s="2" t="n">
        <v>7361</v>
      </c>
      <c r="S59" s="2"/>
      <c r="T59" s="2" t="n">
        <v>7373</v>
      </c>
      <c r="U59" s="2"/>
      <c r="V59" s="2" t="n">
        <v>7385</v>
      </c>
      <c r="W59" s="2"/>
      <c r="X59" s="2" t="n">
        <v>7396</v>
      </c>
      <c r="Y59" s="2"/>
      <c r="Z59" s="2" t="n">
        <v>7408</v>
      </c>
      <c r="AA59" s="2"/>
      <c r="AB59" s="2" t="n">
        <v>7420</v>
      </c>
      <c r="AC59" s="2"/>
      <c r="AD59" s="478" t="n">
        <v>7431</v>
      </c>
      <c r="AE59" s="478"/>
      <c r="AF59" s="2" t="n">
        <v>42</v>
      </c>
      <c r="AG59" s="2" t="s">
        <v>97</v>
      </c>
      <c r="AH59" s="479" t="n">
        <v>2</v>
      </c>
      <c r="AI59" s="479"/>
      <c r="AJ59" s="2" t="n">
        <v>4</v>
      </c>
      <c r="AK59" s="2"/>
      <c r="AL59" s="2" t="n">
        <v>6</v>
      </c>
      <c r="AM59" s="2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2" t="s">
        <v>550</v>
      </c>
      <c r="BA59" s="2"/>
      <c r="BB59" s="2" t="n">
        <v>724</v>
      </c>
      <c r="BC59" s="2"/>
      <c r="BD59" s="2" t="n">
        <v>761</v>
      </c>
      <c r="BE59" s="2"/>
      <c r="BF59" s="2" t="n">
        <v>799</v>
      </c>
      <c r="BG59" s="2"/>
      <c r="BH59" s="2" t="n">
        <v>837</v>
      </c>
      <c r="BI59" s="2"/>
      <c r="BJ59" s="2" t="n">
        <v>875</v>
      </c>
      <c r="BK59" s="2"/>
      <c r="BL59" s="2" t="n">
        <v>913</v>
      </c>
      <c r="BM59" s="2"/>
      <c r="BN59" s="2" t="n">
        <v>951</v>
      </c>
      <c r="BO59" s="2"/>
      <c r="BP59" s="2" t="n">
        <v>990</v>
      </c>
      <c r="BQ59" s="2"/>
      <c r="BR59" s="2" t="n">
        <v>1028</v>
      </c>
      <c r="BS59" s="2"/>
      <c r="BT59" s="2" t="n">
        <v>1067</v>
      </c>
      <c r="BU59" s="2"/>
      <c r="BV59" s="478" t="n">
        <v>1106</v>
      </c>
      <c r="BW59" s="478"/>
      <c r="BX59" s="2" t="n">
        <v>42</v>
      </c>
      <c r="BY59" s="2" t="s">
        <v>97</v>
      </c>
      <c r="BZ59" s="479" t="n">
        <v>6</v>
      </c>
      <c r="CA59" s="479"/>
      <c r="CB59" s="2" t="n">
        <v>13</v>
      </c>
      <c r="CC59" s="2"/>
      <c r="CD59" s="2" t="n">
        <v>19</v>
      </c>
      <c r="CE59" s="2"/>
    </row>
    <row r="60" customFormat="false" ht="48" hidden="false" customHeight="true" outlineLevel="0" collapsed="false">
      <c r="F60" s="1"/>
      <c r="G60" s="1"/>
      <c r="H60" s="2" t="s">
        <v>551</v>
      </c>
      <c r="I60" s="2"/>
      <c r="J60" s="2" t="n">
        <v>7431</v>
      </c>
      <c r="K60" s="2"/>
      <c r="L60" s="2" t="n">
        <v>7443</v>
      </c>
      <c r="M60" s="2"/>
      <c r="N60" s="2" t="n">
        <v>7455</v>
      </c>
      <c r="O60" s="2"/>
      <c r="P60" s="2" t="n">
        <v>7466</v>
      </c>
      <c r="Q60" s="2"/>
      <c r="R60" s="2" t="n">
        <v>7478</v>
      </c>
      <c r="S60" s="2"/>
      <c r="T60" s="2" t="n">
        <v>7490</v>
      </c>
      <c r="U60" s="2"/>
      <c r="V60" s="2" t="n">
        <v>7501</v>
      </c>
      <c r="W60" s="2"/>
      <c r="X60" s="2" t="n">
        <v>7513</v>
      </c>
      <c r="Y60" s="2"/>
      <c r="Z60" s="2" t="n">
        <v>7524</v>
      </c>
      <c r="AA60" s="2"/>
      <c r="AB60" s="2" t="n">
        <v>7536</v>
      </c>
      <c r="AC60" s="2"/>
      <c r="AD60" s="478" t="n">
        <v>7547</v>
      </c>
      <c r="AE60" s="478"/>
      <c r="AF60" s="2" t="n">
        <v>41</v>
      </c>
      <c r="AG60" s="2" t="s">
        <v>97</v>
      </c>
      <c r="AH60" s="479" t="n">
        <v>2</v>
      </c>
      <c r="AI60" s="479"/>
      <c r="AJ60" s="2" t="n">
        <v>4</v>
      </c>
      <c r="AK60" s="2"/>
      <c r="AL60" s="2" t="n">
        <v>6</v>
      </c>
      <c r="AM60" s="2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2" t="s">
        <v>551</v>
      </c>
      <c r="BA60" s="2"/>
      <c r="BB60" s="2" t="n">
        <v>1106</v>
      </c>
      <c r="BC60" s="2"/>
      <c r="BD60" s="2" t="n">
        <v>1145</v>
      </c>
      <c r="BE60" s="2"/>
      <c r="BF60" s="2" t="n">
        <v>1184</v>
      </c>
      <c r="BG60" s="2"/>
      <c r="BH60" s="2" t="n">
        <v>1224</v>
      </c>
      <c r="BI60" s="2"/>
      <c r="BJ60" s="2" t="n">
        <v>1263</v>
      </c>
      <c r="BK60" s="2"/>
      <c r="BL60" s="2" t="n">
        <v>1303</v>
      </c>
      <c r="BM60" s="2"/>
      <c r="BN60" s="2" t="n">
        <v>1343</v>
      </c>
      <c r="BO60" s="2"/>
      <c r="BP60" s="2" t="n">
        <v>1383</v>
      </c>
      <c r="BQ60" s="2"/>
      <c r="BR60" s="2" t="n">
        <v>1423</v>
      </c>
      <c r="BS60" s="2"/>
      <c r="BT60" s="2" t="n">
        <v>1463</v>
      </c>
      <c r="BU60" s="2"/>
      <c r="BV60" s="478" t="n">
        <v>1504</v>
      </c>
      <c r="BW60" s="478"/>
      <c r="BX60" s="2" t="n">
        <v>41</v>
      </c>
      <c r="BY60" s="2" t="s">
        <v>97</v>
      </c>
      <c r="BZ60" s="479" t="n">
        <v>7</v>
      </c>
      <c r="CA60" s="479"/>
      <c r="CB60" s="2" t="n">
        <v>13</v>
      </c>
      <c r="CC60" s="2"/>
      <c r="CD60" s="2" t="n">
        <v>20</v>
      </c>
      <c r="CE60" s="2"/>
    </row>
    <row r="61" customFormat="false" ht="48" hidden="false" customHeight="true" outlineLevel="0" collapsed="false">
      <c r="F61" s="1"/>
      <c r="G61" s="1"/>
      <c r="H61" s="2" t="s">
        <v>552</v>
      </c>
      <c r="I61" s="2"/>
      <c r="J61" s="2" t="n">
        <v>7547</v>
      </c>
      <c r="K61" s="2"/>
      <c r="L61" s="2" t="n">
        <v>7559</v>
      </c>
      <c r="M61" s="2"/>
      <c r="N61" s="2" t="n">
        <v>7570</v>
      </c>
      <c r="O61" s="2"/>
      <c r="P61" s="2" t="n">
        <v>7581</v>
      </c>
      <c r="Q61" s="2"/>
      <c r="R61" s="2" t="n">
        <v>7593</v>
      </c>
      <c r="S61" s="2"/>
      <c r="T61" s="2" t="n">
        <v>7604</v>
      </c>
      <c r="U61" s="2"/>
      <c r="V61" s="2" t="n">
        <v>7615</v>
      </c>
      <c r="W61" s="2"/>
      <c r="X61" s="2" t="n">
        <v>7627</v>
      </c>
      <c r="Y61" s="2"/>
      <c r="Z61" s="2" t="n">
        <v>7638</v>
      </c>
      <c r="AA61" s="2"/>
      <c r="AB61" s="2" t="n">
        <v>7649</v>
      </c>
      <c r="AC61" s="2"/>
      <c r="AD61" s="478" t="s">
        <v>553</v>
      </c>
      <c r="AE61" s="478"/>
      <c r="AF61" s="2" t="n">
        <v>40</v>
      </c>
      <c r="AG61" s="2" t="s">
        <v>97</v>
      </c>
      <c r="AH61" s="479" t="n">
        <v>2</v>
      </c>
      <c r="AI61" s="479"/>
      <c r="AJ61" s="2" t="n">
        <v>4</v>
      </c>
      <c r="AK61" s="2"/>
      <c r="AL61" s="2" t="n">
        <v>6</v>
      </c>
      <c r="AM61" s="2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2" t="s">
        <v>552</v>
      </c>
      <c r="BA61" s="2"/>
      <c r="BB61" s="2" t="n">
        <v>1504</v>
      </c>
      <c r="BC61" s="2"/>
      <c r="BD61" s="2" t="n">
        <v>1544</v>
      </c>
      <c r="BE61" s="2"/>
      <c r="BF61" s="2" t="n">
        <v>1585</v>
      </c>
      <c r="BG61" s="2"/>
      <c r="BH61" s="2" t="n">
        <v>1626</v>
      </c>
      <c r="BI61" s="2"/>
      <c r="BJ61" s="2" t="n">
        <v>1667</v>
      </c>
      <c r="BK61" s="2"/>
      <c r="BL61" s="2" t="n">
        <v>1708</v>
      </c>
      <c r="BM61" s="2"/>
      <c r="BN61" s="2" t="n">
        <v>1750</v>
      </c>
      <c r="BO61" s="2"/>
      <c r="BP61" s="2" t="n">
        <v>1792</v>
      </c>
      <c r="BQ61" s="2"/>
      <c r="BR61" s="2" t="n">
        <v>1833</v>
      </c>
      <c r="BS61" s="2"/>
      <c r="BT61" s="2" t="n">
        <v>1875</v>
      </c>
      <c r="BU61" s="2"/>
      <c r="BV61" s="478" t="n">
        <v>1.1918</v>
      </c>
      <c r="BW61" s="478"/>
      <c r="BX61" s="2" t="n">
        <v>40</v>
      </c>
      <c r="BY61" s="2" t="s">
        <v>97</v>
      </c>
      <c r="BZ61" s="479" t="n">
        <v>7</v>
      </c>
      <c r="CA61" s="479"/>
      <c r="CB61" s="2" t="n">
        <v>14</v>
      </c>
      <c r="CC61" s="2"/>
      <c r="CD61" s="2" t="n">
        <v>21</v>
      </c>
      <c r="CE61" s="2"/>
    </row>
    <row r="62" customFormat="false" ht="48" hidden="false" customHeight="true" outlineLevel="0" collapsed="false">
      <c r="F62" s="1"/>
      <c r="G62" s="1"/>
      <c r="H62" s="2" t="s">
        <v>554</v>
      </c>
      <c r="I62" s="2"/>
      <c r="J62" s="2" t="s">
        <v>553</v>
      </c>
      <c r="K62" s="2"/>
      <c r="L62" s="2" t="n">
        <v>7672</v>
      </c>
      <c r="M62" s="2"/>
      <c r="N62" s="2" t="n">
        <v>7683</v>
      </c>
      <c r="O62" s="2"/>
      <c r="P62" s="2" t="n">
        <v>7694</v>
      </c>
      <c r="Q62" s="2"/>
      <c r="R62" s="2" t="n">
        <v>7705</v>
      </c>
      <c r="S62" s="2"/>
      <c r="T62" s="2" t="n">
        <v>7716</v>
      </c>
      <c r="U62" s="2"/>
      <c r="V62" s="2" t="n">
        <v>7727</v>
      </c>
      <c r="W62" s="2"/>
      <c r="X62" s="2" t="n">
        <v>7738</v>
      </c>
      <c r="Y62" s="2"/>
      <c r="Z62" s="2" t="n">
        <v>7749</v>
      </c>
      <c r="AA62" s="2"/>
      <c r="AB62" s="2" t="n">
        <v>7760</v>
      </c>
      <c r="AC62" s="2"/>
      <c r="AD62" s="478" t="n">
        <v>7771</v>
      </c>
      <c r="AE62" s="478"/>
      <c r="AF62" s="2" t="n">
        <v>39</v>
      </c>
      <c r="AG62" s="2" t="s">
        <v>97</v>
      </c>
      <c r="AH62" s="479" t="n">
        <v>2</v>
      </c>
      <c r="AI62" s="479"/>
      <c r="AJ62" s="2" t="n">
        <v>4</v>
      </c>
      <c r="AK62" s="2"/>
      <c r="AL62" s="2" t="n">
        <v>6</v>
      </c>
      <c r="AM62" s="2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2" t="s">
        <v>554</v>
      </c>
      <c r="BA62" s="2"/>
      <c r="BB62" s="2" t="n">
        <v>1.1918</v>
      </c>
      <c r="BC62" s="2"/>
      <c r="BD62" s="2" t="n">
        <v>1960</v>
      </c>
      <c r="BE62" s="2"/>
      <c r="BF62" s="2" t="n">
        <v>2002</v>
      </c>
      <c r="BG62" s="2"/>
      <c r="BH62" s="2" t="n">
        <v>2045</v>
      </c>
      <c r="BI62" s="2"/>
      <c r="BJ62" s="2" t="n">
        <v>2088</v>
      </c>
      <c r="BK62" s="2"/>
      <c r="BL62" s="2" t="n">
        <v>2131</v>
      </c>
      <c r="BM62" s="2"/>
      <c r="BN62" s="2" t="n">
        <v>2174</v>
      </c>
      <c r="BO62" s="2"/>
      <c r="BP62" s="2" t="n">
        <v>2218</v>
      </c>
      <c r="BQ62" s="2"/>
      <c r="BR62" s="2" t="n">
        <v>2261</v>
      </c>
      <c r="BS62" s="2"/>
      <c r="BT62" s="2" t="n">
        <v>2305</v>
      </c>
      <c r="BU62" s="2"/>
      <c r="BV62" s="478" t="n">
        <v>2349</v>
      </c>
      <c r="BW62" s="478"/>
      <c r="BX62" s="2" t="n">
        <v>39</v>
      </c>
      <c r="BY62" s="2" t="s">
        <v>97</v>
      </c>
      <c r="BZ62" s="479" t="n">
        <v>7</v>
      </c>
      <c r="CA62" s="479"/>
      <c r="CB62" s="2" t="n">
        <v>14</v>
      </c>
      <c r="CC62" s="2"/>
      <c r="CD62" s="2" t="n">
        <v>22</v>
      </c>
      <c r="CE62" s="2"/>
    </row>
    <row r="63" customFormat="false" ht="48" hidden="false" customHeight="true" outlineLevel="0" collapsed="false">
      <c r="F63" s="1"/>
      <c r="G63" s="1"/>
      <c r="H63" s="2" t="s">
        <v>555</v>
      </c>
      <c r="I63" s="2"/>
      <c r="J63" s="2" t="n">
        <v>7771</v>
      </c>
      <c r="K63" s="2"/>
      <c r="L63" s="2" t="n">
        <v>7782</v>
      </c>
      <c r="M63" s="2"/>
      <c r="N63" s="2" t="n">
        <v>7793</v>
      </c>
      <c r="O63" s="2"/>
      <c r="P63" s="2" t="n">
        <v>7804</v>
      </c>
      <c r="Q63" s="2"/>
      <c r="R63" s="2" t="n">
        <v>7815</v>
      </c>
      <c r="S63" s="2"/>
      <c r="T63" s="2" t="n">
        <v>7826</v>
      </c>
      <c r="U63" s="2"/>
      <c r="V63" s="2" t="n">
        <v>7837</v>
      </c>
      <c r="W63" s="2"/>
      <c r="X63" s="2" t="n">
        <v>7848</v>
      </c>
      <c r="Y63" s="2"/>
      <c r="Z63" s="2" t="n">
        <v>7859</v>
      </c>
      <c r="AA63" s="2"/>
      <c r="AB63" s="2" t="n">
        <v>7869</v>
      </c>
      <c r="AC63" s="2"/>
      <c r="AD63" s="478" t="n">
        <v>7880</v>
      </c>
      <c r="AE63" s="478"/>
      <c r="AF63" s="2" t="n">
        <v>38</v>
      </c>
      <c r="AG63" s="2" t="s">
        <v>97</v>
      </c>
      <c r="AH63" s="479" t="n">
        <v>2</v>
      </c>
      <c r="AI63" s="479"/>
      <c r="AJ63" s="2" t="n">
        <v>4</v>
      </c>
      <c r="AK63" s="2"/>
      <c r="AL63" s="2" t="n">
        <v>5</v>
      </c>
      <c r="AM63" s="2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2" t="s">
        <v>555</v>
      </c>
      <c r="BA63" s="2"/>
      <c r="BB63" s="2" t="n">
        <v>2349</v>
      </c>
      <c r="BC63" s="2"/>
      <c r="BD63" s="2" t="n">
        <v>2393</v>
      </c>
      <c r="BE63" s="2"/>
      <c r="BF63" s="2" t="n">
        <v>2437</v>
      </c>
      <c r="BG63" s="2"/>
      <c r="BH63" s="2" t="n">
        <v>2482</v>
      </c>
      <c r="BI63" s="2"/>
      <c r="BJ63" s="2" t="n">
        <v>2527</v>
      </c>
      <c r="BK63" s="2"/>
      <c r="BL63" s="2" t="n">
        <v>2572</v>
      </c>
      <c r="BM63" s="2"/>
      <c r="BN63" s="2" t="n">
        <v>2617</v>
      </c>
      <c r="BO63" s="2"/>
      <c r="BP63" s="2" t="n">
        <v>2662</v>
      </c>
      <c r="BQ63" s="2"/>
      <c r="BR63" s="2" t="n">
        <v>2708</v>
      </c>
      <c r="BS63" s="2"/>
      <c r="BT63" s="2" t="n">
        <v>2753</v>
      </c>
      <c r="BU63" s="2"/>
      <c r="BV63" s="478" t="n">
        <v>2799</v>
      </c>
      <c r="BW63" s="478"/>
      <c r="BX63" s="2" t="n">
        <v>38</v>
      </c>
      <c r="BY63" s="2" t="s">
        <v>97</v>
      </c>
      <c r="BZ63" s="479" t="n">
        <v>8</v>
      </c>
      <c r="CA63" s="479"/>
      <c r="CB63" s="2" t="n">
        <v>15</v>
      </c>
      <c r="CC63" s="2"/>
      <c r="CD63" s="2" t="n">
        <v>23</v>
      </c>
      <c r="CE63" s="2"/>
    </row>
    <row r="64" customFormat="false" ht="48" hidden="false" customHeight="true" outlineLevel="0" collapsed="false">
      <c r="F64" s="1"/>
      <c r="G64" s="1"/>
      <c r="H64" s="2" t="s">
        <v>556</v>
      </c>
      <c r="I64" s="2"/>
      <c r="J64" s="2" t="n">
        <v>7880</v>
      </c>
      <c r="K64" s="2"/>
      <c r="L64" s="2" t="n">
        <v>7891</v>
      </c>
      <c r="M64" s="2"/>
      <c r="N64" s="2" t="n">
        <v>7902</v>
      </c>
      <c r="O64" s="2"/>
      <c r="P64" s="2" t="n">
        <v>7912</v>
      </c>
      <c r="Q64" s="2"/>
      <c r="R64" s="2" t="n">
        <v>7923</v>
      </c>
      <c r="S64" s="2"/>
      <c r="T64" s="2" t="n">
        <v>7934</v>
      </c>
      <c r="U64" s="2"/>
      <c r="V64" s="2" t="n">
        <v>7944</v>
      </c>
      <c r="W64" s="2"/>
      <c r="X64" s="2" t="n">
        <v>7955</v>
      </c>
      <c r="Y64" s="2"/>
      <c r="Z64" s="2" t="n">
        <v>7965</v>
      </c>
      <c r="AA64" s="2"/>
      <c r="AB64" s="2" t="n">
        <v>7976</v>
      </c>
      <c r="AC64" s="2"/>
      <c r="AD64" s="478" t="n">
        <v>7986</v>
      </c>
      <c r="AE64" s="478"/>
      <c r="AF64" s="2" t="n">
        <v>37</v>
      </c>
      <c r="AG64" s="2" t="s">
        <v>97</v>
      </c>
      <c r="AH64" s="479" t="n">
        <v>2</v>
      </c>
      <c r="AI64" s="479"/>
      <c r="AJ64" s="2" t="n">
        <v>4</v>
      </c>
      <c r="AK64" s="2"/>
      <c r="AL64" s="2" t="n">
        <v>5</v>
      </c>
      <c r="AM64" s="2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2" t="s">
        <v>556</v>
      </c>
      <c r="BA64" s="2"/>
      <c r="BB64" s="2" t="n">
        <v>2799</v>
      </c>
      <c r="BC64" s="2"/>
      <c r="BD64" s="2" t="n">
        <v>2846</v>
      </c>
      <c r="BE64" s="2"/>
      <c r="BF64" s="2" t="n">
        <v>2892</v>
      </c>
      <c r="BG64" s="2"/>
      <c r="BH64" s="2" t="n">
        <v>2938</v>
      </c>
      <c r="BI64" s="2"/>
      <c r="BJ64" s="2" t="n">
        <v>2985</v>
      </c>
      <c r="BK64" s="2"/>
      <c r="BL64" s="2" t="n">
        <v>3032</v>
      </c>
      <c r="BM64" s="2"/>
      <c r="BN64" s="2" t="n">
        <v>3079</v>
      </c>
      <c r="BO64" s="2"/>
      <c r="BP64" s="2" t="n">
        <v>3127</v>
      </c>
      <c r="BQ64" s="2"/>
      <c r="BR64" s="2" t="n">
        <v>3175</v>
      </c>
      <c r="BS64" s="2"/>
      <c r="BT64" s="2" t="n">
        <v>3222</v>
      </c>
      <c r="BU64" s="2"/>
      <c r="BV64" s="478" t="n">
        <v>3270</v>
      </c>
      <c r="BW64" s="478"/>
      <c r="BX64" s="2" t="n">
        <v>37</v>
      </c>
      <c r="BY64" s="2" t="s">
        <v>97</v>
      </c>
      <c r="BZ64" s="479" t="n">
        <v>8</v>
      </c>
      <c r="CA64" s="479"/>
      <c r="CB64" s="2" t="n">
        <v>16</v>
      </c>
      <c r="CC64" s="2"/>
      <c r="CD64" s="2" t="n">
        <v>24</v>
      </c>
      <c r="CE64" s="2"/>
    </row>
    <row r="65" customFormat="false" ht="48" hidden="false" customHeight="true" outlineLevel="0" collapsed="false">
      <c r="F65" s="1"/>
      <c r="G65" s="1"/>
      <c r="H65" s="2" t="s">
        <v>557</v>
      </c>
      <c r="I65" s="2"/>
      <c r="J65" s="2" t="n">
        <v>7986</v>
      </c>
      <c r="K65" s="2"/>
      <c r="L65" s="2" t="n">
        <v>7997</v>
      </c>
      <c r="M65" s="2"/>
      <c r="N65" s="2" t="n">
        <v>8007</v>
      </c>
      <c r="O65" s="2"/>
      <c r="P65" s="2" t="n">
        <v>8018</v>
      </c>
      <c r="Q65" s="2"/>
      <c r="R65" s="2" t="n">
        <v>8028</v>
      </c>
      <c r="S65" s="2"/>
      <c r="T65" s="2" t="n">
        <v>8039</v>
      </c>
      <c r="U65" s="2"/>
      <c r="V65" s="2" t="n">
        <v>8049</v>
      </c>
      <c r="W65" s="2"/>
      <c r="X65" s="2" t="n">
        <v>8059</v>
      </c>
      <c r="Y65" s="2"/>
      <c r="Z65" s="2" t="n">
        <v>8070</v>
      </c>
      <c r="AA65" s="2"/>
      <c r="AB65" s="2" t="n">
        <v>8080</v>
      </c>
      <c r="AC65" s="2"/>
      <c r="AD65" s="478" t="n">
        <v>8090</v>
      </c>
      <c r="AE65" s="478"/>
      <c r="AF65" s="2" t="n">
        <v>36</v>
      </c>
      <c r="AG65" s="2" t="s">
        <v>97</v>
      </c>
      <c r="AH65" s="479" t="n">
        <v>2</v>
      </c>
      <c r="AI65" s="479"/>
      <c r="AJ65" s="2" t="n">
        <v>3</v>
      </c>
      <c r="AK65" s="2"/>
      <c r="AL65" s="2" t="n">
        <v>5</v>
      </c>
      <c r="AM65" s="2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2" t="s">
        <v>557</v>
      </c>
      <c r="BA65" s="2"/>
      <c r="BB65" s="2" t="n">
        <v>3270</v>
      </c>
      <c r="BC65" s="2"/>
      <c r="BD65" s="2" t="n">
        <v>3319</v>
      </c>
      <c r="BE65" s="2"/>
      <c r="BF65" s="2" t="n">
        <v>3367</v>
      </c>
      <c r="BG65" s="2"/>
      <c r="BH65" s="2" t="n">
        <v>3416</v>
      </c>
      <c r="BI65" s="2"/>
      <c r="BJ65" s="2" t="n">
        <v>3465</v>
      </c>
      <c r="BK65" s="2"/>
      <c r="BL65" s="2" t="n">
        <v>3514</v>
      </c>
      <c r="BM65" s="2"/>
      <c r="BN65" s="2" t="n">
        <v>3564</v>
      </c>
      <c r="BO65" s="2"/>
      <c r="BP65" s="2" t="n">
        <v>3613</v>
      </c>
      <c r="BQ65" s="2"/>
      <c r="BR65" s="2" t="n">
        <v>3663</v>
      </c>
      <c r="BS65" s="2"/>
      <c r="BT65" s="2" t="n">
        <v>3713</v>
      </c>
      <c r="BU65" s="2"/>
      <c r="BV65" s="478" t="n">
        <v>3764</v>
      </c>
      <c r="BW65" s="478"/>
      <c r="BX65" s="2" t="n">
        <v>36</v>
      </c>
      <c r="BY65" s="2" t="s">
        <v>97</v>
      </c>
      <c r="BZ65" s="479" t="n">
        <v>8</v>
      </c>
      <c r="CA65" s="479"/>
      <c r="CB65" s="2" t="n">
        <v>16</v>
      </c>
      <c r="CC65" s="2"/>
      <c r="CD65" s="2" t="n">
        <v>25</v>
      </c>
      <c r="CE65" s="2"/>
    </row>
    <row r="66" customFormat="false" ht="48" hidden="false" customHeight="true" outlineLevel="0" collapsed="false">
      <c r="F66" s="1"/>
      <c r="G66" s="1"/>
      <c r="H66" s="2" t="s">
        <v>558</v>
      </c>
      <c r="I66" s="2"/>
      <c r="J66" s="2" t="n">
        <v>8090</v>
      </c>
      <c r="K66" s="2"/>
      <c r="L66" s="2" t="n">
        <v>8100</v>
      </c>
      <c r="M66" s="2"/>
      <c r="N66" s="2" t="n">
        <v>8111</v>
      </c>
      <c r="O66" s="2"/>
      <c r="P66" s="2" t="n">
        <v>8121</v>
      </c>
      <c r="Q66" s="2"/>
      <c r="R66" s="2" t="n">
        <v>8131</v>
      </c>
      <c r="S66" s="2"/>
      <c r="T66" s="2" t="n">
        <v>8141</v>
      </c>
      <c r="U66" s="2"/>
      <c r="V66" s="2" t="n">
        <v>8151</v>
      </c>
      <c r="W66" s="2"/>
      <c r="X66" s="2" t="n">
        <v>8161</v>
      </c>
      <c r="Y66" s="2"/>
      <c r="Z66" s="2" t="n">
        <v>8171</v>
      </c>
      <c r="AA66" s="2"/>
      <c r="AB66" s="2" t="n">
        <v>8181</v>
      </c>
      <c r="AC66" s="2"/>
      <c r="AD66" s="478" t="s">
        <v>559</v>
      </c>
      <c r="AE66" s="478"/>
      <c r="AF66" s="2" t="n">
        <v>35</v>
      </c>
      <c r="AG66" s="2" t="s">
        <v>97</v>
      </c>
      <c r="AH66" s="479" t="n">
        <v>2</v>
      </c>
      <c r="AI66" s="479"/>
      <c r="AJ66" s="2" t="n">
        <v>3</v>
      </c>
      <c r="AK66" s="2"/>
      <c r="AL66" s="2" t="n">
        <v>5</v>
      </c>
      <c r="AM66" s="2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2" t="s">
        <v>558</v>
      </c>
      <c r="BA66" s="2"/>
      <c r="BB66" s="2" t="n">
        <v>3764</v>
      </c>
      <c r="BC66" s="2"/>
      <c r="BD66" s="2" t="n">
        <v>3814</v>
      </c>
      <c r="BE66" s="2"/>
      <c r="BF66" s="2" t="n">
        <v>3865</v>
      </c>
      <c r="BG66" s="2"/>
      <c r="BH66" s="2" t="n">
        <v>3916</v>
      </c>
      <c r="BI66" s="2"/>
      <c r="BJ66" s="2" t="n">
        <v>3968</v>
      </c>
      <c r="BK66" s="2"/>
      <c r="BL66" s="2" t="n">
        <v>4019</v>
      </c>
      <c r="BM66" s="2"/>
      <c r="BN66" s="2" t="n">
        <v>4071</v>
      </c>
      <c r="BO66" s="2"/>
      <c r="BP66" s="2" t="n">
        <v>4124</v>
      </c>
      <c r="BQ66" s="2"/>
      <c r="BR66" s="2" t="n">
        <v>4176</v>
      </c>
      <c r="BS66" s="2"/>
      <c r="BT66" s="2" t="n">
        <v>4229</v>
      </c>
      <c r="BU66" s="2"/>
      <c r="BV66" s="478" t="n">
        <v>1.4281</v>
      </c>
      <c r="BW66" s="478"/>
      <c r="BX66" s="2" t="n">
        <v>35</v>
      </c>
      <c r="BY66" s="2" t="s">
        <v>97</v>
      </c>
      <c r="BZ66" s="479" t="n">
        <v>9</v>
      </c>
      <c r="CA66" s="479"/>
      <c r="CB66" s="2" t="n">
        <v>17</v>
      </c>
      <c r="CC66" s="2"/>
      <c r="CD66" s="2" t="n">
        <v>26</v>
      </c>
      <c r="CE66" s="2"/>
    </row>
    <row r="67" customFormat="false" ht="48" hidden="false" customHeight="true" outlineLevel="0" collapsed="false">
      <c r="F67" s="1"/>
      <c r="G67" s="1"/>
      <c r="H67" s="2" t="s">
        <v>560</v>
      </c>
      <c r="I67" s="2"/>
      <c r="J67" s="2" t="s">
        <v>559</v>
      </c>
      <c r="K67" s="2"/>
      <c r="L67" s="2" t="n">
        <v>8202</v>
      </c>
      <c r="M67" s="2"/>
      <c r="N67" s="2" t="n">
        <v>8211</v>
      </c>
      <c r="O67" s="2"/>
      <c r="P67" s="2" t="n">
        <v>8221</v>
      </c>
      <c r="Q67" s="2"/>
      <c r="R67" s="2" t="n">
        <v>8231</v>
      </c>
      <c r="S67" s="2"/>
      <c r="T67" s="2" t="n">
        <v>8241</v>
      </c>
      <c r="U67" s="2"/>
      <c r="V67" s="2" t="n">
        <v>8251</v>
      </c>
      <c r="W67" s="2"/>
      <c r="X67" s="2" t="n">
        <v>8261</v>
      </c>
      <c r="Y67" s="2"/>
      <c r="Z67" s="2" t="n">
        <v>8271</v>
      </c>
      <c r="AA67" s="2"/>
      <c r="AB67" s="2" t="n">
        <v>8281</v>
      </c>
      <c r="AC67" s="2"/>
      <c r="AD67" s="478" t="n">
        <v>8290</v>
      </c>
      <c r="AE67" s="478"/>
      <c r="AF67" s="2" t="n">
        <v>34</v>
      </c>
      <c r="AG67" s="2" t="s">
        <v>97</v>
      </c>
      <c r="AH67" s="479" t="n">
        <v>2</v>
      </c>
      <c r="AI67" s="479"/>
      <c r="AJ67" s="2" t="n">
        <v>3</v>
      </c>
      <c r="AK67" s="2"/>
      <c r="AL67" s="2" t="n">
        <v>5</v>
      </c>
      <c r="AM67" s="2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2" t="s">
        <v>560</v>
      </c>
      <c r="BA67" s="2"/>
      <c r="BB67" s="2" t="n">
        <v>1.4281</v>
      </c>
      <c r="BC67" s="2"/>
      <c r="BD67" s="2" t="n">
        <v>4335</v>
      </c>
      <c r="BE67" s="2"/>
      <c r="BF67" s="2" t="n">
        <v>4388</v>
      </c>
      <c r="BG67" s="2"/>
      <c r="BH67" s="2" t="n">
        <v>4442</v>
      </c>
      <c r="BI67" s="2"/>
      <c r="BJ67" s="2" t="n">
        <v>4496</v>
      </c>
      <c r="BK67" s="2"/>
      <c r="BL67" s="2" t="n">
        <v>4550</v>
      </c>
      <c r="BM67" s="2"/>
      <c r="BN67" s="2" t="n">
        <v>4605</v>
      </c>
      <c r="BO67" s="2"/>
      <c r="BP67" s="2" t="n">
        <v>4659</v>
      </c>
      <c r="BQ67" s="2"/>
      <c r="BR67" s="2" t="n">
        <v>4715</v>
      </c>
      <c r="BS67" s="2"/>
      <c r="BT67" s="2" t="n">
        <v>4770</v>
      </c>
      <c r="BU67" s="2"/>
      <c r="BV67" s="478" t="n">
        <v>4826</v>
      </c>
      <c r="BW67" s="478"/>
      <c r="BX67" s="2" t="n">
        <v>34</v>
      </c>
      <c r="BY67" s="2" t="s">
        <v>97</v>
      </c>
      <c r="BZ67" s="479" t="n">
        <v>9</v>
      </c>
      <c r="CA67" s="479"/>
      <c r="CB67" s="2" t="n">
        <v>18</v>
      </c>
      <c r="CC67" s="2"/>
      <c r="CD67" s="2" t="n">
        <v>27</v>
      </c>
      <c r="CE67" s="2"/>
    </row>
    <row r="68" customFormat="false" ht="48" hidden="false" customHeight="true" outlineLevel="0" collapsed="false">
      <c r="F68" s="1"/>
      <c r="G68" s="1"/>
      <c r="H68" s="2" t="s">
        <v>561</v>
      </c>
      <c r="I68" s="2"/>
      <c r="J68" s="2" t="n">
        <v>8290</v>
      </c>
      <c r="K68" s="2"/>
      <c r="L68" s="2" t="n">
        <v>8300</v>
      </c>
      <c r="M68" s="2"/>
      <c r="N68" s="2" t="n">
        <v>8310</v>
      </c>
      <c r="O68" s="2"/>
      <c r="P68" s="2" t="n">
        <v>8320</v>
      </c>
      <c r="Q68" s="2"/>
      <c r="R68" s="2" t="n">
        <v>8329</v>
      </c>
      <c r="S68" s="2"/>
      <c r="T68" s="2" t="n">
        <v>8339</v>
      </c>
      <c r="U68" s="2"/>
      <c r="V68" s="2" t="n">
        <v>8348</v>
      </c>
      <c r="W68" s="2"/>
      <c r="X68" s="2" t="n">
        <v>8358</v>
      </c>
      <c r="Y68" s="2"/>
      <c r="Z68" s="2" t="n">
        <v>8368</v>
      </c>
      <c r="AA68" s="2"/>
      <c r="AB68" s="2" t="n">
        <v>8377</v>
      </c>
      <c r="AC68" s="2"/>
      <c r="AD68" s="478" t="n">
        <v>8387</v>
      </c>
      <c r="AE68" s="478"/>
      <c r="AF68" s="2" t="n">
        <v>33</v>
      </c>
      <c r="AG68" s="2" t="s">
        <v>97</v>
      </c>
      <c r="AH68" s="479" t="n">
        <v>2</v>
      </c>
      <c r="AI68" s="479"/>
      <c r="AJ68" s="2" t="n">
        <v>3</v>
      </c>
      <c r="AK68" s="2"/>
      <c r="AL68" s="2" t="n">
        <v>5</v>
      </c>
      <c r="AM68" s="2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2" t="s">
        <v>561</v>
      </c>
      <c r="BA68" s="2"/>
      <c r="BB68" s="2" t="n">
        <v>4826</v>
      </c>
      <c r="BC68" s="2"/>
      <c r="BD68" s="2" t="n">
        <v>4882</v>
      </c>
      <c r="BE68" s="2"/>
      <c r="BF68" s="2" t="n">
        <v>4938</v>
      </c>
      <c r="BG68" s="2"/>
      <c r="BH68" s="2" t="n">
        <v>4994</v>
      </c>
      <c r="BI68" s="2"/>
      <c r="BJ68" s="2" t="n">
        <v>5051</v>
      </c>
      <c r="BK68" s="2"/>
      <c r="BL68" s="2" t="n">
        <v>5108</v>
      </c>
      <c r="BM68" s="2"/>
      <c r="BN68" s="2" t="n">
        <v>5166</v>
      </c>
      <c r="BO68" s="2"/>
      <c r="BP68" s="2" t="n">
        <v>5224</v>
      </c>
      <c r="BQ68" s="2"/>
      <c r="BR68" s="2" t="n">
        <v>5282</v>
      </c>
      <c r="BS68" s="2"/>
      <c r="BT68" s="2" t="n">
        <v>5340</v>
      </c>
      <c r="BU68" s="2"/>
      <c r="BV68" s="478" t="n">
        <v>5399</v>
      </c>
      <c r="BW68" s="478"/>
      <c r="BX68" s="2" t="n">
        <v>33</v>
      </c>
      <c r="BY68" s="2" t="s">
        <v>97</v>
      </c>
      <c r="BZ68" s="479" t="n">
        <v>10</v>
      </c>
      <c r="CA68" s="479"/>
      <c r="CB68" s="2" t="n">
        <v>19</v>
      </c>
      <c r="CC68" s="2"/>
      <c r="CD68" s="2" t="n">
        <v>29</v>
      </c>
      <c r="CE68" s="2"/>
    </row>
    <row r="69" customFormat="false" ht="48" hidden="false" customHeight="true" outlineLevel="0" collapsed="false">
      <c r="F69" s="1"/>
      <c r="G69" s="1"/>
      <c r="H69" s="2" t="s">
        <v>562</v>
      </c>
      <c r="I69" s="2"/>
      <c r="J69" s="2" t="n">
        <v>8387</v>
      </c>
      <c r="K69" s="2"/>
      <c r="L69" s="2" t="n">
        <v>8396</v>
      </c>
      <c r="M69" s="2"/>
      <c r="N69" s="2" t="n">
        <v>8406</v>
      </c>
      <c r="O69" s="2"/>
      <c r="P69" s="2" t="n">
        <v>8415</v>
      </c>
      <c r="Q69" s="2"/>
      <c r="R69" s="2" t="n">
        <v>8425</v>
      </c>
      <c r="S69" s="2"/>
      <c r="T69" s="2" t="n">
        <v>8434</v>
      </c>
      <c r="U69" s="2"/>
      <c r="V69" s="2" t="n">
        <v>8443</v>
      </c>
      <c r="W69" s="2"/>
      <c r="X69" s="2" t="n">
        <v>8453</v>
      </c>
      <c r="Y69" s="2"/>
      <c r="Z69" s="2" t="n">
        <v>8462</v>
      </c>
      <c r="AA69" s="2"/>
      <c r="AB69" s="2" t="n">
        <v>8471</v>
      </c>
      <c r="AC69" s="2"/>
      <c r="AD69" s="478" t="n">
        <v>8480</v>
      </c>
      <c r="AE69" s="478"/>
      <c r="AF69" s="2" t="n">
        <v>32</v>
      </c>
      <c r="AG69" s="2" t="s">
        <v>97</v>
      </c>
      <c r="AH69" s="479" t="n">
        <v>2</v>
      </c>
      <c r="AI69" s="479"/>
      <c r="AJ69" s="2" t="n">
        <v>3</v>
      </c>
      <c r="AK69" s="2"/>
      <c r="AL69" s="2" t="n">
        <v>5</v>
      </c>
      <c r="AM69" s="2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2" t="s">
        <v>562</v>
      </c>
      <c r="BA69" s="2"/>
      <c r="BB69" s="2" t="n">
        <v>5399</v>
      </c>
      <c r="BC69" s="2"/>
      <c r="BD69" s="2" t="n">
        <v>5458</v>
      </c>
      <c r="BE69" s="2"/>
      <c r="BF69" s="2" t="n">
        <v>5517</v>
      </c>
      <c r="BG69" s="2"/>
      <c r="BH69" s="2" t="n">
        <v>5577</v>
      </c>
      <c r="BI69" s="2"/>
      <c r="BJ69" s="2" t="n">
        <v>5637</v>
      </c>
      <c r="BK69" s="2"/>
      <c r="BL69" s="2" t="n">
        <v>5697</v>
      </c>
      <c r="BM69" s="2"/>
      <c r="BN69" s="2" t="n">
        <v>5757</v>
      </c>
      <c r="BO69" s="2"/>
      <c r="BP69" s="2" t="n">
        <v>5818</v>
      </c>
      <c r="BQ69" s="2"/>
      <c r="BR69" s="2" t="n">
        <v>5880</v>
      </c>
      <c r="BS69" s="2"/>
      <c r="BT69" s="2" t="n">
        <v>5941</v>
      </c>
      <c r="BU69" s="2"/>
      <c r="BV69" s="478" t="n">
        <v>6003</v>
      </c>
      <c r="BW69" s="478"/>
      <c r="BX69" s="2" t="n">
        <v>32</v>
      </c>
      <c r="BY69" s="2" t="s">
        <v>97</v>
      </c>
      <c r="BZ69" s="479" t="n">
        <v>10</v>
      </c>
      <c r="CA69" s="479"/>
      <c r="CB69" s="2" t="n">
        <v>20</v>
      </c>
      <c r="CC69" s="2"/>
      <c r="CD69" s="2" t="n">
        <v>30</v>
      </c>
      <c r="CE69" s="2"/>
    </row>
    <row r="70" customFormat="false" ht="48" hidden="false" customHeight="true" outlineLevel="0" collapsed="false">
      <c r="F70" s="1"/>
      <c r="G70" s="1"/>
      <c r="H70" s="2" t="s">
        <v>563</v>
      </c>
      <c r="I70" s="2"/>
      <c r="J70" s="2" t="n">
        <v>8480</v>
      </c>
      <c r="K70" s="2"/>
      <c r="L70" s="2" t="n">
        <v>8490</v>
      </c>
      <c r="M70" s="2"/>
      <c r="N70" s="2" t="n">
        <v>8499</v>
      </c>
      <c r="O70" s="2"/>
      <c r="P70" s="2" t="n">
        <v>8508</v>
      </c>
      <c r="Q70" s="2"/>
      <c r="R70" s="2" t="n">
        <v>8517</v>
      </c>
      <c r="S70" s="2"/>
      <c r="T70" s="2" t="n">
        <v>8526</v>
      </c>
      <c r="U70" s="2"/>
      <c r="V70" s="2" t="n">
        <v>8536</v>
      </c>
      <c r="W70" s="2"/>
      <c r="X70" s="2" t="n">
        <v>8545</v>
      </c>
      <c r="Y70" s="2"/>
      <c r="Z70" s="2" t="n">
        <v>8554</v>
      </c>
      <c r="AA70" s="2"/>
      <c r="AB70" s="2" t="n">
        <v>8563</v>
      </c>
      <c r="AC70" s="2"/>
      <c r="AD70" s="478" t="n">
        <v>8572</v>
      </c>
      <c r="AE70" s="478"/>
      <c r="AF70" s="2" t="n">
        <v>31</v>
      </c>
      <c r="AG70" s="2" t="s">
        <v>97</v>
      </c>
      <c r="AH70" s="479" t="n">
        <v>2</v>
      </c>
      <c r="AI70" s="479"/>
      <c r="AJ70" s="2" t="n">
        <v>3</v>
      </c>
      <c r="AK70" s="2"/>
      <c r="AL70" s="2" t="n">
        <v>5</v>
      </c>
      <c r="AM70" s="2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2" t="s">
        <v>563</v>
      </c>
      <c r="BA70" s="2"/>
      <c r="BB70" s="2" t="n">
        <v>6003</v>
      </c>
      <c r="BC70" s="2"/>
      <c r="BD70" s="2" t="n">
        <v>6066</v>
      </c>
      <c r="BE70" s="2"/>
      <c r="BF70" s="2" t="n">
        <v>6128</v>
      </c>
      <c r="BG70" s="2"/>
      <c r="BH70" s="2" t="n">
        <v>6191</v>
      </c>
      <c r="BI70" s="2"/>
      <c r="BJ70" s="2" t="n">
        <v>6255</v>
      </c>
      <c r="BK70" s="2"/>
      <c r="BL70" s="2" t="n">
        <v>6319</v>
      </c>
      <c r="BM70" s="2"/>
      <c r="BN70" s="2" t="n">
        <v>6383</v>
      </c>
      <c r="BO70" s="2"/>
      <c r="BP70" s="2" t="n">
        <v>6447</v>
      </c>
      <c r="BQ70" s="2"/>
      <c r="BR70" s="2" t="n">
        <v>6512</v>
      </c>
      <c r="BS70" s="2"/>
      <c r="BT70" s="2" t="n">
        <v>6577</v>
      </c>
      <c r="BU70" s="2"/>
      <c r="BV70" s="478" t="n">
        <v>6643</v>
      </c>
      <c r="BW70" s="478"/>
      <c r="BX70" s="2" t="n">
        <v>31</v>
      </c>
      <c r="BY70" s="2" t="s">
        <v>97</v>
      </c>
      <c r="BZ70" s="479" t="n">
        <v>11</v>
      </c>
      <c r="CA70" s="479"/>
      <c r="CB70" s="2" t="n">
        <v>21</v>
      </c>
      <c r="CC70" s="2"/>
      <c r="CD70" s="2" t="n">
        <v>32</v>
      </c>
      <c r="CE70" s="2"/>
    </row>
    <row r="71" customFormat="false" ht="48" hidden="false" customHeight="true" outlineLevel="0" collapsed="false">
      <c r="F71" s="1"/>
      <c r="G71" s="1"/>
      <c r="H71" s="2" t="s">
        <v>564</v>
      </c>
      <c r="I71" s="2"/>
      <c r="J71" s="2" t="n">
        <v>8572</v>
      </c>
      <c r="K71" s="2"/>
      <c r="L71" s="2" t="n">
        <v>8581</v>
      </c>
      <c r="M71" s="2"/>
      <c r="N71" s="2" t="n">
        <v>8590</v>
      </c>
      <c r="O71" s="2"/>
      <c r="P71" s="2" t="n">
        <v>8599</v>
      </c>
      <c r="Q71" s="2"/>
      <c r="R71" s="2" t="n">
        <v>8607</v>
      </c>
      <c r="S71" s="2"/>
      <c r="T71" s="2" t="n">
        <v>8616</v>
      </c>
      <c r="U71" s="2"/>
      <c r="V71" s="2" t="n">
        <v>8625</v>
      </c>
      <c r="W71" s="2"/>
      <c r="X71" s="2" t="n">
        <v>8634</v>
      </c>
      <c r="Y71" s="2"/>
      <c r="Z71" s="2" t="n">
        <v>8643</v>
      </c>
      <c r="AA71" s="2"/>
      <c r="AB71" s="2" t="n">
        <v>8652</v>
      </c>
      <c r="AC71" s="2"/>
      <c r="AD71" s="478" t="s">
        <v>565</v>
      </c>
      <c r="AE71" s="478"/>
      <c r="AF71" s="2" t="n">
        <v>30</v>
      </c>
      <c r="AG71" s="2" t="s">
        <v>97</v>
      </c>
      <c r="AH71" s="479" t="n">
        <v>1</v>
      </c>
      <c r="AI71" s="479"/>
      <c r="AJ71" s="2" t="n">
        <v>3</v>
      </c>
      <c r="AK71" s="2"/>
      <c r="AL71" s="2" t="n">
        <v>4</v>
      </c>
      <c r="AM71" s="2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2" t="s">
        <v>564</v>
      </c>
      <c r="BA71" s="2"/>
      <c r="BB71" s="2" t="n">
        <v>6643</v>
      </c>
      <c r="BC71" s="2"/>
      <c r="BD71" s="2" t="n">
        <v>6709</v>
      </c>
      <c r="BE71" s="2"/>
      <c r="BF71" s="2" t="n">
        <v>6775</v>
      </c>
      <c r="BG71" s="2"/>
      <c r="BH71" s="2" t="n">
        <v>6842</v>
      </c>
      <c r="BI71" s="2"/>
      <c r="BJ71" s="2" t="n">
        <v>6909</v>
      </c>
      <c r="BK71" s="2"/>
      <c r="BL71" s="2" t="n">
        <v>6977</v>
      </c>
      <c r="BM71" s="2"/>
      <c r="BN71" s="2" t="n">
        <v>7045</v>
      </c>
      <c r="BO71" s="2"/>
      <c r="BP71" s="2" t="n">
        <v>7113</v>
      </c>
      <c r="BQ71" s="2"/>
      <c r="BR71" s="2" t="n">
        <v>7182</v>
      </c>
      <c r="BS71" s="2"/>
      <c r="BT71" s="2" t="n">
        <v>7251</v>
      </c>
      <c r="BU71" s="2"/>
      <c r="BV71" s="478" t="n">
        <v>1.7321</v>
      </c>
      <c r="BW71" s="478"/>
      <c r="BX71" s="2" t="n">
        <v>30</v>
      </c>
      <c r="BY71" s="2" t="s">
        <v>97</v>
      </c>
      <c r="BZ71" s="479" t="n">
        <v>11</v>
      </c>
      <c r="CA71" s="479"/>
      <c r="CB71" s="2" t="n">
        <v>23</v>
      </c>
      <c r="CC71" s="2"/>
      <c r="CD71" s="2" t="n">
        <v>34</v>
      </c>
      <c r="CE71" s="2"/>
    </row>
    <row r="72" customFormat="false" ht="48" hidden="false" customHeight="true" outlineLevel="0" collapsed="false">
      <c r="F72" s="1"/>
      <c r="G72" s="1"/>
      <c r="H72" s="2" t="s">
        <v>566</v>
      </c>
      <c r="I72" s="2"/>
      <c r="J72" s="2" t="s">
        <v>565</v>
      </c>
      <c r="K72" s="2"/>
      <c r="L72" s="2" t="n">
        <v>8669</v>
      </c>
      <c r="M72" s="2"/>
      <c r="N72" s="2" t="n">
        <v>8678</v>
      </c>
      <c r="O72" s="2"/>
      <c r="P72" s="2" t="n">
        <v>8686</v>
      </c>
      <c r="Q72" s="2"/>
      <c r="R72" s="2" t="n">
        <v>8695</v>
      </c>
      <c r="S72" s="2"/>
      <c r="T72" s="2" t="n">
        <v>8704</v>
      </c>
      <c r="U72" s="2"/>
      <c r="V72" s="2" t="n">
        <v>8712</v>
      </c>
      <c r="W72" s="2"/>
      <c r="X72" s="2" t="n">
        <v>8721</v>
      </c>
      <c r="Y72" s="2"/>
      <c r="Z72" s="2" t="n">
        <v>8729</v>
      </c>
      <c r="AA72" s="2"/>
      <c r="AB72" s="2" t="n">
        <v>8738</v>
      </c>
      <c r="AC72" s="2"/>
      <c r="AD72" s="478" t="n">
        <v>8746</v>
      </c>
      <c r="AE72" s="478"/>
      <c r="AF72" s="2" t="n">
        <v>29</v>
      </c>
      <c r="AG72" s="2" t="s">
        <v>97</v>
      </c>
      <c r="AH72" s="479" t="n">
        <v>1</v>
      </c>
      <c r="AI72" s="479"/>
      <c r="AJ72" s="2" t="n">
        <v>3</v>
      </c>
      <c r="AK72" s="2"/>
      <c r="AL72" s="2" t="n">
        <v>4</v>
      </c>
      <c r="AM72" s="2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2" t="s">
        <v>566</v>
      </c>
      <c r="BA72" s="2"/>
      <c r="BB72" s="2" t="n">
        <v>1.732</v>
      </c>
      <c r="BC72" s="2"/>
      <c r="BD72" s="2" t="n">
        <v>1.739</v>
      </c>
      <c r="BE72" s="2"/>
      <c r="BF72" s="2" t="n">
        <v>1.746</v>
      </c>
      <c r="BG72" s="2"/>
      <c r="BH72" s="2" t="n">
        <v>1.753</v>
      </c>
      <c r="BI72" s="2"/>
      <c r="BJ72" s="2" t="n">
        <v>1.76</v>
      </c>
      <c r="BK72" s="2"/>
      <c r="BL72" s="2" t="n">
        <v>1.767</v>
      </c>
      <c r="BM72" s="2"/>
      <c r="BN72" s="2" t="n">
        <v>1.775</v>
      </c>
      <c r="BO72" s="2"/>
      <c r="BP72" s="2" t="n">
        <v>1.782</v>
      </c>
      <c r="BQ72" s="2"/>
      <c r="BR72" s="2" t="n">
        <v>1.789</v>
      </c>
      <c r="BS72" s="2"/>
      <c r="BT72" s="2" t="n">
        <v>1.797</v>
      </c>
      <c r="BU72" s="2"/>
      <c r="BV72" s="478" t="n">
        <v>1.804</v>
      </c>
      <c r="BW72" s="478"/>
      <c r="BX72" s="2" t="n">
        <v>29</v>
      </c>
      <c r="BY72" s="2" t="s">
        <v>97</v>
      </c>
      <c r="BZ72" s="479" t="n">
        <v>1</v>
      </c>
      <c r="CA72" s="479"/>
      <c r="CB72" s="2" t="n">
        <v>2</v>
      </c>
      <c r="CC72" s="2"/>
      <c r="CD72" s="2" t="n">
        <v>4</v>
      </c>
      <c r="CE72" s="2"/>
    </row>
    <row r="73" customFormat="false" ht="48" hidden="false" customHeight="true" outlineLevel="0" collapsed="false">
      <c r="F73" s="1"/>
      <c r="G73" s="1"/>
      <c r="H73" s="2" t="s">
        <v>567</v>
      </c>
      <c r="I73" s="2"/>
      <c r="J73" s="2" t="n">
        <v>8746</v>
      </c>
      <c r="K73" s="2"/>
      <c r="L73" s="2" t="n">
        <v>8755</v>
      </c>
      <c r="M73" s="2"/>
      <c r="N73" s="2" t="n">
        <v>8763</v>
      </c>
      <c r="O73" s="2"/>
      <c r="P73" s="2" t="n">
        <v>8771</v>
      </c>
      <c r="Q73" s="2"/>
      <c r="R73" s="2" t="n">
        <v>8780</v>
      </c>
      <c r="S73" s="2"/>
      <c r="T73" s="2" t="n">
        <v>8788</v>
      </c>
      <c r="U73" s="2"/>
      <c r="V73" s="2" t="n">
        <v>8796</v>
      </c>
      <c r="W73" s="2"/>
      <c r="X73" s="2" t="n">
        <v>8805</v>
      </c>
      <c r="Y73" s="2"/>
      <c r="Z73" s="2" t="n">
        <v>8813</v>
      </c>
      <c r="AA73" s="2"/>
      <c r="AB73" s="2" t="n">
        <v>8821</v>
      </c>
      <c r="AC73" s="2"/>
      <c r="AD73" s="478" t="n">
        <v>8829</v>
      </c>
      <c r="AE73" s="478"/>
      <c r="AF73" s="2" t="n">
        <v>28</v>
      </c>
      <c r="AG73" s="2" t="s">
        <v>97</v>
      </c>
      <c r="AH73" s="479" t="n">
        <v>1</v>
      </c>
      <c r="AI73" s="479"/>
      <c r="AJ73" s="2" t="n">
        <v>3</v>
      </c>
      <c r="AK73" s="2"/>
      <c r="AL73" s="2" t="n">
        <v>4</v>
      </c>
      <c r="AM73" s="2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2" t="s">
        <v>567</v>
      </c>
      <c r="BA73" s="2"/>
      <c r="BB73" s="2" t="n">
        <v>1.804</v>
      </c>
      <c r="BC73" s="2"/>
      <c r="BD73" s="2" t="n">
        <v>1.811</v>
      </c>
      <c r="BE73" s="2"/>
      <c r="BF73" s="2" t="n">
        <v>1.819</v>
      </c>
      <c r="BG73" s="2"/>
      <c r="BH73" s="2" t="n">
        <v>1.827</v>
      </c>
      <c r="BI73" s="2"/>
      <c r="BJ73" s="2" t="n">
        <v>1.834</v>
      </c>
      <c r="BK73" s="2"/>
      <c r="BL73" s="2" t="n">
        <v>1.842</v>
      </c>
      <c r="BM73" s="2"/>
      <c r="BN73" s="2" t="n">
        <v>1.849</v>
      </c>
      <c r="BO73" s="2"/>
      <c r="BP73" s="2" t="n">
        <v>1.857</v>
      </c>
      <c r="BQ73" s="2"/>
      <c r="BR73" s="2" t="n">
        <v>1.865</v>
      </c>
      <c r="BS73" s="2"/>
      <c r="BT73" s="2" t="n">
        <v>1.873</v>
      </c>
      <c r="BU73" s="2"/>
      <c r="BV73" s="478" t="n">
        <v>1.881</v>
      </c>
      <c r="BW73" s="478"/>
      <c r="BX73" s="2" t="n">
        <v>28</v>
      </c>
      <c r="BY73" s="2" t="s">
        <v>97</v>
      </c>
      <c r="BZ73" s="479" t="n">
        <v>1</v>
      </c>
      <c r="CA73" s="479"/>
      <c r="CB73" s="2" t="n">
        <v>3</v>
      </c>
      <c r="CC73" s="2"/>
      <c r="CD73" s="2" t="n">
        <v>4</v>
      </c>
      <c r="CE73" s="2"/>
    </row>
    <row r="74" customFormat="false" ht="48" hidden="false" customHeight="true" outlineLevel="0" collapsed="false">
      <c r="F74" s="1"/>
      <c r="G74" s="1"/>
      <c r="H74" s="2" t="s">
        <v>568</v>
      </c>
      <c r="I74" s="2"/>
      <c r="J74" s="2" t="n">
        <v>8829</v>
      </c>
      <c r="K74" s="2"/>
      <c r="L74" s="2" t="n">
        <v>8838</v>
      </c>
      <c r="M74" s="2"/>
      <c r="N74" s="2" t="n">
        <v>8846</v>
      </c>
      <c r="O74" s="2"/>
      <c r="P74" s="2" t="n">
        <v>8854</v>
      </c>
      <c r="Q74" s="2"/>
      <c r="R74" s="2" t="n">
        <v>8862</v>
      </c>
      <c r="S74" s="2"/>
      <c r="T74" s="2" t="n">
        <v>8870</v>
      </c>
      <c r="U74" s="2"/>
      <c r="V74" s="2" t="n">
        <v>8878</v>
      </c>
      <c r="W74" s="2"/>
      <c r="X74" s="2" t="n">
        <v>8886</v>
      </c>
      <c r="Y74" s="2"/>
      <c r="Z74" s="2" t="n">
        <v>8894</v>
      </c>
      <c r="AA74" s="2"/>
      <c r="AB74" s="2" t="n">
        <v>8902</v>
      </c>
      <c r="AC74" s="2"/>
      <c r="AD74" s="478" t="n">
        <v>8910</v>
      </c>
      <c r="AE74" s="478"/>
      <c r="AF74" s="2" t="n">
        <v>27</v>
      </c>
      <c r="AG74" s="2" t="s">
        <v>97</v>
      </c>
      <c r="AH74" s="479" t="n">
        <v>1</v>
      </c>
      <c r="AI74" s="479"/>
      <c r="AJ74" s="2" t="n">
        <v>3</v>
      </c>
      <c r="AK74" s="2"/>
      <c r="AL74" s="2" t="n">
        <v>4</v>
      </c>
      <c r="AM74" s="2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2" t="s">
        <v>568</v>
      </c>
      <c r="BA74" s="2"/>
      <c r="BB74" s="2" t="n">
        <v>1.881</v>
      </c>
      <c r="BC74" s="2"/>
      <c r="BD74" s="2" t="n">
        <v>1.889</v>
      </c>
      <c r="BE74" s="2"/>
      <c r="BF74" s="2" t="n">
        <v>1.897</v>
      </c>
      <c r="BG74" s="2"/>
      <c r="BH74" s="2" t="n">
        <v>1.905</v>
      </c>
      <c r="BI74" s="2"/>
      <c r="BJ74" s="2" t="n">
        <v>1.913</v>
      </c>
      <c r="BK74" s="2"/>
      <c r="BL74" s="2" t="n">
        <v>1.921</v>
      </c>
      <c r="BM74" s="2"/>
      <c r="BN74" s="2" t="n">
        <v>1.929</v>
      </c>
      <c r="BO74" s="2"/>
      <c r="BP74" s="2" t="n">
        <v>1.937</v>
      </c>
      <c r="BQ74" s="2"/>
      <c r="BR74" s="2" t="n">
        <v>1.946</v>
      </c>
      <c r="BS74" s="2"/>
      <c r="BT74" s="2" t="n">
        <v>1.954</v>
      </c>
      <c r="BU74" s="2"/>
      <c r="BV74" s="478" t="n">
        <v>1.963</v>
      </c>
      <c r="BW74" s="478"/>
      <c r="BX74" s="2" t="n">
        <v>27</v>
      </c>
      <c r="BY74" s="2" t="s">
        <v>97</v>
      </c>
      <c r="BZ74" s="479" t="n">
        <v>1</v>
      </c>
      <c r="CA74" s="479"/>
      <c r="CB74" s="2" t="n">
        <v>3</v>
      </c>
      <c r="CC74" s="2"/>
      <c r="CD74" s="2" t="n">
        <v>4</v>
      </c>
      <c r="CE74" s="2"/>
    </row>
    <row r="75" customFormat="false" ht="48" hidden="false" customHeight="true" outlineLevel="0" collapsed="false">
      <c r="F75" s="1"/>
      <c r="G75" s="1"/>
      <c r="H75" s="2" t="s">
        <v>569</v>
      </c>
      <c r="I75" s="2"/>
      <c r="J75" s="2" t="n">
        <v>8910</v>
      </c>
      <c r="K75" s="2"/>
      <c r="L75" s="2" t="n">
        <v>8918</v>
      </c>
      <c r="M75" s="2"/>
      <c r="N75" s="2" t="n">
        <v>8926</v>
      </c>
      <c r="O75" s="2"/>
      <c r="P75" s="2" t="n">
        <v>8934</v>
      </c>
      <c r="Q75" s="2"/>
      <c r="R75" s="2" t="n">
        <v>8942</v>
      </c>
      <c r="S75" s="2"/>
      <c r="T75" s="2" t="n">
        <v>8949</v>
      </c>
      <c r="U75" s="2"/>
      <c r="V75" s="2" t="n">
        <v>8957</v>
      </c>
      <c r="W75" s="2"/>
      <c r="X75" s="2" t="n">
        <v>8965</v>
      </c>
      <c r="Y75" s="2"/>
      <c r="Z75" s="2" t="n">
        <v>8973</v>
      </c>
      <c r="AA75" s="2"/>
      <c r="AB75" s="2" t="n">
        <v>8980</v>
      </c>
      <c r="AC75" s="2"/>
      <c r="AD75" s="478" t="n">
        <v>8988</v>
      </c>
      <c r="AE75" s="478"/>
      <c r="AF75" s="2" t="n">
        <v>26</v>
      </c>
      <c r="AG75" s="2" t="s">
        <v>97</v>
      </c>
      <c r="AH75" s="479" t="n">
        <v>1</v>
      </c>
      <c r="AI75" s="479"/>
      <c r="AJ75" s="2" t="n">
        <v>3</v>
      </c>
      <c r="AK75" s="2"/>
      <c r="AL75" s="2" t="n">
        <v>4</v>
      </c>
      <c r="AM75" s="2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2" t="s">
        <v>569</v>
      </c>
      <c r="BA75" s="2"/>
      <c r="BB75" s="2" t="n">
        <v>1.963</v>
      </c>
      <c r="BC75" s="2"/>
      <c r="BD75" s="2" t="n">
        <v>1.971</v>
      </c>
      <c r="BE75" s="2"/>
      <c r="BF75" s="2" t="n">
        <v>1.98</v>
      </c>
      <c r="BG75" s="2"/>
      <c r="BH75" s="2" t="n">
        <v>1.988</v>
      </c>
      <c r="BI75" s="2"/>
      <c r="BJ75" s="2" t="n">
        <v>1.997</v>
      </c>
      <c r="BK75" s="2"/>
      <c r="BL75" s="2" t="n">
        <v>2.006</v>
      </c>
      <c r="BM75" s="2"/>
      <c r="BN75" s="2" t="n">
        <v>2.014</v>
      </c>
      <c r="BO75" s="2"/>
      <c r="BP75" s="2" t="n">
        <v>2.023</v>
      </c>
      <c r="BQ75" s="2"/>
      <c r="BR75" s="2" t="n">
        <v>2.032</v>
      </c>
      <c r="BS75" s="2"/>
      <c r="BT75" s="2" t="n">
        <v>2.041</v>
      </c>
      <c r="BU75" s="2"/>
      <c r="BV75" s="478" t="n">
        <v>2.05</v>
      </c>
      <c r="BW75" s="478"/>
      <c r="BX75" s="2" t="n">
        <v>26</v>
      </c>
      <c r="BY75" s="2" t="s">
        <v>97</v>
      </c>
      <c r="BZ75" s="479" t="n">
        <v>1</v>
      </c>
      <c r="CA75" s="479"/>
      <c r="CB75" s="2" t="n">
        <v>3</v>
      </c>
      <c r="CC75" s="2"/>
      <c r="CD75" s="2" t="n">
        <v>4</v>
      </c>
      <c r="CE75" s="2"/>
    </row>
    <row r="76" customFormat="false" ht="48" hidden="false" customHeight="true" outlineLevel="0" collapsed="false">
      <c r="F76" s="1"/>
      <c r="G76" s="1"/>
      <c r="H76" s="2" t="s">
        <v>570</v>
      </c>
      <c r="I76" s="2"/>
      <c r="J76" s="2" t="n">
        <v>8988</v>
      </c>
      <c r="K76" s="2"/>
      <c r="L76" s="2" t="n">
        <v>8996</v>
      </c>
      <c r="M76" s="2"/>
      <c r="N76" s="2" t="n">
        <v>9003</v>
      </c>
      <c r="O76" s="2"/>
      <c r="P76" s="2" t="n">
        <v>9011</v>
      </c>
      <c r="Q76" s="2"/>
      <c r="R76" s="2" t="n">
        <v>9018</v>
      </c>
      <c r="S76" s="2"/>
      <c r="T76" s="2" t="n">
        <v>9026</v>
      </c>
      <c r="U76" s="2"/>
      <c r="V76" s="2" t="n">
        <v>9033</v>
      </c>
      <c r="W76" s="2"/>
      <c r="X76" s="2" t="n">
        <v>9041</v>
      </c>
      <c r="Y76" s="2"/>
      <c r="Z76" s="2" t="n">
        <v>9048</v>
      </c>
      <c r="AA76" s="2"/>
      <c r="AB76" s="2" t="n">
        <v>9056</v>
      </c>
      <c r="AC76" s="2"/>
      <c r="AD76" s="478" t="s">
        <v>571</v>
      </c>
      <c r="AE76" s="478"/>
      <c r="AF76" s="2" t="n">
        <v>25</v>
      </c>
      <c r="AG76" s="2" t="s">
        <v>97</v>
      </c>
      <c r="AH76" s="479" t="n">
        <v>1</v>
      </c>
      <c r="AI76" s="479"/>
      <c r="AJ76" s="2" t="n">
        <v>3</v>
      </c>
      <c r="AK76" s="2"/>
      <c r="AL76" s="2" t="n">
        <v>4</v>
      </c>
      <c r="AM76" s="2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2" t="s">
        <v>570</v>
      </c>
      <c r="BA76" s="2"/>
      <c r="BB76" s="2" t="n">
        <v>2.05</v>
      </c>
      <c r="BC76" s="2"/>
      <c r="BD76" s="2" t="n">
        <v>2.059</v>
      </c>
      <c r="BE76" s="2"/>
      <c r="BF76" s="2" t="n">
        <v>2.069</v>
      </c>
      <c r="BG76" s="2"/>
      <c r="BH76" s="2" t="n">
        <v>2.078</v>
      </c>
      <c r="BI76" s="2"/>
      <c r="BJ76" s="2" t="n">
        <v>2.087</v>
      </c>
      <c r="BK76" s="2"/>
      <c r="BL76" s="2" t="n">
        <v>2.097</v>
      </c>
      <c r="BM76" s="2"/>
      <c r="BN76" s="2" t="n">
        <v>2.106</v>
      </c>
      <c r="BO76" s="2"/>
      <c r="BP76" s="2" t="n">
        <v>2.116</v>
      </c>
      <c r="BQ76" s="2"/>
      <c r="BR76" s="2" t="n">
        <v>2.125</v>
      </c>
      <c r="BS76" s="2"/>
      <c r="BT76" s="2" t="n">
        <v>2.135</v>
      </c>
      <c r="BU76" s="2"/>
      <c r="BV76" s="478" t="n">
        <v>2.145</v>
      </c>
      <c r="BW76" s="478"/>
      <c r="BX76" s="2" t="n">
        <v>25</v>
      </c>
      <c r="BY76" s="2" t="s">
        <v>97</v>
      </c>
      <c r="BZ76" s="479" t="n">
        <v>2</v>
      </c>
      <c r="CA76" s="479"/>
      <c r="CB76" s="2" t="n">
        <v>3</v>
      </c>
      <c r="CC76" s="2"/>
      <c r="CD76" s="2" t="n">
        <v>5</v>
      </c>
      <c r="CE76" s="2"/>
    </row>
    <row r="77" customFormat="false" ht="48" hidden="false" customHeight="true" outlineLevel="0" collapsed="false">
      <c r="F77" s="1"/>
      <c r="G77" s="1"/>
      <c r="H77" s="2" t="s">
        <v>572</v>
      </c>
      <c r="I77" s="2"/>
      <c r="J77" s="2" t="s">
        <v>571</v>
      </c>
      <c r="K77" s="2"/>
      <c r="L77" s="2" t="n">
        <v>9070</v>
      </c>
      <c r="M77" s="2"/>
      <c r="N77" s="2" t="n">
        <v>9078</v>
      </c>
      <c r="O77" s="2"/>
      <c r="P77" s="2" t="n">
        <v>9085</v>
      </c>
      <c r="Q77" s="2"/>
      <c r="R77" s="2" t="n">
        <v>9092</v>
      </c>
      <c r="S77" s="2"/>
      <c r="T77" s="2" t="n">
        <v>9100</v>
      </c>
      <c r="U77" s="2"/>
      <c r="V77" s="2" t="n">
        <v>9107</v>
      </c>
      <c r="W77" s="2"/>
      <c r="X77" s="2" t="n">
        <v>9114</v>
      </c>
      <c r="Y77" s="2"/>
      <c r="Z77" s="2" t="n">
        <v>9121</v>
      </c>
      <c r="AA77" s="2"/>
      <c r="AB77" s="2" t="n">
        <v>9128</v>
      </c>
      <c r="AC77" s="2"/>
      <c r="AD77" s="478" t="n">
        <v>9135</v>
      </c>
      <c r="AE77" s="478"/>
      <c r="AF77" s="2" t="n">
        <v>24</v>
      </c>
      <c r="AG77" s="2" t="s">
        <v>97</v>
      </c>
      <c r="AH77" s="479" t="n">
        <v>1</v>
      </c>
      <c r="AI77" s="479"/>
      <c r="AJ77" s="2" t="n">
        <v>2</v>
      </c>
      <c r="AK77" s="2"/>
      <c r="AL77" s="2" t="n">
        <v>4</v>
      </c>
      <c r="AM77" s="2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2" t="s">
        <v>572</v>
      </c>
      <c r="BA77" s="2"/>
      <c r="BB77" s="2" t="n">
        <v>2.145</v>
      </c>
      <c r="BC77" s="2"/>
      <c r="BD77" s="2" t="n">
        <v>2.154</v>
      </c>
      <c r="BE77" s="2"/>
      <c r="BF77" s="2" t="n">
        <v>2.164</v>
      </c>
      <c r="BG77" s="2"/>
      <c r="BH77" s="2" t="n">
        <v>2.174</v>
      </c>
      <c r="BI77" s="2"/>
      <c r="BJ77" s="2" t="n">
        <v>2.184</v>
      </c>
      <c r="BK77" s="2"/>
      <c r="BL77" s="2" t="n">
        <v>2.194</v>
      </c>
      <c r="BM77" s="2"/>
      <c r="BN77" s="2" t="n">
        <v>2.204</v>
      </c>
      <c r="BO77" s="2"/>
      <c r="BP77" s="2" t="n">
        <v>2.215</v>
      </c>
      <c r="BQ77" s="2"/>
      <c r="BR77" s="2" t="n">
        <v>2.225</v>
      </c>
      <c r="BS77" s="2"/>
      <c r="BT77" s="2" t="n">
        <v>2.236</v>
      </c>
      <c r="BU77" s="2"/>
      <c r="BV77" s="478" t="n">
        <v>2.246</v>
      </c>
      <c r="BW77" s="478"/>
      <c r="BX77" s="2" t="n">
        <v>24</v>
      </c>
      <c r="BY77" s="2" t="s">
        <v>97</v>
      </c>
      <c r="BZ77" s="479" t="n">
        <v>2</v>
      </c>
      <c r="CA77" s="479"/>
      <c r="CB77" s="2" t="n">
        <v>3</v>
      </c>
      <c r="CC77" s="2"/>
      <c r="CD77" s="2" t="n">
        <v>5</v>
      </c>
      <c r="CE77" s="2"/>
    </row>
    <row r="78" customFormat="false" ht="48" hidden="false" customHeight="true" outlineLevel="0" collapsed="false">
      <c r="F78" s="1"/>
      <c r="G78" s="1"/>
      <c r="H78" s="2" t="s">
        <v>573</v>
      </c>
      <c r="I78" s="2"/>
      <c r="J78" s="2" t="n">
        <v>9135</v>
      </c>
      <c r="K78" s="2"/>
      <c r="L78" s="2" t="n">
        <v>9143</v>
      </c>
      <c r="M78" s="2"/>
      <c r="N78" s="2" t="n">
        <v>9150</v>
      </c>
      <c r="O78" s="2"/>
      <c r="P78" s="2" t="n">
        <v>9157</v>
      </c>
      <c r="Q78" s="2"/>
      <c r="R78" s="2" t="n">
        <v>9164</v>
      </c>
      <c r="S78" s="2"/>
      <c r="T78" s="2" t="n">
        <v>9171</v>
      </c>
      <c r="U78" s="2"/>
      <c r="V78" s="2" t="n">
        <v>9178</v>
      </c>
      <c r="W78" s="2"/>
      <c r="X78" s="2" t="n">
        <v>9184</v>
      </c>
      <c r="Y78" s="2"/>
      <c r="Z78" s="2" t="n">
        <v>9191</v>
      </c>
      <c r="AA78" s="2"/>
      <c r="AB78" s="2" t="n">
        <v>9198</v>
      </c>
      <c r="AC78" s="2"/>
      <c r="AD78" s="478" t="n">
        <v>9205</v>
      </c>
      <c r="AE78" s="478"/>
      <c r="AF78" s="2" t="n">
        <v>23</v>
      </c>
      <c r="AG78" s="2" t="s">
        <v>97</v>
      </c>
      <c r="AH78" s="479" t="n">
        <v>1</v>
      </c>
      <c r="AI78" s="479"/>
      <c r="AJ78" s="2" t="n">
        <v>2</v>
      </c>
      <c r="AK78" s="2"/>
      <c r="AL78" s="2" t="n">
        <v>3</v>
      </c>
      <c r="AM78" s="2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2" t="s">
        <v>573</v>
      </c>
      <c r="BA78" s="2"/>
      <c r="BB78" s="2" t="n">
        <v>2.246</v>
      </c>
      <c r="BC78" s="2"/>
      <c r="BD78" s="2" t="n">
        <v>2.257</v>
      </c>
      <c r="BE78" s="2"/>
      <c r="BF78" s="2" t="n">
        <v>2.267</v>
      </c>
      <c r="BG78" s="2"/>
      <c r="BH78" s="2" t="n">
        <v>2.278</v>
      </c>
      <c r="BI78" s="2"/>
      <c r="BJ78" s="2" t="n">
        <v>2.289</v>
      </c>
      <c r="BK78" s="2"/>
      <c r="BL78" s="2" t="n">
        <v>2.3</v>
      </c>
      <c r="BM78" s="2"/>
      <c r="BN78" s="2" t="n">
        <v>2.311</v>
      </c>
      <c r="BO78" s="2"/>
      <c r="BP78" s="2" t="n">
        <v>2.322</v>
      </c>
      <c r="BQ78" s="2"/>
      <c r="BR78" s="2" t="n">
        <v>2.333</v>
      </c>
      <c r="BS78" s="2"/>
      <c r="BT78" s="2" t="n">
        <v>2.344</v>
      </c>
      <c r="BU78" s="2"/>
      <c r="BV78" s="478" t="n">
        <v>2.356</v>
      </c>
      <c r="BW78" s="478"/>
      <c r="BX78" s="2" t="n">
        <v>23</v>
      </c>
      <c r="BY78" s="2" t="s">
        <v>97</v>
      </c>
      <c r="BZ78" s="479" t="n">
        <v>2</v>
      </c>
      <c r="CA78" s="479"/>
      <c r="CB78" s="2" t="n">
        <v>4</v>
      </c>
      <c r="CC78" s="2"/>
      <c r="CD78" s="2" t="n">
        <v>5</v>
      </c>
      <c r="CE78" s="2"/>
    </row>
    <row r="79" customFormat="false" ht="48" hidden="false" customHeight="true" outlineLevel="0" collapsed="false">
      <c r="F79" s="1"/>
      <c r="G79" s="1"/>
      <c r="H79" s="2" t="s">
        <v>574</v>
      </c>
      <c r="I79" s="2"/>
      <c r="J79" s="2" t="n">
        <v>9205</v>
      </c>
      <c r="K79" s="2"/>
      <c r="L79" s="2" t="n">
        <v>9212</v>
      </c>
      <c r="M79" s="2"/>
      <c r="N79" s="2" t="n">
        <v>9219</v>
      </c>
      <c r="O79" s="2"/>
      <c r="P79" s="2" t="n">
        <v>9225</v>
      </c>
      <c r="Q79" s="2"/>
      <c r="R79" s="2" t="n">
        <v>9232</v>
      </c>
      <c r="S79" s="2"/>
      <c r="T79" s="2" t="n">
        <v>9239</v>
      </c>
      <c r="U79" s="2"/>
      <c r="V79" s="2" t="n">
        <v>9245</v>
      </c>
      <c r="W79" s="2"/>
      <c r="X79" s="2" t="n">
        <v>9252</v>
      </c>
      <c r="Y79" s="2"/>
      <c r="Z79" s="2" t="n">
        <v>9259</v>
      </c>
      <c r="AA79" s="2"/>
      <c r="AB79" s="2" t="n">
        <v>9256</v>
      </c>
      <c r="AC79" s="2"/>
      <c r="AD79" s="478" t="n">
        <v>9272</v>
      </c>
      <c r="AE79" s="478"/>
      <c r="AF79" s="2" t="n">
        <v>22</v>
      </c>
      <c r="AG79" s="2" t="s">
        <v>97</v>
      </c>
      <c r="AH79" s="479" t="n">
        <v>1</v>
      </c>
      <c r="AI79" s="479"/>
      <c r="AJ79" s="2" t="n">
        <v>2</v>
      </c>
      <c r="AK79" s="2"/>
      <c r="AL79" s="2" t="n">
        <v>3</v>
      </c>
      <c r="AM79" s="2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2" t="s">
        <v>574</v>
      </c>
      <c r="BA79" s="2"/>
      <c r="BB79" s="2" t="n">
        <v>2.356</v>
      </c>
      <c r="BC79" s="2"/>
      <c r="BD79" s="2" t="n">
        <v>2.367</v>
      </c>
      <c r="BE79" s="2"/>
      <c r="BF79" s="2" t="n">
        <v>2.379</v>
      </c>
      <c r="BG79" s="2"/>
      <c r="BH79" s="2" t="n">
        <v>2.391</v>
      </c>
      <c r="BI79" s="2"/>
      <c r="BJ79" s="2" t="n">
        <v>2.402</v>
      </c>
      <c r="BK79" s="2"/>
      <c r="BL79" s="2" t="n">
        <v>2.414</v>
      </c>
      <c r="BM79" s="2"/>
      <c r="BN79" s="2" t="n">
        <v>2.426</v>
      </c>
      <c r="BO79" s="2"/>
      <c r="BP79" s="2" t="n">
        <v>2.438</v>
      </c>
      <c r="BQ79" s="2"/>
      <c r="BR79" s="2" t="n">
        <v>2.45</v>
      </c>
      <c r="BS79" s="2"/>
      <c r="BT79" s="2" t="n">
        <v>2.463</v>
      </c>
      <c r="BU79" s="2"/>
      <c r="BV79" s="478" t="n">
        <v>2.475</v>
      </c>
      <c r="BW79" s="478"/>
      <c r="BX79" s="2" t="n">
        <v>22</v>
      </c>
      <c r="BY79" s="2" t="s">
        <v>97</v>
      </c>
      <c r="BZ79" s="479" t="n">
        <v>2</v>
      </c>
      <c r="CA79" s="479"/>
      <c r="CB79" s="2" t="n">
        <v>4</v>
      </c>
      <c r="CC79" s="2"/>
      <c r="CD79" s="2" t="n">
        <v>6</v>
      </c>
      <c r="CE79" s="2"/>
    </row>
    <row r="80" customFormat="false" ht="48" hidden="false" customHeight="true" outlineLevel="0" collapsed="false">
      <c r="F80" s="1"/>
      <c r="G80" s="1"/>
      <c r="H80" s="2" t="s">
        <v>575</v>
      </c>
      <c r="I80" s="2"/>
      <c r="J80" s="2" t="n">
        <v>9272</v>
      </c>
      <c r="K80" s="2"/>
      <c r="L80" s="2" t="n">
        <v>9278</v>
      </c>
      <c r="M80" s="2"/>
      <c r="N80" s="2" t="n">
        <v>9285</v>
      </c>
      <c r="O80" s="2"/>
      <c r="P80" s="2" t="n">
        <v>9291</v>
      </c>
      <c r="Q80" s="2"/>
      <c r="R80" s="2" t="n">
        <v>9298</v>
      </c>
      <c r="S80" s="2"/>
      <c r="T80" s="2" t="n">
        <v>9304</v>
      </c>
      <c r="U80" s="2"/>
      <c r="V80" s="2" t="n">
        <v>9311</v>
      </c>
      <c r="W80" s="2"/>
      <c r="X80" s="2" t="n">
        <v>9317</v>
      </c>
      <c r="Y80" s="2"/>
      <c r="Z80" s="2" t="n">
        <v>9323</v>
      </c>
      <c r="AA80" s="2"/>
      <c r="AB80" s="2" t="n">
        <v>9330</v>
      </c>
      <c r="AC80" s="2"/>
      <c r="AD80" s="478" t="n">
        <v>9336</v>
      </c>
      <c r="AE80" s="478"/>
      <c r="AF80" s="2" t="n">
        <v>21</v>
      </c>
      <c r="AG80" s="2" t="s">
        <v>97</v>
      </c>
      <c r="AH80" s="479" t="n">
        <v>1</v>
      </c>
      <c r="AI80" s="479"/>
      <c r="AJ80" s="2" t="n">
        <v>2</v>
      </c>
      <c r="AK80" s="2"/>
      <c r="AL80" s="2" t="n">
        <v>3</v>
      </c>
      <c r="AM80" s="2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2" t="s">
        <v>575</v>
      </c>
      <c r="BA80" s="2"/>
      <c r="BB80" s="2" t="n">
        <v>2.475</v>
      </c>
      <c r="BC80" s="2"/>
      <c r="BD80" s="2" t="n">
        <v>2.488</v>
      </c>
      <c r="BE80" s="2"/>
      <c r="BF80" s="2" t="n">
        <v>2.5</v>
      </c>
      <c r="BG80" s="2"/>
      <c r="BH80" s="2" t="n">
        <v>2.513</v>
      </c>
      <c r="BI80" s="2"/>
      <c r="BJ80" s="2" t="n">
        <v>2.526</v>
      </c>
      <c r="BK80" s="2"/>
      <c r="BL80" s="2" t="n">
        <v>2.539</v>
      </c>
      <c r="BM80" s="2"/>
      <c r="BN80" s="2" t="n">
        <v>2.552</v>
      </c>
      <c r="BO80" s="2"/>
      <c r="BP80" s="2" t="n">
        <v>2.565</v>
      </c>
      <c r="BQ80" s="2"/>
      <c r="BR80" s="2" t="n">
        <v>2.578</v>
      </c>
      <c r="BS80" s="2"/>
      <c r="BT80" s="2" t="n">
        <v>2.592</v>
      </c>
      <c r="BU80" s="2"/>
      <c r="BV80" s="478" t="n">
        <v>2.605</v>
      </c>
      <c r="BW80" s="478"/>
      <c r="BX80" s="2" t="n">
        <v>21</v>
      </c>
      <c r="BY80" s="2" t="s">
        <v>97</v>
      </c>
      <c r="BZ80" s="479" t="n">
        <v>2</v>
      </c>
      <c r="CA80" s="479"/>
      <c r="CB80" s="2" t="n">
        <v>4</v>
      </c>
      <c r="CC80" s="2"/>
      <c r="CD80" s="2" t="n">
        <v>6</v>
      </c>
      <c r="CE80" s="2"/>
    </row>
    <row r="81" customFormat="false" ht="48" hidden="false" customHeight="true" outlineLevel="0" collapsed="false">
      <c r="F81" s="1"/>
      <c r="G81" s="1"/>
      <c r="H81" s="2" t="s">
        <v>576</v>
      </c>
      <c r="I81" s="2"/>
      <c r="J81" s="2" t="n">
        <v>9336</v>
      </c>
      <c r="K81" s="2"/>
      <c r="L81" s="2" t="n">
        <v>9342</v>
      </c>
      <c r="M81" s="2"/>
      <c r="N81" s="2" t="n">
        <v>9348</v>
      </c>
      <c r="O81" s="2"/>
      <c r="P81" s="2" t="n">
        <v>9354</v>
      </c>
      <c r="Q81" s="2"/>
      <c r="R81" s="2" t="n">
        <v>9361</v>
      </c>
      <c r="S81" s="2"/>
      <c r="T81" s="2" t="n">
        <v>9367</v>
      </c>
      <c r="U81" s="2"/>
      <c r="V81" s="2" t="n">
        <v>9373</v>
      </c>
      <c r="W81" s="2"/>
      <c r="X81" s="2" t="n">
        <v>9379</v>
      </c>
      <c r="Y81" s="2"/>
      <c r="Z81" s="2" t="n">
        <v>9383</v>
      </c>
      <c r="AA81" s="2"/>
      <c r="AB81" s="2" t="n">
        <v>9391</v>
      </c>
      <c r="AC81" s="2"/>
      <c r="AD81" s="478" t="s">
        <v>577</v>
      </c>
      <c r="AE81" s="478"/>
      <c r="AF81" s="2" t="n">
        <v>20</v>
      </c>
      <c r="AG81" s="2" t="s">
        <v>97</v>
      </c>
      <c r="AH81" s="479" t="n">
        <v>1</v>
      </c>
      <c r="AI81" s="479"/>
      <c r="AJ81" s="2" t="n">
        <v>2</v>
      </c>
      <c r="AK81" s="2"/>
      <c r="AL81" s="2" t="n">
        <v>3</v>
      </c>
      <c r="AM81" s="2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2" t="s">
        <v>576</v>
      </c>
      <c r="BA81" s="2"/>
      <c r="BB81" s="2" t="n">
        <v>2.605</v>
      </c>
      <c r="BC81" s="2"/>
      <c r="BD81" s="2" t="n">
        <v>2.619</v>
      </c>
      <c r="BE81" s="2"/>
      <c r="BF81" s="2" t="n">
        <v>2.633</v>
      </c>
      <c r="BG81" s="2"/>
      <c r="BH81" s="2" t="n">
        <v>2.646</v>
      </c>
      <c r="BI81" s="2"/>
      <c r="BJ81" s="2" t="n">
        <v>2.66</v>
      </c>
      <c r="BK81" s="2"/>
      <c r="BL81" s="2" t="n">
        <v>2.675</v>
      </c>
      <c r="BM81" s="2"/>
      <c r="BN81" s="2" t="n">
        <v>2.689</v>
      </c>
      <c r="BO81" s="2"/>
      <c r="BP81" s="2" t="n">
        <v>2.703</v>
      </c>
      <c r="BQ81" s="2"/>
      <c r="BR81" s="2" t="n">
        <v>2.718</v>
      </c>
      <c r="BS81" s="2"/>
      <c r="BT81" s="2" t="n">
        <v>2.733</v>
      </c>
      <c r="BU81" s="2"/>
      <c r="BV81" s="478" t="n">
        <v>2.747</v>
      </c>
      <c r="BW81" s="478"/>
      <c r="BX81" s="2" t="n">
        <v>20</v>
      </c>
      <c r="BY81" s="2" t="s">
        <v>97</v>
      </c>
      <c r="BZ81" s="479" t="n">
        <v>2</v>
      </c>
      <c r="CA81" s="479"/>
      <c r="CB81" s="2" t="n">
        <v>5</v>
      </c>
      <c r="CC81" s="2"/>
      <c r="CD81" s="2" t="n">
        <v>7</v>
      </c>
      <c r="CE81" s="2"/>
    </row>
    <row r="82" customFormat="false" ht="48" hidden="false" customHeight="true" outlineLevel="0" collapsed="false">
      <c r="F82" s="1"/>
      <c r="G82" s="1"/>
      <c r="H82" s="2" t="s">
        <v>578</v>
      </c>
      <c r="I82" s="2"/>
      <c r="J82" s="2" t="n">
        <v>9397</v>
      </c>
      <c r="K82" s="2"/>
      <c r="L82" s="2" t="n">
        <v>9403</v>
      </c>
      <c r="M82" s="2"/>
      <c r="N82" s="2" t="n">
        <v>9409</v>
      </c>
      <c r="O82" s="2"/>
      <c r="P82" s="2" t="n">
        <v>9415</v>
      </c>
      <c r="Q82" s="2"/>
      <c r="R82" s="2" t="n">
        <v>9421</v>
      </c>
      <c r="S82" s="2"/>
      <c r="T82" s="2" t="n">
        <v>9426</v>
      </c>
      <c r="U82" s="2"/>
      <c r="V82" s="2" t="n">
        <v>9432</v>
      </c>
      <c r="W82" s="2"/>
      <c r="X82" s="2" t="n">
        <v>9438</v>
      </c>
      <c r="Y82" s="2"/>
      <c r="Z82" s="2" t="n">
        <v>9444</v>
      </c>
      <c r="AA82" s="2"/>
      <c r="AB82" s="2" t="n">
        <v>9449</v>
      </c>
      <c r="AC82" s="2"/>
      <c r="AD82" s="478" t="s">
        <v>579</v>
      </c>
      <c r="AE82" s="478"/>
      <c r="AF82" s="2" t="n">
        <v>19</v>
      </c>
      <c r="AG82" s="2" t="s">
        <v>97</v>
      </c>
      <c r="AH82" s="479" t="n">
        <v>1</v>
      </c>
      <c r="AI82" s="479"/>
      <c r="AJ82" s="2" t="n">
        <v>2</v>
      </c>
      <c r="AK82" s="2"/>
      <c r="AL82" s="2" t="n">
        <v>3</v>
      </c>
      <c r="AM82" s="2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2" t="s">
        <v>578</v>
      </c>
      <c r="BA82" s="2"/>
      <c r="BB82" s="2" t="n">
        <v>2.747</v>
      </c>
      <c r="BC82" s="2"/>
      <c r="BD82" s="2" t="n">
        <v>2.762</v>
      </c>
      <c r="BE82" s="2"/>
      <c r="BF82" s="2" t="n">
        <v>2.778</v>
      </c>
      <c r="BG82" s="2"/>
      <c r="BH82" s="2" t="n">
        <v>2.793</v>
      </c>
      <c r="BI82" s="2"/>
      <c r="BJ82" s="2" t="n">
        <v>2.808</v>
      </c>
      <c r="BK82" s="2"/>
      <c r="BL82" s="2" t="n">
        <v>2.824</v>
      </c>
      <c r="BM82" s="2"/>
      <c r="BN82" s="2" t="n">
        <v>2.84</v>
      </c>
      <c r="BO82" s="2"/>
      <c r="BP82" s="2" t="n">
        <v>2.856</v>
      </c>
      <c r="BQ82" s="2"/>
      <c r="BR82" s="2" t="n">
        <v>2.872</v>
      </c>
      <c r="BS82" s="2"/>
      <c r="BT82" s="2" t="n">
        <v>2.888</v>
      </c>
      <c r="BU82" s="2"/>
      <c r="BV82" s="478" t="n">
        <v>2.904</v>
      </c>
      <c r="BW82" s="478"/>
      <c r="BX82" s="2" t="n">
        <v>19</v>
      </c>
      <c r="BY82" s="2" t="s">
        <v>97</v>
      </c>
      <c r="BZ82" s="479" t="n">
        <v>3</v>
      </c>
      <c r="CA82" s="479"/>
      <c r="CB82" s="2" t="n">
        <v>5</v>
      </c>
      <c r="CC82" s="2"/>
      <c r="CD82" s="2" t="n">
        <v>8</v>
      </c>
      <c r="CE82" s="2"/>
    </row>
    <row r="83" customFormat="false" ht="48" hidden="false" customHeight="true" outlineLevel="0" collapsed="false">
      <c r="F83" s="1"/>
      <c r="G83" s="1"/>
      <c r="H83" s="2" t="s">
        <v>580</v>
      </c>
      <c r="I83" s="2"/>
      <c r="J83" s="2" t="n">
        <v>9455</v>
      </c>
      <c r="K83" s="2"/>
      <c r="L83" s="2" t="n">
        <v>9461</v>
      </c>
      <c r="M83" s="2"/>
      <c r="N83" s="2" t="n">
        <v>9466</v>
      </c>
      <c r="O83" s="2"/>
      <c r="P83" s="2" t="n">
        <v>9472</v>
      </c>
      <c r="Q83" s="2"/>
      <c r="R83" s="2" t="n">
        <v>9478</v>
      </c>
      <c r="S83" s="2"/>
      <c r="T83" s="2" t="n">
        <v>9483</v>
      </c>
      <c r="U83" s="2"/>
      <c r="V83" s="2" t="n">
        <v>9489</v>
      </c>
      <c r="W83" s="2"/>
      <c r="X83" s="2" t="n">
        <v>9494</v>
      </c>
      <c r="Y83" s="2"/>
      <c r="Z83" s="2" t="n">
        <v>9500</v>
      </c>
      <c r="AA83" s="2"/>
      <c r="AB83" s="2" t="n">
        <v>9505</v>
      </c>
      <c r="AC83" s="2"/>
      <c r="AD83" s="478" t="n">
        <v>9511</v>
      </c>
      <c r="AE83" s="478"/>
      <c r="AF83" s="2" t="n">
        <v>18</v>
      </c>
      <c r="AG83" s="2" t="s">
        <v>97</v>
      </c>
      <c r="AH83" s="479" t="n">
        <v>1</v>
      </c>
      <c r="AI83" s="479"/>
      <c r="AJ83" s="2" t="n">
        <v>2</v>
      </c>
      <c r="AK83" s="2"/>
      <c r="AL83" s="2" t="n">
        <v>3</v>
      </c>
      <c r="AM83" s="2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2" t="s">
        <v>580</v>
      </c>
      <c r="BA83" s="2"/>
      <c r="BB83" s="2" t="n">
        <v>2.904</v>
      </c>
      <c r="BC83" s="2"/>
      <c r="BD83" s="2" t="n">
        <v>2.921</v>
      </c>
      <c r="BE83" s="2"/>
      <c r="BF83" s="2" t="n">
        <v>2.937</v>
      </c>
      <c r="BG83" s="2"/>
      <c r="BH83" s="2" t="n">
        <v>2.954</v>
      </c>
      <c r="BI83" s="2"/>
      <c r="BJ83" s="2" t="n">
        <v>2.971</v>
      </c>
      <c r="BK83" s="2"/>
      <c r="BL83" s="2" t="n">
        <v>2.989</v>
      </c>
      <c r="BM83" s="2"/>
      <c r="BN83" s="2" t="n">
        <v>3.006</v>
      </c>
      <c r="BO83" s="2"/>
      <c r="BP83" s="2" t="n">
        <v>3.024</v>
      </c>
      <c r="BQ83" s="2"/>
      <c r="BR83" s="2" t="n">
        <v>3.042</v>
      </c>
      <c r="BS83" s="2"/>
      <c r="BT83" s="2" t="n">
        <v>3.06</v>
      </c>
      <c r="BU83" s="2"/>
      <c r="BV83" s="478" t="n">
        <v>3.078</v>
      </c>
      <c r="BW83" s="478"/>
      <c r="BX83" s="2" t="n">
        <v>18</v>
      </c>
      <c r="BY83" s="2" t="s">
        <v>97</v>
      </c>
      <c r="BZ83" s="479" t="n">
        <v>3</v>
      </c>
      <c r="CA83" s="479"/>
      <c r="CB83" s="2" t="n">
        <v>6</v>
      </c>
      <c r="CC83" s="2"/>
      <c r="CD83" s="2" t="n">
        <v>9</v>
      </c>
      <c r="CE83" s="2"/>
    </row>
    <row r="84" customFormat="false" ht="48" hidden="false" customHeight="true" outlineLevel="0" collapsed="false">
      <c r="F84" s="1"/>
      <c r="G84" s="1"/>
      <c r="H84" s="2" t="s">
        <v>581</v>
      </c>
      <c r="I84" s="2"/>
      <c r="J84" s="2" t="n">
        <v>9511</v>
      </c>
      <c r="K84" s="2"/>
      <c r="L84" s="2" t="n">
        <v>9516</v>
      </c>
      <c r="M84" s="2"/>
      <c r="N84" s="2" t="n">
        <v>9521</v>
      </c>
      <c r="O84" s="2"/>
      <c r="P84" s="2" t="n">
        <v>9527</v>
      </c>
      <c r="Q84" s="2"/>
      <c r="R84" s="2" t="n">
        <v>9532</v>
      </c>
      <c r="S84" s="2"/>
      <c r="T84" s="2" t="n">
        <v>9537</v>
      </c>
      <c r="U84" s="2"/>
      <c r="V84" s="2" t="n">
        <v>9542</v>
      </c>
      <c r="W84" s="2"/>
      <c r="X84" s="2" t="n">
        <v>9548</v>
      </c>
      <c r="Y84" s="2"/>
      <c r="Z84" s="2" t="n">
        <v>9553</v>
      </c>
      <c r="AA84" s="2"/>
      <c r="AB84" s="2" t="n">
        <v>9558</v>
      </c>
      <c r="AC84" s="2"/>
      <c r="AD84" s="478" t="n">
        <v>9563</v>
      </c>
      <c r="AE84" s="478"/>
      <c r="AF84" s="2" t="n">
        <v>17</v>
      </c>
      <c r="AG84" s="2" t="s">
        <v>97</v>
      </c>
      <c r="AH84" s="479" t="n">
        <v>1</v>
      </c>
      <c r="AI84" s="479"/>
      <c r="AJ84" s="2" t="n">
        <v>2</v>
      </c>
      <c r="AK84" s="2"/>
      <c r="AL84" s="2" t="n">
        <v>3</v>
      </c>
      <c r="AM84" s="2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2" t="s">
        <v>581</v>
      </c>
      <c r="BA84" s="2"/>
      <c r="BB84" s="2" t="n">
        <v>3.078</v>
      </c>
      <c r="BC84" s="2"/>
      <c r="BD84" s="2" t="n">
        <v>3.096</v>
      </c>
      <c r="BE84" s="2"/>
      <c r="BF84" s="2" t="n">
        <v>3.115</v>
      </c>
      <c r="BG84" s="2"/>
      <c r="BH84" s="2" t="n">
        <v>3.133</v>
      </c>
      <c r="BI84" s="2"/>
      <c r="BJ84" s="2" t="n">
        <v>3.152</v>
      </c>
      <c r="BK84" s="2"/>
      <c r="BL84" s="2" t="n">
        <v>3.172</v>
      </c>
      <c r="BM84" s="2"/>
      <c r="BN84" s="2" t="n">
        <v>3.191</v>
      </c>
      <c r="BO84" s="2"/>
      <c r="BP84" s="2" t="n">
        <v>3.211</v>
      </c>
      <c r="BQ84" s="2"/>
      <c r="BR84" s="2" t="n">
        <v>3.23</v>
      </c>
      <c r="BS84" s="2"/>
      <c r="BT84" s="2" t="n">
        <v>3.251</v>
      </c>
      <c r="BU84" s="2"/>
      <c r="BV84" s="478" t="n">
        <v>3.271</v>
      </c>
      <c r="BW84" s="478"/>
      <c r="BX84" s="2" t="n">
        <v>17</v>
      </c>
      <c r="BY84" s="2" t="s">
        <v>97</v>
      </c>
      <c r="BZ84" s="479" t="n">
        <v>3</v>
      </c>
      <c r="CA84" s="479"/>
      <c r="CB84" s="2" t="n">
        <v>6</v>
      </c>
      <c r="CC84" s="2"/>
      <c r="CD84" s="2" t="n">
        <v>10</v>
      </c>
      <c r="CE84" s="2"/>
    </row>
    <row r="85" customFormat="false" ht="48" hidden="false" customHeight="true" outlineLevel="0" collapsed="false">
      <c r="F85" s="1"/>
      <c r="G85" s="1"/>
      <c r="H85" s="2" t="s">
        <v>582</v>
      </c>
      <c r="I85" s="2"/>
      <c r="J85" s="2" t="n">
        <v>9563</v>
      </c>
      <c r="K85" s="2"/>
      <c r="L85" s="2" t="n">
        <v>9568</v>
      </c>
      <c r="M85" s="2"/>
      <c r="N85" s="2" t="n">
        <v>9573</v>
      </c>
      <c r="O85" s="2"/>
      <c r="P85" s="2" t="n">
        <v>9578</v>
      </c>
      <c r="Q85" s="2"/>
      <c r="R85" s="2" t="n">
        <v>9583</v>
      </c>
      <c r="S85" s="2"/>
      <c r="T85" s="2" t="n">
        <v>9588</v>
      </c>
      <c r="U85" s="2"/>
      <c r="V85" s="2" t="n">
        <v>9593</v>
      </c>
      <c r="W85" s="2"/>
      <c r="X85" s="2" t="n">
        <v>9598</v>
      </c>
      <c r="Y85" s="2"/>
      <c r="Z85" s="2" t="n">
        <v>9603</v>
      </c>
      <c r="AA85" s="2"/>
      <c r="AB85" s="2" t="n">
        <v>9608</v>
      </c>
      <c r="AC85" s="2"/>
      <c r="AD85" s="478" t="n">
        <v>9613</v>
      </c>
      <c r="AE85" s="478"/>
      <c r="AF85" s="2" t="n">
        <v>16</v>
      </c>
      <c r="AG85" s="2" t="s">
        <v>97</v>
      </c>
      <c r="AH85" s="479" t="n">
        <v>1</v>
      </c>
      <c r="AI85" s="479"/>
      <c r="AJ85" s="2" t="n">
        <v>2</v>
      </c>
      <c r="AK85" s="2"/>
      <c r="AL85" s="2" t="n">
        <v>2</v>
      </c>
      <c r="AM85" s="2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2" t="s">
        <v>582</v>
      </c>
      <c r="BA85" s="2"/>
      <c r="BB85" s="2" t="n">
        <v>3.271</v>
      </c>
      <c r="BC85" s="2"/>
      <c r="BD85" s="2" t="n">
        <v>3.291</v>
      </c>
      <c r="BE85" s="2"/>
      <c r="BF85" s="2" t="n">
        <v>3.312</v>
      </c>
      <c r="BG85" s="2"/>
      <c r="BH85" s="2" t="n">
        <v>3.333</v>
      </c>
      <c r="BI85" s="2"/>
      <c r="BJ85" s="2" t="n">
        <v>3.354</v>
      </c>
      <c r="BK85" s="2"/>
      <c r="BL85" s="2" t="n">
        <v>3.376</v>
      </c>
      <c r="BM85" s="2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2" t="n">
        <v>3</v>
      </c>
      <c r="CA85" s="2"/>
      <c r="CB85" s="2" t="n">
        <v>7</v>
      </c>
      <c r="CC85" s="2"/>
      <c r="CD85" s="2" t="n">
        <v>10</v>
      </c>
      <c r="CE85" s="2"/>
    </row>
    <row r="86" customFormat="false" ht="48" hidden="false" customHeight="true" outlineLevel="0" collapsed="false">
      <c r="F86" s="1"/>
      <c r="G86" s="1"/>
      <c r="H86" s="2" t="s">
        <v>583</v>
      </c>
      <c r="I86" s="2"/>
      <c r="J86" s="2" t="n">
        <v>9613</v>
      </c>
      <c r="K86" s="2"/>
      <c r="L86" s="2" t="n">
        <v>9617</v>
      </c>
      <c r="M86" s="2"/>
      <c r="N86" s="2" t="n">
        <v>9622</v>
      </c>
      <c r="O86" s="2"/>
      <c r="P86" s="2" t="n">
        <v>9627</v>
      </c>
      <c r="Q86" s="2"/>
      <c r="R86" s="2" t="n">
        <v>9632</v>
      </c>
      <c r="S86" s="2"/>
      <c r="T86" s="2" t="n">
        <v>9636</v>
      </c>
      <c r="U86" s="2"/>
      <c r="V86" s="2" t="n">
        <v>9641</v>
      </c>
      <c r="W86" s="2"/>
      <c r="X86" s="2" t="n">
        <v>9646</v>
      </c>
      <c r="Y86" s="2"/>
      <c r="Z86" s="2" t="n">
        <v>9650</v>
      </c>
      <c r="AA86" s="2"/>
      <c r="AB86" s="2" t="n">
        <v>9655</v>
      </c>
      <c r="AC86" s="2"/>
      <c r="AD86" s="478" t="s">
        <v>584</v>
      </c>
      <c r="AE86" s="478"/>
      <c r="AF86" s="2" t="n">
        <v>15</v>
      </c>
      <c r="AG86" s="2" t="s">
        <v>97</v>
      </c>
      <c r="AH86" s="479" t="n">
        <v>1</v>
      </c>
      <c r="AI86" s="479"/>
      <c r="AJ86" s="2" t="n">
        <v>2</v>
      </c>
      <c r="AK86" s="2"/>
      <c r="AL86" s="2" t="n">
        <v>2</v>
      </c>
      <c r="AM86" s="2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2" t="n">
        <v>3.398</v>
      </c>
      <c r="BO86" s="2"/>
      <c r="BP86" s="2" t="n">
        <v>3.42</v>
      </c>
      <c r="BQ86" s="2"/>
      <c r="BR86" s="2" t="n">
        <v>3.442</v>
      </c>
      <c r="BS86" s="2"/>
      <c r="BT86" s="2" t="n">
        <v>3.465</v>
      </c>
      <c r="BU86" s="2"/>
      <c r="BV86" s="2" t="n">
        <v>3.487</v>
      </c>
      <c r="BW86" s="2"/>
      <c r="BX86" s="2" t="s">
        <v>512</v>
      </c>
      <c r="BY86" s="2"/>
      <c r="BZ86" s="2" t="n">
        <v>4</v>
      </c>
      <c r="CA86" s="2"/>
      <c r="CB86" s="2" t="n">
        <v>7</v>
      </c>
      <c r="CC86" s="2"/>
      <c r="CD86" s="2" t="n">
        <v>11</v>
      </c>
      <c r="CE86" s="2"/>
    </row>
    <row r="87" customFormat="false" ht="48" hidden="false" customHeight="true" outlineLevel="0" collapsed="false">
      <c r="F87" s="1"/>
      <c r="G87" s="1"/>
      <c r="H87" s="2" t="s">
        <v>585</v>
      </c>
      <c r="I87" s="2"/>
      <c r="J87" s="2" t="n">
        <v>9659</v>
      </c>
      <c r="K87" s="2"/>
      <c r="L87" s="2" t="n">
        <v>9664</v>
      </c>
      <c r="M87" s="2"/>
      <c r="N87" s="2" t="n">
        <v>9668</v>
      </c>
      <c r="O87" s="2"/>
      <c r="P87" s="2" t="n">
        <v>9673</v>
      </c>
      <c r="Q87" s="2"/>
      <c r="R87" s="2" t="n">
        <v>9677</v>
      </c>
      <c r="S87" s="2"/>
      <c r="T87" s="2" t="n">
        <v>9681</v>
      </c>
      <c r="U87" s="2"/>
      <c r="V87" s="2" t="n">
        <v>9686</v>
      </c>
      <c r="W87" s="2"/>
      <c r="X87" s="2" t="n">
        <v>9690</v>
      </c>
      <c r="Y87" s="2"/>
      <c r="Z87" s="2" t="n">
        <v>9694</v>
      </c>
      <c r="AA87" s="2"/>
      <c r="AB87" s="2" t="n">
        <v>9699</v>
      </c>
      <c r="AC87" s="2"/>
      <c r="AD87" s="478" t="n">
        <v>9703</v>
      </c>
      <c r="AE87" s="478"/>
      <c r="AF87" s="2" t="n">
        <v>14</v>
      </c>
      <c r="AG87" s="2" t="s">
        <v>97</v>
      </c>
      <c r="AH87" s="479" t="n">
        <v>1</v>
      </c>
      <c r="AI87" s="479"/>
      <c r="AJ87" s="2" t="n">
        <v>1</v>
      </c>
      <c r="AK87" s="2"/>
      <c r="AL87" s="2" t="n">
        <v>2</v>
      </c>
      <c r="AM87" s="2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2" t="s">
        <v>583</v>
      </c>
      <c r="BA87" s="2"/>
      <c r="BB87" s="2" t="n">
        <v>3.487</v>
      </c>
      <c r="BC87" s="2"/>
      <c r="BD87" s="2" t="n">
        <v>3.511</v>
      </c>
      <c r="BE87" s="2"/>
      <c r="BF87" s="2" t="n">
        <v>3.534</v>
      </c>
      <c r="BG87" s="2"/>
      <c r="BH87" s="2" t="n">
        <v>3.558</v>
      </c>
      <c r="BI87" s="2"/>
      <c r="BJ87" s="2" t="n">
        <v>3.582</v>
      </c>
      <c r="BK87" s="2"/>
      <c r="BL87" s="2" t="n">
        <v>3.606</v>
      </c>
      <c r="BM87" s="2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2" t="n">
        <v>4</v>
      </c>
      <c r="CA87" s="2"/>
      <c r="CB87" s="2" t="n">
        <v>8</v>
      </c>
      <c r="CC87" s="2"/>
      <c r="CD87" s="2" t="n">
        <v>12</v>
      </c>
      <c r="CE87" s="2"/>
    </row>
    <row r="88" customFormat="false" ht="48" hidden="false" customHeight="true" outlineLevel="0" collapsed="false">
      <c r="F88" s="1"/>
      <c r="G88" s="1"/>
      <c r="H88" s="2" t="s">
        <v>586</v>
      </c>
      <c r="I88" s="2"/>
      <c r="J88" s="2" t="n">
        <v>9703</v>
      </c>
      <c r="K88" s="2"/>
      <c r="L88" s="2" t="n">
        <v>9707</v>
      </c>
      <c r="M88" s="2"/>
      <c r="N88" s="2" t="n">
        <v>9711</v>
      </c>
      <c r="O88" s="2"/>
      <c r="P88" s="2" t="n">
        <v>9715</v>
      </c>
      <c r="Q88" s="2"/>
      <c r="R88" s="2" t="n">
        <v>9720</v>
      </c>
      <c r="S88" s="2"/>
      <c r="T88" s="2" t="n">
        <v>9724</v>
      </c>
      <c r="U88" s="2"/>
      <c r="V88" s="2" t="n">
        <v>9728</v>
      </c>
      <c r="W88" s="2"/>
      <c r="X88" s="2" t="n">
        <v>9732</v>
      </c>
      <c r="Y88" s="2"/>
      <c r="Z88" s="2" t="n">
        <v>9736</v>
      </c>
      <c r="AA88" s="2"/>
      <c r="AB88" s="2" t="n">
        <v>9740</v>
      </c>
      <c r="AC88" s="2"/>
      <c r="AD88" s="478" t="n">
        <v>9744</v>
      </c>
      <c r="AE88" s="478"/>
      <c r="AF88" s="2" t="n">
        <v>13</v>
      </c>
      <c r="AG88" s="2" t="s">
        <v>97</v>
      </c>
      <c r="AH88" s="479" t="n">
        <v>1</v>
      </c>
      <c r="AI88" s="479"/>
      <c r="AJ88" s="2" t="n">
        <v>1</v>
      </c>
      <c r="AK88" s="2"/>
      <c r="AL88" s="2" t="n">
        <v>2</v>
      </c>
      <c r="AM88" s="2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2" t="n">
        <v>3.63</v>
      </c>
      <c r="BO88" s="2"/>
      <c r="BP88" s="2" t="n">
        <v>3.655</v>
      </c>
      <c r="BQ88" s="2"/>
      <c r="BR88" s="2" t="n">
        <v>3.681</v>
      </c>
      <c r="BS88" s="2"/>
      <c r="BT88" s="2" t="n">
        <v>3.706</v>
      </c>
      <c r="BU88" s="2"/>
      <c r="BV88" s="2" t="n">
        <v>3.732</v>
      </c>
      <c r="BW88" s="2"/>
      <c r="BX88" s="2" t="s">
        <v>511</v>
      </c>
      <c r="BY88" s="2"/>
      <c r="BZ88" s="2" t="n">
        <v>4</v>
      </c>
      <c r="CA88" s="2"/>
      <c r="CB88" s="2" t="n">
        <v>8</v>
      </c>
      <c r="CC88" s="2"/>
      <c r="CD88" s="2" t="n">
        <v>13</v>
      </c>
      <c r="CE88" s="2"/>
    </row>
    <row r="89" customFormat="false" ht="48" hidden="false" customHeight="true" outlineLevel="0" collapsed="false">
      <c r="F89" s="1"/>
      <c r="G89" s="1"/>
      <c r="H89" s="2" t="s">
        <v>587</v>
      </c>
      <c r="I89" s="2"/>
      <c r="J89" s="2" t="n">
        <v>9744</v>
      </c>
      <c r="K89" s="2"/>
      <c r="L89" s="2" t="n">
        <v>9748</v>
      </c>
      <c r="M89" s="2"/>
      <c r="N89" s="2" t="n">
        <v>9751</v>
      </c>
      <c r="O89" s="2"/>
      <c r="P89" s="2" t="n">
        <v>9755</v>
      </c>
      <c r="Q89" s="2"/>
      <c r="R89" s="2" t="n">
        <v>9759</v>
      </c>
      <c r="S89" s="2"/>
      <c r="T89" s="2" t="n">
        <v>9763</v>
      </c>
      <c r="U89" s="2"/>
      <c r="V89" s="2" t="n">
        <v>9767</v>
      </c>
      <c r="W89" s="2"/>
      <c r="X89" s="2" t="n">
        <v>9770</v>
      </c>
      <c r="Y89" s="2"/>
      <c r="Z89" s="2" t="n">
        <v>9774</v>
      </c>
      <c r="AA89" s="2"/>
      <c r="AB89" s="2" t="n">
        <v>9778</v>
      </c>
      <c r="AC89" s="2"/>
      <c r="AD89" s="478" t="n">
        <v>9781</v>
      </c>
      <c r="AE89" s="478"/>
      <c r="AF89" s="2" t="n">
        <v>12</v>
      </c>
      <c r="AG89" s="2" t="s">
        <v>97</v>
      </c>
      <c r="AH89" s="479" t="n">
        <v>1</v>
      </c>
      <c r="AI89" s="479"/>
      <c r="AJ89" s="2" t="n">
        <v>1</v>
      </c>
      <c r="AK89" s="2"/>
      <c r="AL89" s="2" t="n">
        <v>2</v>
      </c>
      <c r="AM89" s="2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2" t="s">
        <v>585</v>
      </c>
      <c r="BA89" s="2"/>
      <c r="BB89" s="2" t="n">
        <v>3.732</v>
      </c>
      <c r="BC89" s="2"/>
      <c r="BD89" s="2" t="n">
        <v>3.758</v>
      </c>
      <c r="BE89" s="2"/>
      <c r="BF89" s="2" t="n">
        <v>3.785</v>
      </c>
      <c r="BG89" s="2"/>
      <c r="BH89" s="2" t="n">
        <v>3.812</v>
      </c>
      <c r="BI89" s="2"/>
      <c r="BJ89" s="2" t="n">
        <v>3.839</v>
      </c>
      <c r="BK89" s="2"/>
      <c r="BL89" s="2" t="n">
        <v>3.867</v>
      </c>
      <c r="BM89" s="2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2" t="n">
        <v>4</v>
      </c>
      <c r="CA89" s="2"/>
      <c r="CB89" s="2" t="n">
        <v>9</v>
      </c>
      <c r="CC89" s="2"/>
      <c r="CD89" s="2" t="n">
        <v>13</v>
      </c>
      <c r="CE89" s="2"/>
    </row>
    <row r="90" customFormat="false" ht="48" hidden="false" customHeight="true" outlineLevel="0" collapsed="false">
      <c r="F90" s="1"/>
      <c r="G90" s="1"/>
      <c r="H90" s="2" t="s">
        <v>588</v>
      </c>
      <c r="I90" s="2"/>
      <c r="J90" s="2" t="n">
        <v>9781</v>
      </c>
      <c r="K90" s="2"/>
      <c r="L90" s="2" t="n">
        <v>9785</v>
      </c>
      <c r="M90" s="2"/>
      <c r="N90" s="2" t="n">
        <v>9789</v>
      </c>
      <c r="O90" s="2"/>
      <c r="P90" s="2" t="n">
        <v>9792</v>
      </c>
      <c r="Q90" s="2"/>
      <c r="R90" s="2" t="n">
        <v>9796</v>
      </c>
      <c r="S90" s="2"/>
      <c r="T90" s="2" t="n">
        <v>9799</v>
      </c>
      <c r="U90" s="2"/>
      <c r="V90" s="2" t="n">
        <v>9803</v>
      </c>
      <c r="W90" s="2"/>
      <c r="X90" s="2" t="n">
        <v>9806</v>
      </c>
      <c r="Y90" s="2"/>
      <c r="Z90" s="2" t="n">
        <v>9810</v>
      </c>
      <c r="AA90" s="2"/>
      <c r="AB90" s="2" t="n">
        <v>9813</v>
      </c>
      <c r="AC90" s="2"/>
      <c r="AD90" s="478" t="n">
        <v>9816</v>
      </c>
      <c r="AE90" s="478"/>
      <c r="AF90" s="2" t="n">
        <v>11</v>
      </c>
      <c r="AG90" s="2" t="s">
        <v>97</v>
      </c>
      <c r="AH90" s="479" t="n">
        <v>1</v>
      </c>
      <c r="AI90" s="479"/>
      <c r="AJ90" s="2" t="n">
        <v>1</v>
      </c>
      <c r="AK90" s="2"/>
      <c r="AL90" s="2" t="n">
        <v>2</v>
      </c>
      <c r="AM90" s="2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2" t="n">
        <v>3.895</v>
      </c>
      <c r="BO90" s="2"/>
      <c r="BP90" s="2" t="n">
        <v>3.923</v>
      </c>
      <c r="BQ90" s="2"/>
      <c r="BR90" s="2" t="n">
        <v>3.952</v>
      </c>
      <c r="BS90" s="2"/>
      <c r="BT90" s="2" t="n">
        <v>3.981</v>
      </c>
      <c r="BU90" s="2"/>
      <c r="BV90" s="2" t="n">
        <v>4.011</v>
      </c>
      <c r="BW90" s="2"/>
      <c r="BX90" s="2" t="s">
        <v>509</v>
      </c>
      <c r="BY90" s="2"/>
      <c r="BZ90" s="2" t="n">
        <v>5</v>
      </c>
      <c r="CA90" s="2"/>
      <c r="CB90" s="2" t="n">
        <v>10</v>
      </c>
      <c r="CC90" s="2"/>
      <c r="CD90" s="2" t="n">
        <v>14</v>
      </c>
      <c r="CE90" s="2"/>
    </row>
    <row r="91" customFormat="false" ht="48" hidden="false" customHeight="true" outlineLevel="0" collapsed="false">
      <c r="F91" s="1"/>
      <c r="G91" s="1"/>
      <c r="H91" s="2" t="s">
        <v>589</v>
      </c>
      <c r="I91" s="2"/>
      <c r="J91" s="2" t="n">
        <v>9816</v>
      </c>
      <c r="K91" s="2"/>
      <c r="L91" s="2" t="n">
        <v>9820</v>
      </c>
      <c r="M91" s="2"/>
      <c r="N91" s="2" t="n">
        <v>9823</v>
      </c>
      <c r="O91" s="2"/>
      <c r="P91" s="2" t="n">
        <v>9826</v>
      </c>
      <c r="Q91" s="2"/>
      <c r="R91" s="2" t="n">
        <v>9829</v>
      </c>
      <c r="S91" s="2"/>
      <c r="T91" s="2" t="n">
        <v>9833</v>
      </c>
      <c r="U91" s="2"/>
      <c r="V91" s="2" t="n">
        <v>9836</v>
      </c>
      <c r="W91" s="2"/>
      <c r="X91" s="2" t="n">
        <v>9839</v>
      </c>
      <c r="Y91" s="2"/>
      <c r="Z91" s="2" t="n">
        <v>9842</v>
      </c>
      <c r="AA91" s="2"/>
      <c r="AB91" s="2" t="n">
        <v>9845</v>
      </c>
      <c r="AC91" s="2"/>
      <c r="AD91" s="478" t="s">
        <v>590</v>
      </c>
      <c r="AE91" s="478"/>
      <c r="AF91" s="2" t="n">
        <v>10</v>
      </c>
      <c r="AG91" s="2" t="s">
        <v>97</v>
      </c>
      <c r="AH91" s="479" t="n">
        <v>1</v>
      </c>
      <c r="AI91" s="479"/>
      <c r="AJ91" s="2" t="n">
        <v>1</v>
      </c>
      <c r="AK91" s="2"/>
      <c r="AL91" s="2" t="n">
        <v>2</v>
      </c>
      <c r="AM91" s="2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474" t="s">
        <v>474</v>
      </c>
      <c r="BA91" s="474"/>
      <c r="BB91" s="18" t="s">
        <v>487</v>
      </c>
      <c r="BC91" s="18"/>
      <c r="BD91" s="18" t="s">
        <v>486</v>
      </c>
      <c r="BE91" s="18"/>
      <c r="BF91" s="18" t="s">
        <v>485</v>
      </c>
      <c r="BG91" s="18"/>
      <c r="BH91" s="18" t="s">
        <v>484</v>
      </c>
      <c r="BI91" s="18"/>
      <c r="BJ91" s="18" t="s">
        <v>483</v>
      </c>
      <c r="BK91" s="18"/>
      <c r="BL91" s="18" t="s">
        <v>482</v>
      </c>
      <c r="BM91" s="18"/>
      <c r="BN91" s="2" t="s">
        <v>481</v>
      </c>
      <c r="BO91" s="2"/>
      <c r="BP91" s="2" t="s">
        <v>480</v>
      </c>
      <c r="BQ91" s="2"/>
      <c r="BR91" s="2" t="s">
        <v>479</v>
      </c>
      <c r="BS91" s="2"/>
      <c r="BT91" s="2" t="s">
        <v>478</v>
      </c>
      <c r="BU91" s="2"/>
      <c r="BV91" s="2" t="s">
        <v>477</v>
      </c>
      <c r="BW91" s="2"/>
      <c r="BX91" s="474" t="s">
        <v>475</v>
      </c>
      <c r="BY91" s="474"/>
      <c r="BZ91" s="2" t="s">
        <v>489</v>
      </c>
      <c r="CA91" s="2"/>
      <c r="CB91" s="2" t="s">
        <v>490</v>
      </c>
      <c r="CC91" s="2"/>
      <c r="CD91" s="2" t="s">
        <v>491</v>
      </c>
      <c r="CE91" s="2"/>
    </row>
    <row r="92" customFormat="false" ht="48" hidden="false" customHeight="true" outlineLevel="0" collapsed="false">
      <c r="F92" s="1"/>
      <c r="G92" s="1"/>
      <c r="H92" s="2" t="s">
        <v>591</v>
      </c>
      <c r="I92" s="2"/>
      <c r="J92" s="2" t="s">
        <v>590</v>
      </c>
      <c r="K92" s="2"/>
      <c r="L92" s="2" t="n">
        <v>9851</v>
      </c>
      <c r="M92" s="2"/>
      <c r="N92" s="2" t="n">
        <v>9854</v>
      </c>
      <c r="O92" s="2"/>
      <c r="P92" s="2" t="n">
        <v>9857</v>
      </c>
      <c r="Q92" s="2"/>
      <c r="R92" s="2" t="n">
        <v>9860</v>
      </c>
      <c r="S92" s="2"/>
      <c r="T92" s="2" t="n">
        <v>9863</v>
      </c>
      <c r="U92" s="2"/>
      <c r="V92" s="2" t="n">
        <v>9866</v>
      </c>
      <c r="W92" s="2"/>
      <c r="X92" s="2" t="n">
        <v>9869</v>
      </c>
      <c r="Y92" s="2"/>
      <c r="Z92" s="2" t="n">
        <v>9871</v>
      </c>
      <c r="AA92" s="2"/>
      <c r="AB92" s="2" t="n">
        <v>9874</v>
      </c>
      <c r="AC92" s="2"/>
      <c r="AD92" s="478" t="n">
        <v>9877</v>
      </c>
      <c r="AE92" s="478"/>
      <c r="AF92" s="2" t="n">
        <v>9</v>
      </c>
      <c r="AG92" s="2" t="s">
        <v>97</v>
      </c>
      <c r="AH92" s="479" t="n">
        <v>0</v>
      </c>
      <c r="AI92" s="479"/>
      <c r="AJ92" s="2" t="n">
        <v>1</v>
      </c>
      <c r="AK92" s="2"/>
      <c r="AL92" s="2" t="n">
        <v>1</v>
      </c>
      <c r="AM92" s="2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</row>
    <row r="93" customFormat="false" ht="48" hidden="false" customHeight="true" outlineLevel="0" collapsed="false">
      <c r="F93" s="1"/>
      <c r="G93" s="1"/>
      <c r="H93" s="2" t="s">
        <v>592</v>
      </c>
      <c r="I93" s="2"/>
      <c r="J93" s="2" t="n">
        <v>9877</v>
      </c>
      <c r="K93" s="2"/>
      <c r="L93" s="2" t="n">
        <v>9880</v>
      </c>
      <c r="M93" s="2"/>
      <c r="N93" s="2" t="n">
        <v>9882</v>
      </c>
      <c r="O93" s="2"/>
      <c r="P93" s="2" t="n">
        <v>9885</v>
      </c>
      <c r="Q93" s="2"/>
      <c r="R93" s="2" t="n">
        <v>9888</v>
      </c>
      <c r="S93" s="2"/>
      <c r="T93" s="2" t="n">
        <v>9890</v>
      </c>
      <c r="U93" s="2"/>
      <c r="V93" s="2" t="n">
        <v>9893</v>
      </c>
      <c r="W93" s="2"/>
      <c r="X93" s="2" t="n">
        <v>9895</v>
      </c>
      <c r="Y93" s="2"/>
      <c r="Z93" s="2" t="n">
        <v>9898</v>
      </c>
      <c r="AA93" s="2"/>
      <c r="AB93" s="2" t="n">
        <v>9900</v>
      </c>
      <c r="AC93" s="2"/>
      <c r="AD93" s="478" t="n">
        <v>9903</v>
      </c>
      <c r="AE93" s="478"/>
      <c r="AF93" s="2" t="n">
        <v>8</v>
      </c>
      <c r="AG93" s="2" t="s">
        <v>97</v>
      </c>
      <c r="AH93" s="479" t="n">
        <v>0</v>
      </c>
      <c r="AI93" s="479"/>
      <c r="AJ93" s="2" t="n">
        <v>1</v>
      </c>
      <c r="AK93" s="2"/>
      <c r="AL93" s="2" t="n">
        <v>1</v>
      </c>
      <c r="AM93" s="2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</row>
    <row r="94" customFormat="false" ht="48" hidden="false" customHeight="true" outlineLevel="0" collapsed="false">
      <c r="F94" s="1"/>
      <c r="G94" s="1"/>
      <c r="H94" s="2" t="s">
        <v>593</v>
      </c>
      <c r="I94" s="2"/>
      <c r="J94" s="2" t="n">
        <v>9903</v>
      </c>
      <c r="K94" s="2"/>
      <c r="L94" s="2" t="n">
        <v>9905</v>
      </c>
      <c r="M94" s="2"/>
      <c r="N94" s="2" t="n">
        <v>9907</v>
      </c>
      <c r="O94" s="2"/>
      <c r="P94" s="2" t="n">
        <v>9910</v>
      </c>
      <c r="Q94" s="2"/>
      <c r="R94" s="2" t="n">
        <v>9912</v>
      </c>
      <c r="S94" s="2"/>
      <c r="T94" s="2" t="n">
        <v>9914</v>
      </c>
      <c r="U94" s="2"/>
      <c r="V94" s="2" t="n">
        <v>9917</v>
      </c>
      <c r="W94" s="2"/>
      <c r="X94" s="2" t="n">
        <v>9919</v>
      </c>
      <c r="Y94" s="2"/>
      <c r="Z94" s="2" t="n">
        <v>9921</v>
      </c>
      <c r="AA94" s="2"/>
      <c r="AB94" s="2" t="n">
        <v>9923</v>
      </c>
      <c r="AC94" s="2"/>
      <c r="AD94" s="478" t="n">
        <v>9925</v>
      </c>
      <c r="AE94" s="478"/>
      <c r="AF94" s="2" t="n">
        <v>7</v>
      </c>
      <c r="AG94" s="2" t="s">
        <v>97</v>
      </c>
      <c r="AH94" s="479" t="n">
        <v>0</v>
      </c>
      <c r="AI94" s="479"/>
      <c r="AJ94" s="2" t="n">
        <v>1</v>
      </c>
      <c r="AK94" s="2"/>
      <c r="AL94" s="2" t="n">
        <v>1</v>
      </c>
      <c r="AM94" s="2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</row>
    <row r="95" customFormat="false" ht="48" hidden="false" customHeight="true" outlineLevel="0" collapsed="false">
      <c r="F95" s="1"/>
      <c r="G95" s="1"/>
      <c r="H95" s="2" t="s">
        <v>594</v>
      </c>
      <c r="I95" s="2"/>
      <c r="J95" s="2" t="n">
        <v>9925</v>
      </c>
      <c r="K95" s="2"/>
      <c r="L95" s="2" t="n">
        <v>9928</v>
      </c>
      <c r="M95" s="2"/>
      <c r="N95" s="2" t="n">
        <v>9930</v>
      </c>
      <c r="O95" s="2"/>
      <c r="P95" s="2" t="n">
        <v>9932</v>
      </c>
      <c r="Q95" s="2"/>
      <c r="R95" s="2" t="n">
        <v>9934</v>
      </c>
      <c r="S95" s="2"/>
      <c r="T95" s="2" t="n">
        <v>9936</v>
      </c>
      <c r="U95" s="2"/>
      <c r="V95" s="2" t="n">
        <v>9938</v>
      </c>
      <c r="W95" s="2"/>
      <c r="X95" s="2" t="n">
        <v>9940</v>
      </c>
      <c r="Y95" s="2"/>
      <c r="Z95" s="2" t="n">
        <v>9942</v>
      </c>
      <c r="AA95" s="2"/>
      <c r="AB95" s="2" t="n">
        <v>9943</v>
      </c>
      <c r="AC95" s="2"/>
      <c r="AD95" s="478" t="n">
        <v>9945</v>
      </c>
      <c r="AE95" s="478"/>
      <c r="AF95" s="2" t="n">
        <v>6</v>
      </c>
      <c r="AG95" s="2" t="s">
        <v>97</v>
      </c>
      <c r="AH95" s="479" t="n">
        <v>0</v>
      </c>
      <c r="AI95" s="479"/>
      <c r="AJ95" s="2" t="n">
        <v>1</v>
      </c>
      <c r="AK95" s="2"/>
      <c r="AL95" s="2" t="n">
        <v>1</v>
      </c>
      <c r="AM95" s="2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</row>
    <row r="96" customFormat="false" ht="48" hidden="false" customHeight="true" outlineLevel="0" collapsed="false">
      <c r="F96" s="1"/>
      <c r="G96" s="1"/>
      <c r="H96" s="2" t="s">
        <v>595</v>
      </c>
      <c r="I96" s="2"/>
      <c r="J96" s="2" t="n">
        <v>9945</v>
      </c>
      <c r="K96" s="2"/>
      <c r="L96" s="2" t="n">
        <v>9947</v>
      </c>
      <c r="M96" s="2"/>
      <c r="N96" s="2" t="n">
        <v>9949</v>
      </c>
      <c r="O96" s="2"/>
      <c r="P96" s="2" t="n">
        <v>9951</v>
      </c>
      <c r="Q96" s="2"/>
      <c r="R96" s="2" t="n">
        <v>9952</v>
      </c>
      <c r="S96" s="2"/>
      <c r="T96" s="2" t="n">
        <v>9954</v>
      </c>
      <c r="U96" s="2"/>
      <c r="V96" s="2" t="n">
        <v>9956</v>
      </c>
      <c r="W96" s="2"/>
      <c r="X96" s="2" t="n">
        <v>9957</v>
      </c>
      <c r="Y96" s="2"/>
      <c r="Z96" s="2" t="n">
        <v>9959</v>
      </c>
      <c r="AA96" s="2"/>
      <c r="AB96" s="2" t="n">
        <v>9960</v>
      </c>
      <c r="AC96" s="2"/>
      <c r="AD96" s="478" t="n">
        <v>9962</v>
      </c>
      <c r="AE96" s="478"/>
      <c r="AF96" s="2" t="n">
        <v>5</v>
      </c>
      <c r="AG96" s="2" t="s">
        <v>97</v>
      </c>
      <c r="AH96" s="479" t="n">
        <v>0</v>
      </c>
      <c r="AI96" s="479"/>
      <c r="AJ96" s="2" t="n">
        <v>1</v>
      </c>
      <c r="AK96" s="2"/>
      <c r="AL96" s="2" t="n">
        <v>1</v>
      </c>
      <c r="AM96" s="2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</row>
    <row r="97" customFormat="false" ht="48" hidden="false" customHeight="true" outlineLevel="0" collapsed="false">
      <c r="F97" s="1"/>
      <c r="G97" s="1"/>
      <c r="H97" s="2" t="s">
        <v>596</v>
      </c>
      <c r="I97" s="2"/>
      <c r="J97" s="2" t="n">
        <v>9962</v>
      </c>
      <c r="K97" s="2"/>
      <c r="L97" s="2" t="n">
        <v>9963</v>
      </c>
      <c r="M97" s="2"/>
      <c r="N97" s="2" t="n">
        <v>9965</v>
      </c>
      <c r="O97" s="2"/>
      <c r="P97" s="2" t="n">
        <v>9966</v>
      </c>
      <c r="Q97" s="2"/>
      <c r="R97" s="2" t="n">
        <v>9968</v>
      </c>
      <c r="S97" s="2"/>
      <c r="T97" s="2" t="n">
        <v>9969</v>
      </c>
      <c r="U97" s="2"/>
      <c r="V97" s="2" t="n">
        <v>9971</v>
      </c>
      <c r="W97" s="2"/>
      <c r="X97" s="2" t="n">
        <v>9972</v>
      </c>
      <c r="Y97" s="2"/>
      <c r="Z97" s="2" t="n">
        <v>9973</v>
      </c>
      <c r="AA97" s="2"/>
      <c r="AB97" s="2" t="n">
        <v>9974</v>
      </c>
      <c r="AC97" s="2"/>
      <c r="AD97" s="478" t="n">
        <v>9976</v>
      </c>
      <c r="AE97" s="478"/>
      <c r="AF97" s="2" t="n">
        <v>4</v>
      </c>
      <c r="AG97" s="2" t="s">
        <v>97</v>
      </c>
      <c r="AH97" s="479" t="n">
        <v>0</v>
      </c>
      <c r="AI97" s="479"/>
      <c r="AJ97" s="2" t="n">
        <v>0</v>
      </c>
      <c r="AK97" s="2"/>
      <c r="AL97" s="2" t="n">
        <v>1</v>
      </c>
      <c r="AM97" s="2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</row>
    <row r="98" customFormat="false" ht="48" hidden="false" customHeight="true" outlineLevel="0" collapsed="false">
      <c r="F98" s="1"/>
      <c r="G98" s="1"/>
      <c r="H98" s="2" t="s">
        <v>597</v>
      </c>
      <c r="I98" s="2"/>
      <c r="J98" s="2" t="n">
        <v>9976</v>
      </c>
      <c r="K98" s="2"/>
      <c r="L98" s="2" t="n">
        <v>9977</v>
      </c>
      <c r="M98" s="2"/>
      <c r="N98" s="2" t="n">
        <v>9978</v>
      </c>
      <c r="O98" s="2"/>
      <c r="P98" s="2" t="n">
        <v>9979</v>
      </c>
      <c r="Q98" s="2"/>
      <c r="R98" s="2" t="n">
        <v>9980</v>
      </c>
      <c r="S98" s="2"/>
      <c r="T98" s="2" t="n">
        <v>9981</v>
      </c>
      <c r="U98" s="2"/>
      <c r="V98" s="2" t="n">
        <v>9982</v>
      </c>
      <c r="W98" s="2"/>
      <c r="X98" s="2" t="n">
        <v>9983</v>
      </c>
      <c r="Y98" s="2"/>
      <c r="Z98" s="2" t="n">
        <v>9984</v>
      </c>
      <c r="AA98" s="2"/>
      <c r="AB98" s="2" t="n">
        <v>9985</v>
      </c>
      <c r="AC98" s="2"/>
      <c r="AD98" s="478" t="n">
        <v>9986</v>
      </c>
      <c r="AE98" s="478"/>
      <c r="AF98" s="2" t="n">
        <v>3</v>
      </c>
      <c r="AG98" s="2" t="s">
        <v>97</v>
      </c>
      <c r="AH98" s="479" t="n">
        <v>0</v>
      </c>
      <c r="AI98" s="479"/>
      <c r="AJ98" s="2" t="n">
        <v>0</v>
      </c>
      <c r="AK98" s="2"/>
      <c r="AL98" s="2" t="n">
        <v>0</v>
      </c>
      <c r="AM98" s="2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</row>
    <row r="99" customFormat="false" ht="48" hidden="false" customHeight="true" outlineLevel="0" collapsed="false">
      <c r="F99" s="1"/>
      <c r="G99" s="1"/>
      <c r="H99" s="2" t="s">
        <v>598</v>
      </c>
      <c r="I99" s="2"/>
      <c r="J99" s="2" t="n">
        <v>9986</v>
      </c>
      <c r="K99" s="2"/>
      <c r="L99" s="2" t="n">
        <v>9987</v>
      </c>
      <c r="M99" s="2"/>
      <c r="N99" s="2" t="n">
        <v>9988</v>
      </c>
      <c r="O99" s="2"/>
      <c r="P99" s="2" t="n">
        <v>9989</v>
      </c>
      <c r="Q99" s="2"/>
      <c r="R99" s="2" t="n">
        <v>9990</v>
      </c>
      <c r="S99" s="2"/>
      <c r="T99" s="2" t="n">
        <v>9990</v>
      </c>
      <c r="U99" s="2"/>
      <c r="V99" s="2" t="n">
        <v>9991</v>
      </c>
      <c r="W99" s="2"/>
      <c r="X99" s="2" t="n">
        <v>9992</v>
      </c>
      <c r="Y99" s="2"/>
      <c r="Z99" s="2" t="n">
        <v>9993</v>
      </c>
      <c r="AA99" s="2"/>
      <c r="AB99" s="2" t="n">
        <v>9993</v>
      </c>
      <c r="AC99" s="2"/>
      <c r="AD99" s="478" t="n">
        <v>9994</v>
      </c>
      <c r="AE99" s="478"/>
      <c r="AF99" s="2" t="n">
        <v>2</v>
      </c>
      <c r="AG99" s="2" t="s">
        <v>97</v>
      </c>
      <c r="AH99" s="479" t="n">
        <v>0</v>
      </c>
      <c r="AI99" s="479"/>
      <c r="AJ99" s="2" t="n">
        <v>0</v>
      </c>
      <c r="AK99" s="2"/>
      <c r="AL99" s="2" t="n">
        <v>0</v>
      </c>
      <c r="AM99" s="2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</row>
    <row r="100" customFormat="false" ht="48" hidden="false" customHeight="true" outlineLevel="0" collapsed="false">
      <c r="F100" s="1"/>
      <c r="G100" s="1"/>
      <c r="H100" s="2" t="s">
        <v>599</v>
      </c>
      <c r="I100" s="2"/>
      <c r="J100" s="2" t="n">
        <v>9994</v>
      </c>
      <c r="K100" s="2"/>
      <c r="L100" s="2" t="n">
        <v>9995</v>
      </c>
      <c r="M100" s="2"/>
      <c r="N100" s="2" t="n">
        <v>9995</v>
      </c>
      <c r="O100" s="2"/>
      <c r="P100" s="2" t="n">
        <v>9996</v>
      </c>
      <c r="Q100" s="2"/>
      <c r="R100" s="2" t="n">
        <v>9996</v>
      </c>
      <c r="S100" s="2"/>
      <c r="T100" s="2" t="n">
        <v>9997</v>
      </c>
      <c r="U100" s="2"/>
      <c r="V100" s="2" t="n">
        <v>9997</v>
      </c>
      <c r="W100" s="2"/>
      <c r="X100" s="2" t="n">
        <v>9997</v>
      </c>
      <c r="Y100" s="2"/>
      <c r="Z100" s="2" t="n">
        <v>9998</v>
      </c>
      <c r="AA100" s="2"/>
      <c r="AB100" s="2" t="n">
        <v>9998</v>
      </c>
      <c r="AC100" s="2"/>
      <c r="AD100" s="478" t="s">
        <v>600</v>
      </c>
      <c r="AE100" s="478"/>
      <c r="AF100" s="2" t="n">
        <v>1</v>
      </c>
      <c r="AG100" s="2" t="s">
        <v>97</v>
      </c>
      <c r="AH100" s="479" t="n">
        <v>0</v>
      </c>
      <c r="AI100" s="479"/>
      <c r="AJ100" s="2" t="n">
        <v>0</v>
      </c>
      <c r="AK100" s="2"/>
      <c r="AL100" s="2" t="n">
        <v>0</v>
      </c>
      <c r="AM100" s="2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</row>
    <row r="101" customFormat="false" ht="48" hidden="false" customHeight="true" outlineLevel="0" collapsed="false">
      <c r="F101" s="1"/>
      <c r="G101" s="1"/>
      <c r="H101" s="2" t="s">
        <v>601</v>
      </c>
      <c r="I101" s="2"/>
      <c r="J101" s="2" t="n">
        <v>9998</v>
      </c>
      <c r="K101" s="2"/>
      <c r="L101" s="2" t="n">
        <v>9999</v>
      </c>
      <c r="M101" s="2"/>
      <c r="N101" s="2" t="n">
        <v>9999</v>
      </c>
      <c r="O101" s="2"/>
      <c r="P101" s="2" t="n">
        <v>9999</v>
      </c>
      <c r="Q101" s="2"/>
      <c r="R101" s="2" t="n">
        <v>9999</v>
      </c>
      <c r="S101" s="2"/>
      <c r="T101" s="2" t="s">
        <v>602</v>
      </c>
      <c r="U101" s="2"/>
      <c r="V101" s="2" t="s">
        <v>602</v>
      </c>
      <c r="W101" s="2"/>
      <c r="X101" s="2" t="s">
        <v>602</v>
      </c>
      <c r="Y101" s="2"/>
      <c r="Z101" s="2" t="s">
        <v>602</v>
      </c>
      <c r="AA101" s="2"/>
      <c r="AB101" s="2" t="s">
        <v>602</v>
      </c>
      <c r="AC101" s="2"/>
      <c r="AD101" s="478" t="s">
        <v>602</v>
      </c>
      <c r="AE101" s="478"/>
      <c r="AF101" s="2" t="n">
        <v>0</v>
      </c>
      <c r="AG101" s="2" t="s">
        <v>97</v>
      </c>
      <c r="AH101" s="479" t="n">
        <v>0</v>
      </c>
      <c r="AI101" s="479"/>
      <c r="AJ101" s="2" t="n">
        <v>0</v>
      </c>
      <c r="AK101" s="2"/>
      <c r="AL101" s="2" t="n">
        <v>0</v>
      </c>
      <c r="AM101" s="2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</row>
    <row r="102" customFormat="false" ht="48" hidden="false" customHeight="true" outlineLevel="0" collapsed="false">
      <c r="F102" s="1"/>
      <c r="G102" s="1"/>
      <c r="H102" s="2" t="s">
        <v>603</v>
      </c>
      <c r="I102" s="2"/>
      <c r="J102" s="2" t="s">
        <v>602</v>
      </c>
      <c r="K102" s="2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</row>
    <row r="103" customFormat="false" ht="48" hidden="false" customHeight="true" outlineLevel="0" collapsed="false">
      <c r="F103" s="1"/>
      <c r="G103" s="1"/>
      <c r="H103" s="474" t="s">
        <v>476</v>
      </c>
      <c r="I103" s="474"/>
      <c r="J103" s="2" t="s">
        <v>487</v>
      </c>
      <c r="K103" s="2"/>
      <c r="L103" s="2" t="s">
        <v>486</v>
      </c>
      <c r="M103" s="2"/>
      <c r="N103" s="2" t="s">
        <v>485</v>
      </c>
      <c r="O103" s="2"/>
      <c r="P103" s="2" t="s">
        <v>484</v>
      </c>
      <c r="Q103" s="2"/>
      <c r="R103" s="2" t="s">
        <v>483</v>
      </c>
      <c r="S103" s="2"/>
      <c r="T103" s="2" t="s">
        <v>482</v>
      </c>
      <c r="U103" s="2"/>
      <c r="V103" s="2" t="s">
        <v>481</v>
      </c>
      <c r="W103" s="2"/>
      <c r="X103" s="2" t="s">
        <v>480</v>
      </c>
      <c r="Y103" s="2"/>
      <c r="Z103" s="2" t="s">
        <v>479</v>
      </c>
      <c r="AA103" s="2"/>
      <c r="AB103" s="2" t="s">
        <v>478</v>
      </c>
      <c r="AC103" s="2"/>
      <c r="AD103" s="2" t="s">
        <v>477</v>
      </c>
      <c r="AE103" s="2"/>
      <c r="AF103" s="474" t="s">
        <v>488</v>
      </c>
      <c r="AG103" s="474"/>
      <c r="AH103" s="2" t="s">
        <v>489</v>
      </c>
      <c r="AI103" s="2"/>
      <c r="AJ103" s="2" t="s">
        <v>490</v>
      </c>
      <c r="AK103" s="2"/>
      <c r="AL103" s="2" t="s">
        <v>491</v>
      </c>
      <c r="AM103" s="2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</row>
    <row r="104" customFormat="false" ht="48" hidden="false" customHeight="true" outlineLevel="0" collapsed="false"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</row>
    <row r="105" customFormat="false" ht="48" hidden="false" customHeight="true" outlineLevel="0" collapsed="false"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</row>
  </sheetData>
  <mergeCells count="2587">
    <mergeCell ref="H9:AK9"/>
    <mergeCell ref="AL9:AM9"/>
    <mergeCell ref="AZ9:BY9"/>
    <mergeCell ref="BZ9:CA9"/>
    <mergeCell ref="CB9:CC9"/>
    <mergeCell ref="CD9:CE9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J10:AK10"/>
    <mergeCell ref="AL10:AM10"/>
    <mergeCell ref="AZ10:BA10"/>
    <mergeCell ref="BB10:BC10"/>
    <mergeCell ref="BD10:BE10"/>
    <mergeCell ref="BF10:BG10"/>
    <mergeCell ref="BH10:BI10"/>
    <mergeCell ref="BJ10:BK10"/>
    <mergeCell ref="BL10:BM10"/>
    <mergeCell ref="BN10:BO10"/>
    <mergeCell ref="BP10:BQ10"/>
    <mergeCell ref="BR10:BS10"/>
    <mergeCell ref="BT10:BU10"/>
    <mergeCell ref="BV10:BW10"/>
    <mergeCell ref="BX10:BY10"/>
    <mergeCell ref="BZ10:CA10"/>
    <mergeCell ref="CB10:CC10"/>
    <mergeCell ref="CD10:CE10"/>
    <mergeCell ref="H11:AC11"/>
    <mergeCell ref="AD11:AE11"/>
    <mergeCell ref="AH11:AM11"/>
    <mergeCell ref="AZ11:BU11"/>
    <mergeCell ref="BV11:BW11"/>
    <mergeCell ref="BZ11:CE11"/>
    <mergeCell ref="H12:I12"/>
    <mergeCell ref="J12:K12"/>
    <mergeCell ref="L12:M12"/>
    <mergeCell ref="N12:O12"/>
    <mergeCell ref="P12:Q12"/>
    <mergeCell ref="R12:S12"/>
    <mergeCell ref="T12:U12"/>
    <mergeCell ref="V12:W12"/>
    <mergeCell ref="X12:Y12"/>
    <mergeCell ref="Z12:AA12"/>
    <mergeCell ref="AB12:AC12"/>
    <mergeCell ref="AD12:AE12"/>
    <mergeCell ref="AH12:AI12"/>
    <mergeCell ref="AJ12:AK12"/>
    <mergeCell ref="AL12:AM12"/>
    <mergeCell ref="AZ12:BA12"/>
    <mergeCell ref="BB12:BC12"/>
    <mergeCell ref="BD12:BE12"/>
    <mergeCell ref="BF12:BG12"/>
    <mergeCell ref="BH12:BI12"/>
    <mergeCell ref="BJ12:BK12"/>
    <mergeCell ref="BL12:BM12"/>
    <mergeCell ref="BN12:BO12"/>
    <mergeCell ref="BP12:BQ12"/>
    <mergeCell ref="BR12:BS12"/>
    <mergeCell ref="BT12:BU12"/>
    <mergeCell ref="BV12:BW12"/>
    <mergeCell ref="BZ12:CA12"/>
    <mergeCell ref="CB12:CC12"/>
    <mergeCell ref="CD12:CE12"/>
    <mergeCell ref="H13:I13"/>
    <mergeCell ref="J13:K13"/>
    <mergeCell ref="L13:M13"/>
    <mergeCell ref="N13:O13"/>
    <mergeCell ref="P13:Q13"/>
    <mergeCell ref="R13:S13"/>
    <mergeCell ref="T13:U13"/>
    <mergeCell ref="V13:W13"/>
    <mergeCell ref="X13:Y13"/>
    <mergeCell ref="Z13:AA13"/>
    <mergeCell ref="AB13:AC13"/>
    <mergeCell ref="AD13:AE13"/>
    <mergeCell ref="AH13:AI13"/>
    <mergeCell ref="AJ13:AK13"/>
    <mergeCell ref="AL13:AM13"/>
    <mergeCell ref="AZ13:BA13"/>
    <mergeCell ref="BB13:BC13"/>
    <mergeCell ref="BD13:BE13"/>
    <mergeCell ref="BF13:BG13"/>
    <mergeCell ref="BH13:BI13"/>
    <mergeCell ref="BJ13:BK13"/>
    <mergeCell ref="BL13:BM13"/>
    <mergeCell ref="BN13:BO13"/>
    <mergeCell ref="BP13:BQ13"/>
    <mergeCell ref="BR13:BS13"/>
    <mergeCell ref="BT13:BU13"/>
    <mergeCell ref="BV13:BW13"/>
    <mergeCell ref="BZ13:CA13"/>
    <mergeCell ref="CB13:CC13"/>
    <mergeCell ref="CD13:CE13"/>
    <mergeCell ref="H14:I14"/>
    <mergeCell ref="J14:K14"/>
    <mergeCell ref="L14:M14"/>
    <mergeCell ref="N14:O14"/>
    <mergeCell ref="P14:Q14"/>
    <mergeCell ref="R14:S14"/>
    <mergeCell ref="T14:U14"/>
    <mergeCell ref="V14:W14"/>
    <mergeCell ref="X14:Y14"/>
    <mergeCell ref="Z14:AA14"/>
    <mergeCell ref="AB14:AC14"/>
    <mergeCell ref="AD14:AE14"/>
    <mergeCell ref="AH14:AI14"/>
    <mergeCell ref="AJ14:AK14"/>
    <mergeCell ref="AL14:AM14"/>
    <mergeCell ref="AZ14:BA14"/>
    <mergeCell ref="BB14:BC14"/>
    <mergeCell ref="BD14:BE14"/>
    <mergeCell ref="BF14:BG14"/>
    <mergeCell ref="BH14:BI14"/>
    <mergeCell ref="BJ14:BK14"/>
    <mergeCell ref="BL14:BM14"/>
    <mergeCell ref="BN14:BO14"/>
    <mergeCell ref="BP14:BQ14"/>
    <mergeCell ref="BR14:BS14"/>
    <mergeCell ref="BT14:BU14"/>
    <mergeCell ref="BV14:BW14"/>
    <mergeCell ref="BZ14:CA14"/>
    <mergeCell ref="CB14:CC14"/>
    <mergeCell ref="CD14:CE14"/>
    <mergeCell ref="H15:I15"/>
    <mergeCell ref="J15:K15"/>
    <mergeCell ref="L15:M15"/>
    <mergeCell ref="N15:O15"/>
    <mergeCell ref="P15:Q15"/>
    <mergeCell ref="R15:S15"/>
    <mergeCell ref="T15:U15"/>
    <mergeCell ref="V15:W15"/>
    <mergeCell ref="X15:Y15"/>
    <mergeCell ref="Z15:AA15"/>
    <mergeCell ref="AB15:AC15"/>
    <mergeCell ref="AD15:AE15"/>
    <mergeCell ref="AH15:AI15"/>
    <mergeCell ref="AJ15:AK15"/>
    <mergeCell ref="AL15:AM15"/>
    <mergeCell ref="AZ15:BA15"/>
    <mergeCell ref="BB15:BC15"/>
    <mergeCell ref="BD15:BE15"/>
    <mergeCell ref="BF15:BG15"/>
    <mergeCell ref="BH15:BI15"/>
    <mergeCell ref="BJ15:BK15"/>
    <mergeCell ref="BL15:BM15"/>
    <mergeCell ref="BN15:BO15"/>
    <mergeCell ref="BP15:BQ15"/>
    <mergeCell ref="BR15:BS15"/>
    <mergeCell ref="BT15:BU15"/>
    <mergeCell ref="BV15:BW15"/>
    <mergeCell ref="BZ15:CA15"/>
    <mergeCell ref="CB15:CC15"/>
    <mergeCell ref="CD15:CE15"/>
    <mergeCell ref="H16:I16"/>
    <mergeCell ref="J16:K16"/>
    <mergeCell ref="L16:M16"/>
    <mergeCell ref="N16:O16"/>
    <mergeCell ref="P16:Q16"/>
    <mergeCell ref="R16:S16"/>
    <mergeCell ref="T16:U16"/>
    <mergeCell ref="V16:W16"/>
    <mergeCell ref="X16:Y16"/>
    <mergeCell ref="Z16:AA16"/>
    <mergeCell ref="AB16:AC16"/>
    <mergeCell ref="AD16:AE16"/>
    <mergeCell ref="AH16:AI16"/>
    <mergeCell ref="AJ16:AK16"/>
    <mergeCell ref="AL16:AM16"/>
    <mergeCell ref="AZ16:BA16"/>
    <mergeCell ref="BB16:BC16"/>
    <mergeCell ref="BD16:BE16"/>
    <mergeCell ref="BF16:BG16"/>
    <mergeCell ref="BH16:BI16"/>
    <mergeCell ref="BJ16:BK16"/>
    <mergeCell ref="BL16:BM16"/>
    <mergeCell ref="BN16:BO16"/>
    <mergeCell ref="BP16:BQ16"/>
    <mergeCell ref="BR16:BS16"/>
    <mergeCell ref="BT16:BU16"/>
    <mergeCell ref="BV16:BW16"/>
    <mergeCell ref="BZ16:CA16"/>
    <mergeCell ref="CB16:CC16"/>
    <mergeCell ref="CD16:CE16"/>
    <mergeCell ref="H17:I17"/>
    <mergeCell ref="J17:K17"/>
    <mergeCell ref="L17:M17"/>
    <mergeCell ref="N17:O17"/>
    <mergeCell ref="P17:Q17"/>
    <mergeCell ref="R17:S17"/>
    <mergeCell ref="T17:U17"/>
    <mergeCell ref="V17:W17"/>
    <mergeCell ref="X17:Y17"/>
    <mergeCell ref="Z17:AA17"/>
    <mergeCell ref="AB17:AC17"/>
    <mergeCell ref="AD17:AE17"/>
    <mergeCell ref="AH17:AI17"/>
    <mergeCell ref="AJ17:AK17"/>
    <mergeCell ref="AL17:AM17"/>
    <mergeCell ref="AZ17:BA17"/>
    <mergeCell ref="BB17:BC17"/>
    <mergeCell ref="BD17:BE17"/>
    <mergeCell ref="BF17:BG17"/>
    <mergeCell ref="BH17:BI17"/>
    <mergeCell ref="BJ17:BK17"/>
    <mergeCell ref="BL17:BM17"/>
    <mergeCell ref="BN17:BO17"/>
    <mergeCell ref="BP17:BQ17"/>
    <mergeCell ref="BR17:BS17"/>
    <mergeCell ref="BT17:BU17"/>
    <mergeCell ref="BV17:BW17"/>
    <mergeCell ref="BZ17:CA17"/>
    <mergeCell ref="CB17:CC17"/>
    <mergeCell ref="CD17:CE17"/>
    <mergeCell ref="H18:I18"/>
    <mergeCell ref="J18:K18"/>
    <mergeCell ref="L18:M18"/>
    <mergeCell ref="N18:O18"/>
    <mergeCell ref="P18:Q18"/>
    <mergeCell ref="R18:S18"/>
    <mergeCell ref="T18:U18"/>
    <mergeCell ref="V18:W18"/>
    <mergeCell ref="X18:Y18"/>
    <mergeCell ref="Z18:AA18"/>
    <mergeCell ref="AB18:AC18"/>
    <mergeCell ref="AD18:AE18"/>
    <mergeCell ref="AH18:AI18"/>
    <mergeCell ref="AJ18:AK18"/>
    <mergeCell ref="AL18:AM18"/>
    <mergeCell ref="AZ18:BA18"/>
    <mergeCell ref="BB18:BC18"/>
    <mergeCell ref="BD18:BE18"/>
    <mergeCell ref="BF18:BG18"/>
    <mergeCell ref="BH18:BI18"/>
    <mergeCell ref="BJ18:BK18"/>
    <mergeCell ref="BL18:BM18"/>
    <mergeCell ref="BN18:BO18"/>
    <mergeCell ref="BP18:BQ18"/>
    <mergeCell ref="BR18:BS18"/>
    <mergeCell ref="BT18:BU18"/>
    <mergeCell ref="BV18:BW18"/>
    <mergeCell ref="BZ18:CA18"/>
    <mergeCell ref="CB18:CC18"/>
    <mergeCell ref="CD18:CE18"/>
    <mergeCell ref="H19:I19"/>
    <mergeCell ref="J19:K19"/>
    <mergeCell ref="L19:M19"/>
    <mergeCell ref="N19:O19"/>
    <mergeCell ref="P19:Q19"/>
    <mergeCell ref="R19:S19"/>
    <mergeCell ref="T19:U19"/>
    <mergeCell ref="V19:W19"/>
    <mergeCell ref="X19:Y19"/>
    <mergeCell ref="Z19:AA19"/>
    <mergeCell ref="AB19:AC19"/>
    <mergeCell ref="AD19:AE19"/>
    <mergeCell ref="AH19:AI19"/>
    <mergeCell ref="AJ19:AK19"/>
    <mergeCell ref="AL19:AM19"/>
    <mergeCell ref="AZ19:BA19"/>
    <mergeCell ref="BB19:BC19"/>
    <mergeCell ref="BD19:BE19"/>
    <mergeCell ref="BF19:BG19"/>
    <mergeCell ref="BH19:BI19"/>
    <mergeCell ref="BJ19:BK19"/>
    <mergeCell ref="BL19:BM19"/>
    <mergeCell ref="BN19:BO19"/>
    <mergeCell ref="BP19:BQ19"/>
    <mergeCell ref="BR19:BS19"/>
    <mergeCell ref="BT19:BU19"/>
    <mergeCell ref="BV19:BW19"/>
    <mergeCell ref="BZ19:CA19"/>
    <mergeCell ref="CB19:CC19"/>
    <mergeCell ref="CD19:CE19"/>
    <mergeCell ref="H20:I20"/>
    <mergeCell ref="J20:K20"/>
    <mergeCell ref="L20:M20"/>
    <mergeCell ref="N20:O20"/>
    <mergeCell ref="P20:Q20"/>
    <mergeCell ref="R20:S20"/>
    <mergeCell ref="T20:U20"/>
    <mergeCell ref="V20:W20"/>
    <mergeCell ref="X20:Y20"/>
    <mergeCell ref="Z20:AA20"/>
    <mergeCell ref="AB20:AC20"/>
    <mergeCell ref="AD20:AE20"/>
    <mergeCell ref="AH20:AI20"/>
    <mergeCell ref="AJ20:AK20"/>
    <mergeCell ref="AL20:AM20"/>
    <mergeCell ref="AZ20:BA20"/>
    <mergeCell ref="BB20:BC20"/>
    <mergeCell ref="BD20:BE20"/>
    <mergeCell ref="BF20:BG20"/>
    <mergeCell ref="BH20:BI20"/>
    <mergeCell ref="BJ20:BK20"/>
    <mergeCell ref="BL20:BM20"/>
    <mergeCell ref="BN20:BO20"/>
    <mergeCell ref="BP20:BQ20"/>
    <mergeCell ref="BR20:BS20"/>
    <mergeCell ref="BT20:BU20"/>
    <mergeCell ref="BV20:BW20"/>
    <mergeCell ref="BZ20:CA20"/>
    <mergeCell ref="CB20:CC20"/>
    <mergeCell ref="CD20:CE20"/>
    <mergeCell ref="H21:I21"/>
    <mergeCell ref="J21:K21"/>
    <mergeCell ref="L21:M21"/>
    <mergeCell ref="N21:O21"/>
    <mergeCell ref="P21:Q21"/>
    <mergeCell ref="R21:S21"/>
    <mergeCell ref="T21:U21"/>
    <mergeCell ref="V21:W21"/>
    <mergeCell ref="X21:Y21"/>
    <mergeCell ref="Z21:AA21"/>
    <mergeCell ref="AB21:AC21"/>
    <mergeCell ref="AD21:AE21"/>
    <mergeCell ref="AH21:AI21"/>
    <mergeCell ref="AJ21:AK21"/>
    <mergeCell ref="AL21:AM21"/>
    <mergeCell ref="AZ21:BA21"/>
    <mergeCell ref="BB21:BC21"/>
    <mergeCell ref="BD21:BE21"/>
    <mergeCell ref="BF21:BG21"/>
    <mergeCell ref="BH21:BI21"/>
    <mergeCell ref="BJ21:BK21"/>
    <mergeCell ref="BL21:BM21"/>
    <mergeCell ref="BN21:BO21"/>
    <mergeCell ref="BP21:BQ21"/>
    <mergeCell ref="BR21:BS21"/>
    <mergeCell ref="BT21:BU21"/>
    <mergeCell ref="BV21:BW21"/>
    <mergeCell ref="BZ21:CA21"/>
    <mergeCell ref="CB21:CC21"/>
    <mergeCell ref="CD21:CE21"/>
    <mergeCell ref="H22:I22"/>
    <mergeCell ref="J22:K22"/>
    <mergeCell ref="L22:M22"/>
    <mergeCell ref="N22:O22"/>
    <mergeCell ref="P22:Q22"/>
    <mergeCell ref="R22:S22"/>
    <mergeCell ref="T22:U22"/>
    <mergeCell ref="V22:W22"/>
    <mergeCell ref="X22:Y22"/>
    <mergeCell ref="Z22:AA22"/>
    <mergeCell ref="AB22:AC22"/>
    <mergeCell ref="AD22:AE22"/>
    <mergeCell ref="AH22:AI22"/>
    <mergeCell ref="AJ22:AK22"/>
    <mergeCell ref="AL22:AM22"/>
    <mergeCell ref="AZ22:BA22"/>
    <mergeCell ref="BB22:BC22"/>
    <mergeCell ref="BD22:BE22"/>
    <mergeCell ref="BF22:BG22"/>
    <mergeCell ref="BH22:BI22"/>
    <mergeCell ref="BJ22:BK22"/>
    <mergeCell ref="BL22:BM22"/>
    <mergeCell ref="BN22:BO22"/>
    <mergeCell ref="BP22:BQ22"/>
    <mergeCell ref="BR22:BS22"/>
    <mergeCell ref="BT22:BU22"/>
    <mergeCell ref="BV22:BW22"/>
    <mergeCell ref="BZ22:CA22"/>
    <mergeCell ref="CB22:CC22"/>
    <mergeCell ref="CD22:CE22"/>
    <mergeCell ref="H23:I23"/>
    <mergeCell ref="J23:K23"/>
    <mergeCell ref="L23:M23"/>
    <mergeCell ref="N23:O23"/>
    <mergeCell ref="P23:Q23"/>
    <mergeCell ref="R23:S23"/>
    <mergeCell ref="T23:U23"/>
    <mergeCell ref="V23:W23"/>
    <mergeCell ref="X23:Y23"/>
    <mergeCell ref="Z23:AA23"/>
    <mergeCell ref="AB23:AC23"/>
    <mergeCell ref="AD23:AE23"/>
    <mergeCell ref="AH23:AI23"/>
    <mergeCell ref="AJ23:AK23"/>
    <mergeCell ref="AL23:AM23"/>
    <mergeCell ref="AZ23:BA23"/>
    <mergeCell ref="BB23:BC23"/>
    <mergeCell ref="BD23:BE23"/>
    <mergeCell ref="BF23:BG23"/>
    <mergeCell ref="BH23:BI23"/>
    <mergeCell ref="BJ23:BK23"/>
    <mergeCell ref="BL23:BM23"/>
    <mergeCell ref="BN23:BO23"/>
    <mergeCell ref="BP23:BQ23"/>
    <mergeCell ref="BR23:BS23"/>
    <mergeCell ref="BT23:BU23"/>
    <mergeCell ref="BV23:BW23"/>
    <mergeCell ref="BZ23:CA23"/>
    <mergeCell ref="CB23:CC23"/>
    <mergeCell ref="CD23:CE23"/>
    <mergeCell ref="H24:I24"/>
    <mergeCell ref="J24:K24"/>
    <mergeCell ref="L24:M24"/>
    <mergeCell ref="N24:O24"/>
    <mergeCell ref="P24:Q24"/>
    <mergeCell ref="R24:S24"/>
    <mergeCell ref="T24:U24"/>
    <mergeCell ref="V24:W24"/>
    <mergeCell ref="X24:Y24"/>
    <mergeCell ref="Z24:AA24"/>
    <mergeCell ref="AB24:AC24"/>
    <mergeCell ref="AD24:AE24"/>
    <mergeCell ref="AH24:AI24"/>
    <mergeCell ref="AJ24:AK24"/>
    <mergeCell ref="AL24:AM24"/>
    <mergeCell ref="AZ24:BA24"/>
    <mergeCell ref="BB24:BC24"/>
    <mergeCell ref="BD24:BE24"/>
    <mergeCell ref="BF24:BG24"/>
    <mergeCell ref="BH24:BI24"/>
    <mergeCell ref="BJ24:BK24"/>
    <mergeCell ref="BL24:BM24"/>
    <mergeCell ref="BN24:BO24"/>
    <mergeCell ref="BP24:BQ24"/>
    <mergeCell ref="BR24:BS24"/>
    <mergeCell ref="BT24:BU24"/>
    <mergeCell ref="BV24:BW24"/>
    <mergeCell ref="BZ24:CA24"/>
    <mergeCell ref="CB24:CC24"/>
    <mergeCell ref="CD24:CE24"/>
    <mergeCell ref="H25:I25"/>
    <mergeCell ref="J25:K25"/>
    <mergeCell ref="L25:M25"/>
    <mergeCell ref="N25:O25"/>
    <mergeCell ref="P25:Q25"/>
    <mergeCell ref="R25:S25"/>
    <mergeCell ref="T25:U25"/>
    <mergeCell ref="V25:W25"/>
    <mergeCell ref="X25:Y25"/>
    <mergeCell ref="Z25:AA25"/>
    <mergeCell ref="AB25:AC25"/>
    <mergeCell ref="AD25:AE25"/>
    <mergeCell ref="AH25:AI25"/>
    <mergeCell ref="AJ25:AK25"/>
    <mergeCell ref="AL25:AM25"/>
    <mergeCell ref="AZ25:BA25"/>
    <mergeCell ref="BB25:BC25"/>
    <mergeCell ref="BD25:BE25"/>
    <mergeCell ref="BF25:BG25"/>
    <mergeCell ref="BH25:BI25"/>
    <mergeCell ref="BJ25:BK25"/>
    <mergeCell ref="BL25:BM25"/>
    <mergeCell ref="BN25:BO25"/>
    <mergeCell ref="BP25:BQ25"/>
    <mergeCell ref="BR25:BS25"/>
    <mergeCell ref="BT25:BU25"/>
    <mergeCell ref="BV25:BW25"/>
    <mergeCell ref="BZ25:CA25"/>
    <mergeCell ref="CB25:CC25"/>
    <mergeCell ref="CD25:CE25"/>
    <mergeCell ref="H26:I26"/>
    <mergeCell ref="J26:K26"/>
    <mergeCell ref="L26:M26"/>
    <mergeCell ref="N26:O26"/>
    <mergeCell ref="P26:Q26"/>
    <mergeCell ref="R26:S26"/>
    <mergeCell ref="T26:U26"/>
    <mergeCell ref="V26:W26"/>
    <mergeCell ref="X26:Y26"/>
    <mergeCell ref="Z26:AA26"/>
    <mergeCell ref="AB26:AC26"/>
    <mergeCell ref="AD26:AE26"/>
    <mergeCell ref="AH26:AI26"/>
    <mergeCell ref="AJ26:AK26"/>
    <mergeCell ref="AL26:AM26"/>
    <mergeCell ref="AZ26:BA26"/>
    <mergeCell ref="BB26:BC26"/>
    <mergeCell ref="BD26:BE26"/>
    <mergeCell ref="BF26:BG26"/>
    <mergeCell ref="BH26:BI26"/>
    <mergeCell ref="BJ26:BK26"/>
    <mergeCell ref="BL26:BM26"/>
    <mergeCell ref="BN26:BO26"/>
    <mergeCell ref="BP26:BQ26"/>
    <mergeCell ref="BR26:BS26"/>
    <mergeCell ref="BT26:BU26"/>
    <mergeCell ref="BV26:BW26"/>
    <mergeCell ref="BZ26:CA26"/>
    <mergeCell ref="CB26:CC26"/>
    <mergeCell ref="CD26:CE26"/>
    <mergeCell ref="H27:I27"/>
    <mergeCell ref="J27:K27"/>
    <mergeCell ref="L27:M27"/>
    <mergeCell ref="N27:O27"/>
    <mergeCell ref="P27:Q27"/>
    <mergeCell ref="R27:S27"/>
    <mergeCell ref="T27:U27"/>
    <mergeCell ref="V27:W27"/>
    <mergeCell ref="X27:Y27"/>
    <mergeCell ref="Z27:AA27"/>
    <mergeCell ref="AB27:AC27"/>
    <mergeCell ref="AD27:AE27"/>
    <mergeCell ref="AH27:AI27"/>
    <mergeCell ref="AJ27:AK27"/>
    <mergeCell ref="AL27:AM27"/>
    <mergeCell ref="AZ27:BA27"/>
    <mergeCell ref="BB27:BC27"/>
    <mergeCell ref="BD27:BE27"/>
    <mergeCell ref="BF27:BG27"/>
    <mergeCell ref="BH27:BI27"/>
    <mergeCell ref="BJ27:BK27"/>
    <mergeCell ref="BL27:BM27"/>
    <mergeCell ref="BN27:BO27"/>
    <mergeCell ref="BP27:BQ27"/>
    <mergeCell ref="BR27:BS27"/>
    <mergeCell ref="BT27:BU27"/>
    <mergeCell ref="BV27:BW27"/>
    <mergeCell ref="BZ27:CA27"/>
    <mergeCell ref="CB27:CC27"/>
    <mergeCell ref="CD27:CE27"/>
    <mergeCell ref="H28:I28"/>
    <mergeCell ref="J28:K28"/>
    <mergeCell ref="L28:M28"/>
    <mergeCell ref="N28:O28"/>
    <mergeCell ref="P28:Q28"/>
    <mergeCell ref="R28:S28"/>
    <mergeCell ref="T28:U28"/>
    <mergeCell ref="V28:W28"/>
    <mergeCell ref="X28:Y28"/>
    <mergeCell ref="Z28:AA28"/>
    <mergeCell ref="AB28:AC28"/>
    <mergeCell ref="AD28:AE28"/>
    <mergeCell ref="AH28:AI28"/>
    <mergeCell ref="AJ28:AK28"/>
    <mergeCell ref="AL28:AM28"/>
    <mergeCell ref="AZ28:BA28"/>
    <mergeCell ref="BB28:BC28"/>
    <mergeCell ref="BD28:BE28"/>
    <mergeCell ref="BF28:BG28"/>
    <mergeCell ref="BH28:BI28"/>
    <mergeCell ref="BJ28:BK28"/>
    <mergeCell ref="BL28:BM28"/>
    <mergeCell ref="BN28:BO28"/>
    <mergeCell ref="BP28:BQ28"/>
    <mergeCell ref="BR28:BS28"/>
    <mergeCell ref="BT28:BU28"/>
    <mergeCell ref="BV28:BW28"/>
    <mergeCell ref="BZ28:CA28"/>
    <mergeCell ref="CB28:CC28"/>
    <mergeCell ref="CD28:CE28"/>
    <mergeCell ref="H29:I29"/>
    <mergeCell ref="J29:K29"/>
    <mergeCell ref="L29:M29"/>
    <mergeCell ref="N29:O29"/>
    <mergeCell ref="P29:Q29"/>
    <mergeCell ref="R29:S29"/>
    <mergeCell ref="T29:U29"/>
    <mergeCell ref="V29:W29"/>
    <mergeCell ref="X29:Y29"/>
    <mergeCell ref="Z29:AA29"/>
    <mergeCell ref="AB29:AC29"/>
    <mergeCell ref="AD29:AE29"/>
    <mergeCell ref="AH29:AI29"/>
    <mergeCell ref="AJ29:AK29"/>
    <mergeCell ref="AL29:AM29"/>
    <mergeCell ref="AZ29:BA29"/>
    <mergeCell ref="BB29:BC29"/>
    <mergeCell ref="BD29:BE29"/>
    <mergeCell ref="BF29:BG29"/>
    <mergeCell ref="BH29:BI29"/>
    <mergeCell ref="BJ29:BK29"/>
    <mergeCell ref="BL29:BM29"/>
    <mergeCell ref="BN29:BO29"/>
    <mergeCell ref="BP29:BQ29"/>
    <mergeCell ref="BR29:BS29"/>
    <mergeCell ref="BT29:BU29"/>
    <mergeCell ref="BV29:BW29"/>
    <mergeCell ref="BZ29:CA29"/>
    <mergeCell ref="CB29:CC29"/>
    <mergeCell ref="CD29:CE29"/>
    <mergeCell ref="H30:I30"/>
    <mergeCell ref="J30:K30"/>
    <mergeCell ref="L30:M30"/>
    <mergeCell ref="N30:O30"/>
    <mergeCell ref="P30:Q30"/>
    <mergeCell ref="R30:S30"/>
    <mergeCell ref="T30:U30"/>
    <mergeCell ref="V30:W30"/>
    <mergeCell ref="X30:Y30"/>
    <mergeCell ref="Z30:AA30"/>
    <mergeCell ref="AB30:AC30"/>
    <mergeCell ref="AD30:AE30"/>
    <mergeCell ref="AH30:AI30"/>
    <mergeCell ref="AJ30:AK30"/>
    <mergeCell ref="AL30:AM30"/>
    <mergeCell ref="AZ30:BA30"/>
    <mergeCell ref="BB30:BC30"/>
    <mergeCell ref="BD30:BE30"/>
    <mergeCell ref="BF30:BG30"/>
    <mergeCell ref="BH30:BI30"/>
    <mergeCell ref="BJ30:BK30"/>
    <mergeCell ref="BL30:BM30"/>
    <mergeCell ref="BN30:BO30"/>
    <mergeCell ref="BP30:BQ30"/>
    <mergeCell ref="BR30:BS30"/>
    <mergeCell ref="BT30:BU30"/>
    <mergeCell ref="BV30:BW30"/>
    <mergeCell ref="BZ30:CA30"/>
    <mergeCell ref="CB30:CC30"/>
    <mergeCell ref="CD30:CE30"/>
    <mergeCell ref="H31:I31"/>
    <mergeCell ref="J31:K31"/>
    <mergeCell ref="L31:M31"/>
    <mergeCell ref="N31:O31"/>
    <mergeCell ref="P31:Q31"/>
    <mergeCell ref="R31:S31"/>
    <mergeCell ref="T31:U31"/>
    <mergeCell ref="V31:W31"/>
    <mergeCell ref="X31:Y31"/>
    <mergeCell ref="Z31:AA31"/>
    <mergeCell ref="AB31:AC31"/>
    <mergeCell ref="AD31:AE31"/>
    <mergeCell ref="AH31:AI31"/>
    <mergeCell ref="AJ31:AK31"/>
    <mergeCell ref="AL31:AM31"/>
    <mergeCell ref="AZ31:BA31"/>
    <mergeCell ref="BB31:BC31"/>
    <mergeCell ref="BD31:BE31"/>
    <mergeCell ref="BF31:BG31"/>
    <mergeCell ref="BH31:BI31"/>
    <mergeCell ref="BJ31:BK31"/>
    <mergeCell ref="BL31:BM31"/>
    <mergeCell ref="BN31:BO31"/>
    <mergeCell ref="BP31:BQ31"/>
    <mergeCell ref="BR31:BS31"/>
    <mergeCell ref="BT31:BU31"/>
    <mergeCell ref="BV31:BW31"/>
    <mergeCell ref="BZ31:CA31"/>
    <mergeCell ref="CB31:CC31"/>
    <mergeCell ref="CD31:CE31"/>
    <mergeCell ref="H32:I32"/>
    <mergeCell ref="J32:K32"/>
    <mergeCell ref="L32:M32"/>
    <mergeCell ref="N32:O32"/>
    <mergeCell ref="P32:Q32"/>
    <mergeCell ref="R32:S32"/>
    <mergeCell ref="T32:U32"/>
    <mergeCell ref="V32:W32"/>
    <mergeCell ref="X32:Y32"/>
    <mergeCell ref="Z32:AA32"/>
    <mergeCell ref="AB32:AC32"/>
    <mergeCell ref="AD32:AE32"/>
    <mergeCell ref="AH32:AI32"/>
    <mergeCell ref="AJ32:AK32"/>
    <mergeCell ref="AL32:AM32"/>
    <mergeCell ref="AZ32:BA32"/>
    <mergeCell ref="BB32:BC32"/>
    <mergeCell ref="BD32:BE32"/>
    <mergeCell ref="BF32:BG32"/>
    <mergeCell ref="BH32:BI32"/>
    <mergeCell ref="BJ32:BK32"/>
    <mergeCell ref="BL32:BM32"/>
    <mergeCell ref="BN32:BO32"/>
    <mergeCell ref="BP32:BQ32"/>
    <mergeCell ref="BR32:BS32"/>
    <mergeCell ref="BT32:BU32"/>
    <mergeCell ref="BV32:BW32"/>
    <mergeCell ref="BZ32:CA32"/>
    <mergeCell ref="CB32:CC32"/>
    <mergeCell ref="CD32:CE32"/>
    <mergeCell ref="H33:I33"/>
    <mergeCell ref="J33:K33"/>
    <mergeCell ref="L33:M33"/>
    <mergeCell ref="N33:O33"/>
    <mergeCell ref="P33:Q33"/>
    <mergeCell ref="R33:S33"/>
    <mergeCell ref="T33:U33"/>
    <mergeCell ref="V33:W33"/>
    <mergeCell ref="X33:Y33"/>
    <mergeCell ref="Z33:AA33"/>
    <mergeCell ref="AB33:AC33"/>
    <mergeCell ref="AD33:AE33"/>
    <mergeCell ref="AH33:AI33"/>
    <mergeCell ref="AJ33:AK33"/>
    <mergeCell ref="AL33:AM33"/>
    <mergeCell ref="AZ33:BA33"/>
    <mergeCell ref="BB33:BC33"/>
    <mergeCell ref="BD33:BE33"/>
    <mergeCell ref="BF33:BG33"/>
    <mergeCell ref="BH33:BI33"/>
    <mergeCell ref="BJ33:BK33"/>
    <mergeCell ref="BL33:BM33"/>
    <mergeCell ref="BN33:BO33"/>
    <mergeCell ref="BP33:BQ33"/>
    <mergeCell ref="BR33:BS33"/>
    <mergeCell ref="BT33:BU33"/>
    <mergeCell ref="BV33:BW33"/>
    <mergeCell ref="BZ33:CA33"/>
    <mergeCell ref="CB33:CC33"/>
    <mergeCell ref="CD33:CE33"/>
    <mergeCell ref="H34:I34"/>
    <mergeCell ref="J34:K34"/>
    <mergeCell ref="L34:M34"/>
    <mergeCell ref="N34:O34"/>
    <mergeCell ref="P34:Q34"/>
    <mergeCell ref="R34:S34"/>
    <mergeCell ref="T34:U34"/>
    <mergeCell ref="V34:W34"/>
    <mergeCell ref="X34:Y34"/>
    <mergeCell ref="Z34:AA34"/>
    <mergeCell ref="AB34:AC34"/>
    <mergeCell ref="AD34:AE34"/>
    <mergeCell ref="AH34:AI34"/>
    <mergeCell ref="AJ34:AK34"/>
    <mergeCell ref="AL34:AM34"/>
    <mergeCell ref="AZ34:BA34"/>
    <mergeCell ref="BB34:BC34"/>
    <mergeCell ref="BD34:BE34"/>
    <mergeCell ref="BF34:BG34"/>
    <mergeCell ref="BH34:BI34"/>
    <mergeCell ref="BJ34:BK34"/>
    <mergeCell ref="BL34:BM34"/>
    <mergeCell ref="BN34:BO34"/>
    <mergeCell ref="BP34:BQ34"/>
    <mergeCell ref="BR34:BS34"/>
    <mergeCell ref="BT34:BU34"/>
    <mergeCell ref="BV34:BW34"/>
    <mergeCell ref="BZ34:CA34"/>
    <mergeCell ref="CB34:CC34"/>
    <mergeCell ref="CD34:CE34"/>
    <mergeCell ref="H35:I35"/>
    <mergeCell ref="J35:K35"/>
    <mergeCell ref="L35:M35"/>
    <mergeCell ref="N35:O35"/>
    <mergeCell ref="P35:Q35"/>
    <mergeCell ref="R35:S35"/>
    <mergeCell ref="T35:U35"/>
    <mergeCell ref="V35:W35"/>
    <mergeCell ref="X35:Y35"/>
    <mergeCell ref="Z35:AA35"/>
    <mergeCell ref="AB35:AC35"/>
    <mergeCell ref="AD35:AE35"/>
    <mergeCell ref="AH35:AI35"/>
    <mergeCell ref="AJ35:AK35"/>
    <mergeCell ref="AL35:AM35"/>
    <mergeCell ref="AZ35:BA35"/>
    <mergeCell ref="BB35:BC35"/>
    <mergeCell ref="BD35:BE35"/>
    <mergeCell ref="BF35:BG35"/>
    <mergeCell ref="BH35:BI35"/>
    <mergeCell ref="BJ35:BK35"/>
    <mergeCell ref="BL35:BM35"/>
    <mergeCell ref="BN35:BO35"/>
    <mergeCell ref="BP35:BQ35"/>
    <mergeCell ref="BR35:BS35"/>
    <mergeCell ref="BT35:BU35"/>
    <mergeCell ref="BV35:BW35"/>
    <mergeCell ref="BZ35:CA35"/>
    <mergeCell ref="CB35:CC35"/>
    <mergeCell ref="CD35:CE35"/>
    <mergeCell ref="H36:I36"/>
    <mergeCell ref="J36:K36"/>
    <mergeCell ref="L36:M36"/>
    <mergeCell ref="N36:O36"/>
    <mergeCell ref="P36:Q36"/>
    <mergeCell ref="R36:S36"/>
    <mergeCell ref="T36:U36"/>
    <mergeCell ref="V36:W36"/>
    <mergeCell ref="X36:Y36"/>
    <mergeCell ref="Z36:AA36"/>
    <mergeCell ref="AB36:AC36"/>
    <mergeCell ref="AD36:AE36"/>
    <mergeCell ref="AH36:AI36"/>
    <mergeCell ref="AJ36:AK36"/>
    <mergeCell ref="AL36:AM36"/>
    <mergeCell ref="AZ36:BA36"/>
    <mergeCell ref="BB36:BC36"/>
    <mergeCell ref="BD36:BE36"/>
    <mergeCell ref="BF36:BG36"/>
    <mergeCell ref="BH36:BI36"/>
    <mergeCell ref="BJ36:BK36"/>
    <mergeCell ref="BL36:BM36"/>
    <mergeCell ref="BN36:BO36"/>
    <mergeCell ref="BP36:BQ36"/>
    <mergeCell ref="BR36:BS36"/>
    <mergeCell ref="BT36:BU36"/>
    <mergeCell ref="BV36:BW36"/>
    <mergeCell ref="BZ36:CA36"/>
    <mergeCell ref="CB36:CC36"/>
    <mergeCell ref="CD36:CE36"/>
    <mergeCell ref="H37:I37"/>
    <mergeCell ref="J37:K37"/>
    <mergeCell ref="L37:M37"/>
    <mergeCell ref="N37:O37"/>
    <mergeCell ref="P37:Q37"/>
    <mergeCell ref="R37:S37"/>
    <mergeCell ref="T37:U37"/>
    <mergeCell ref="V37:W37"/>
    <mergeCell ref="X37:Y37"/>
    <mergeCell ref="Z37:AA37"/>
    <mergeCell ref="AB37:AC37"/>
    <mergeCell ref="AD37:AE37"/>
    <mergeCell ref="AH37:AI37"/>
    <mergeCell ref="AJ37:AK37"/>
    <mergeCell ref="AL37:AM37"/>
    <mergeCell ref="AZ37:BA37"/>
    <mergeCell ref="BB37:BC37"/>
    <mergeCell ref="BD37:BE37"/>
    <mergeCell ref="BF37:BG37"/>
    <mergeCell ref="BH37:BI37"/>
    <mergeCell ref="BJ37:BK37"/>
    <mergeCell ref="BL37:BM37"/>
    <mergeCell ref="BN37:BO37"/>
    <mergeCell ref="BP37:BQ37"/>
    <mergeCell ref="BR37:BS37"/>
    <mergeCell ref="BT37:BU37"/>
    <mergeCell ref="BV37:BW37"/>
    <mergeCell ref="BZ37:CA37"/>
    <mergeCell ref="CB37:CC37"/>
    <mergeCell ref="CD37:CE37"/>
    <mergeCell ref="H38:I38"/>
    <mergeCell ref="J38:K38"/>
    <mergeCell ref="L38:M38"/>
    <mergeCell ref="N38:O38"/>
    <mergeCell ref="P38:Q38"/>
    <mergeCell ref="R38:S38"/>
    <mergeCell ref="T38:U38"/>
    <mergeCell ref="V38:W38"/>
    <mergeCell ref="X38:Y38"/>
    <mergeCell ref="Z38:AA38"/>
    <mergeCell ref="AB38:AC38"/>
    <mergeCell ref="AD38:AE38"/>
    <mergeCell ref="AH38:AI38"/>
    <mergeCell ref="AJ38:AK38"/>
    <mergeCell ref="AL38:AM38"/>
    <mergeCell ref="AZ38:BA38"/>
    <mergeCell ref="BB38:BC38"/>
    <mergeCell ref="BD38:BE38"/>
    <mergeCell ref="BF38:BG38"/>
    <mergeCell ref="BH38:BI38"/>
    <mergeCell ref="BJ38:BK38"/>
    <mergeCell ref="BL38:BM38"/>
    <mergeCell ref="BN38:BO38"/>
    <mergeCell ref="BP38:BQ38"/>
    <mergeCell ref="BR38:BS38"/>
    <mergeCell ref="BT38:BU38"/>
    <mergeCell ref="BV38:BW38"/>
    <mergeCell ref="BZ38:CA38"/>
    <mergeCell ref="CB38:CC38"/>
    <mergeCell ref="CD38:CE38"/>
    <mergeCell ref="H39:I39"/>
    <mergeCell ref="J39:K39"/>
    <mergeCell ref="L39:M39"/>
    <mergeCell ref="N39:O39"/>
    <mergeCell ref="P39:Q39"/>
    <mergeCell ref="R39:S39"/>
    <mergeCell ref="T39:U39"/>
    <mergeCell ref="V39:W39"/>
    <mergeCell ref="X39:Y39"/>
    <mergeCell ref="Z39:AA39"/>
    <mergeCell ref="AB39:AC39"/>
    <mergeCell ref="AD39:AE39"/>
    <mergeCell ref="AH39:AI39"/>
    <mergeCell ref="AJ39:AK39"/>
    <mergeCell ref="AL39:AM39"/>
    <mergeCell ref="AZ39:BA39"/>
    <mergeCell ref="BB39:BC39"/>
    <mergeCell ref="BD39:BE39"/>
    <mergeCell ref="BF39:BG39"/>
    <mergeCell ref="BH39:BI39"/>
    <mergeCell ref="BJ39:BK39"/>
    <mergeCell ref="BL39:BM39"/>
    <mergeCell ref="BN39:BO39"/>
    <mergeCell ref="BP39:BQ39"/>
    <mergeCell ref="BR39:BS39"/>
    <mergeCell ref="BT39:BU39"/>
    <mergeCell ref="BV39:BW39"/>
    <mergeCell ref="BZ39:CA39"/>
    <mergeCell ref="CB39:CC39"/>
    <mergeCell ref="CD39:CE39"/>
    <mergeCell ref="H40:I40"/>
    <mergeCell ref="J40:K40"/>
    <mergeCell ref="L40:M40"/>
    <mergeCell ref="N40:O40"/>
    <mergeCell ref="P40:Q40"/>
    <mergeCell ref="R40:S40"/>
    <mergeCell ref="T40:U40"/>
    <mergeCell ref="V40:W40"/>
    <mergeCell ref="X40:Y40"/>
    <mergeCell ref="Z40:AA40"/>
    <mergeCell ref="AB40:AC40"/>
    <mergeCell ref="AD40:AE40"/>
    <mergeCell ref="AH40:AI40"/>
    <mergeCell ref="AJ40:AK40"/>
    <mergeCell ref="AL40:AM40"/>
    <mergeCell ref="AZ40:BA40"/>
    <mergeCell ref="BB40:BC40"/>
    <mergeCell ref="BD40:BE40"/>
    <mergeCell ref="BF40:BG40"/>
    <mergeCell ref="BH40:BI40"/>
    <mergeCell ref="BJ40:BK40"/>
    <mergeCell ref="BL40:BM40"/>
    <mergeCell ref="BN40:BO40"/>
    <mergeCell ref="BP40:BQ40"/>
    <mergeCell ref="BR40:BS40"/>
    <mergeCell ref="BT40:BU40"/>
    <mergeCell ref="BV40:BW40"/>
    <mergeCell ref="BZ40:CA40"/>
    <mergeCell ref="CB40:CC40"/>
    <mergeCell ref="CD40:CE40"/>
    <mergeCell ref="H41:I41"/>
    <mergeCell ref="J41:K41"/>
    <mergeCell ref="L41:M41"/>
    <mergeCell ref="N41:O41"/>
    <mergeCell ref="P41:Q41"/>
    <mergeCell ref="R41:S41"/>
    <mergeCell ref="T41:U41"/>
    <mergeCell ref="V41:W41"/>
    <mergeCell ref="X41:Y41"/>
    <mergeCell ref="Z41:AA41"/>
    <mergeCell ref="AB41:AC41"/>
    <mergeCell ref="AD41:AE41"/>
    <mergeCell ref="AH41:AI41"/>
    <mergeCell ref="AJ41:AK41"/>
    <mergeCell ref="AL41:AM41"/>
    <mergeCell ref="AZ41:BA41"/>
    <mergeCell ref="BB41:BC41"/>
    <mergeCell ref="BD41:BE41"/>
    <mergeCell ref="BF41:BG41"/>
    <mergeCell ref="BH41:BI41"/>
    <mergeCell ref="BJ41:BK41"/>
    <mergeCell ref="BL41:BM41"/>
    <mergeCell ref="BN41:BO41"/>
    <mergeCell ref="BP41:BQ41"/>
    <mergeCell ref="BR41:BS41"/>
    <mergeCell ref="BT41:BU41"/>
    <mergeCell ref="BV41:BW41"/>
    <mergeCell ref="BZ41:CA41"/>
    <mergeCell ref="CB41:CC41"/>
    <mergeCell ref="CD41:CE41"/>
    <mergeCell ref="H42:I42"/>
    <mergeCell ref="J42:K42"/>
    <mergeCell ref="L42:M42"/>
    <mergeCell ref="N42:O42"/>
    <mergeCell ref="P42:Q42"/>
    <mergeCell ref="R42:S42"/>
    <mergeCell ref="T42:U42"/>
    <mergeCell ref="V42:W42"/>
    <mergeCell ref="X42:Y42"/>
    <mergeCell ref="Z42:AA42"/>
    <mergeCell ref="AB42:AC42"/>
    <mergeCell ref="AD42:AE42"/>
    <mergeCell ref="AH42:AI42"/>
    <mergeCell ref="AJ42:AK42"/>
    <mergeCell ref="AL42:AM42"/>
    <mergeCell ref="AZ42:BA42"/>
    <mergeCell ref="BB42:BC42"/>
    <mergeCell ref="BD42:BE42"/>
    <mergeCell ref="BF42:BG42"/>
    <mergeCell ref="BH42:BI42"/>
    <mergeCell ref="BJ42:BK42"/>
    <mergeCell ref="BL42:BM42"/>
    <mergeCell ref="BN42:BO42"/>
    <mergeCell ref="BP42:BQ42"/>
    <mergeCell ref="BR42:BS42"/>
    <mergeCell ref="BT42:BU42"/>
    <mergeCell ref="BV42:BW42"/>
    <mergeCell ref="BZ42:CA42"/>
    <mergeCell ref="CB42:CC42"/>
    <mergeCell ref="CD42:CE42"/>
    <mergeCell ref="H43:I43"/>
    <mergeCell ref="J43:K43"/>
    <mergeCell ref="L43:M43"/>
    <mergeCell ref="N43:O43"/>
    <mergeCell ref="P43:Q43"/>
    <mergeCell ref="R43:S43"/>
    <mergeCell ref="T43:U43"/>
    <mergeCell ref="V43:W43"/>
    <mergeCell ref="X43:Y43"/>
    <mergeCell ref="Z43:AA43"/>
    <mergeCell ref="AB43:AC43"/>
    <mergeCell ref="AD43:AE43"/>
    <mergeCell ref="AH43:AI43"/>
    <mergeCell ref="AJ43:AK43"/>
    <mergeCell ref="AL43:AM43"/>
    <mergeCell ref="AZ43:BA43"/>
    <mergeCell ref="BB43:BC43"/>
    <mergeCell ref="BD43:BE43"/>
    <mergeCell ref="BF43:BG43"/>
    <mergeCell ref="BH43:BI43"/>
    <mergeCell ref="BJ43:BK43"/>
    <mergeCell ref="BL43:BM43"/>
    <mergeCell ref="BN43:BO43"/>
    <mergeCell ref="BP43:BQ43"/>
    <mergeCell ref="BR43:BS43"/>
    <mergeCell ref="BT43:BU43"/>
    <mergeCell ref="BV43:BW43"/>
    <mergeCell ref="BZ43:CA43"/>
    <mergeCell ref="CB43:CC43"/>
    <mergeCell ref="CD43:CE43"/>
    <mergeCell ref="H44:I44"/>
    <mergeCell ref="J44:K44"/>
    <mergeCell ref="L44:M44"/>
    <mergeCell ref="N44:O44"/>
    <mergeCell ref="P44:Q44"/>
    <mergeCell ref="R44:S44"/>
    <mergeCell ref="T44:U44"/>
    <mergeCell ref="V44:W44"/>
    <mergeCell ref="X44:Y44"/>
    <mergeCell ref="Z44:AA44"/>
    <mergeCell ref="AB44:AC44"/>
    <mergeCell ref="AD44:AE44"/>
    <mergeCell ref="AH44:AI44"/>
    <mergeCell ref="AJ44:AK44"/>
    <mergeCell ref="AL44:AM44"/>
    <mergeCell ref="AZ44:BA44"/>
    <mergeCell ref="BB44:BC44"/>
    <mergeCell ref="BD44:BE44"/>
    <mergeCell ref="BF44:BG44"/>
    <mergeCell ref="BH44:BI44"/>
    <mergeCell ref="BJ44:BK44"/>
    <mergeCell ref="BL44:BM44"/>
    <mergeCell ref="BN44:BO44"/>
    <mergeCell ref="BP44:BQ44"/>
    <mergeCell ref="BR44:BS44"/>
    <mergeCell ref="BT44:BU44"/>
    <mergeCell ref="BV44:BW44"/>
    <mergeCell ref="BZ44:CA44"/>
    <mergeCell ref="CB44:CC44"/>
    <mergeCell ref="CD44:CE44"/>
    <mergeCell ref="H45:I45"/>
    <mergeCell ref="J45:K45"/>
    <mergeCell ref="L45:M45"/>
    <mergeCell ref="N45:O45"/>
    <mergeCell ref="P45:Q45"/>
    <mergeCell ref="R45:S45"/>
    <mergeCell ref="T45:U45"/>
    <mergeCell ref="V45:W45"/>
    <mergeCell ref="X45:Y45"/>
    <mergeCell ref="Z45:AA45"/>
    <mergeCell ref="AB45:AC45"/>
    <mergeCell ref="AD45:AE45"/>
    <mergeCell ref="AH45:AI45"/>
    <mergeCell ref="AJ45:AK45"/>
    <mergeCell ref="AL45:AM45"/>
    <mergeCell ref="AZ45:BA45"/>
    <mergeCell ref="BB45:BC45"/>
    <mergeCell ref="BD45:BE45"/>
    <mergeCell ref="BF45:BG45"/>
    <mergeCell ref="BH45:BI45"/>
    <mergeCell ref="BJ45:BK45"/>
    <mergeCell ref="BL45:BM45"/>
    <mergeCell ref="BN45:BO45"/>
    <mergeCell ref="BP45:BQ45"/>
    <mergeCell ref="BR45:BS45"/>
    <mergeCell ref="BT45:BU45"/>
    <mergeCell ref="BV45:BW45"/>
    <mergeCell ref="BZ45:CA45"/>
    <mergeCell ref="CB45:CC45"/>
    <mergeCell ref="CD45:CE45"/>
    <mergeCell ref="H46:I46"/>
    <mergeCell ref="J46:K46"/>
    <mergeCell ref="L46:M46"/>
    <mergeCell ref="N46:O46"/>
    <mergeCell ref="P46:Q46"/>
    <mergeCell ref="R46:S46"/>
    <mergeCell ref="T46:U46"/>
    <mergeCell ref="V46:W46"/>
    <mergeCell ref="X46:Y46"/>
    <mergeCell ref="Z46:AA46"/>
    <mergeCell ref="AB46:AC46"/>
    <mergeCell ref="AD46:AE46"/>
    <mergeCell ref="AH46:AI46"/>
    <mergeCell ref="AJ46:AK46"/>
    <mergeCell ref="AL46:AM46"/>
    <mergeCell ref="AZ46:BA46"/>
    <mergeCell ref="BB46:BC46"/>
    <mergeCell ref="BD46:BE46"/>
    <mergeCell ref="BF46:BG46"/>
    <mergeCell ref="BH46:BI46"/>
    <mergeCell ref="BJ46:BK46"/>
    <mergeCell ref="BL46:BM46"/>
    <mergeCell ref="BN46:BO46"/>
    <mergeCell ref="BP46:BQ46"/>
    <mergeCell ref="BR46:BS46"/>
    <mergeCell ref="BT46:BU46"/>
    <mergeCell ref="BV46:BW46"/>
    <mergeCell ref="BZ46:CA46"/>
    <mergeCell ref="CB46:CC46"/>
    <mergeCell ref="CD46:CE46"/>
    <mergeCell ref="H47:I47"/>
    <mergeCell ref="J47:K47"/>
    <mergeCell ref="L47:M47"/>
    <mergeCell ref="N47:O47"/>
    <mergeCell ref="P47:Q47"/>
    <mergeCell ref="R47:S47"/>
    <mergeCell ref="T47:U47"/>
    <mergeCell ref="V47:W47"/>
    <mergeCell ref="X47:Y47"/>
    <mergeCell ref="Z47:AA47"/>
    <mergeCell ref="AB47:AC47"/>
    <mergeCell ref="AD47:AE47"/>
    <mergeCell ref="AH47:AI47"/>
    <mergeCell ref="AJ47:AK47"/>
    <mergeCell ref="AL47:AM47"/>
    <mergeCell ref="AZ47:BA47"/>
    <mergeCell ref="BB47:BC47"/>
    <mergeCell ref="BD47:BE47"/>
    <mergeCell ref="BF47:BG47"/>
    <mergeCell ref="BH47:BI47"/>
    <mergeCell ref="BJ47:BK47"/>
    <mergeCell ref="BL47:BM47"/>
    <mergeCell ref="BN47:BO47"/>
    <mergeCell ref="BP47:BQ47"/>
    <mergeCell ref="BR47:BS47"/>
    <mergeCell ref="BT47:BU47"/>
    <mergeCell ref="BV47:BW47"/>
    <mergeCell ref="BZ47:CA47"/>
    <mergeCell ref="CB47:CC47"/>
    <mergeCell ref="CD47:CE47"/>
    <mergeCell ref="H48:I48"/>
    <mergeCell ref="J48:K48"/>
    <mergeCell ref="L48:M48"/>
    <mergeCell ref="N48:O48"/>
    <mergeCell ref="P48:Q48"/>
    <mergeCell ref="R48:S48"/>
    <mergeCell ref="T48:U48"/>
    <mergeCell ref="V48:W48"/>
    <mergeCell ref="X48:Y48"/>
    <mergeCell ref="Z48:AA48"/>
    <mergeCell ref="AB48:AC48"/>
    <mergeCell ref="AD48:AE48"/>
    <mergeCell ref="AH48:AI48"/>
    <mergeCell ref="AJ48:AK48"/>
    <mergeCell ref="AL48:AM48"/>
    <mergeCell ref="AZ48:BA48"/>
    <mergeCell ref="BB48:BC48"/>
    <mergeCell ref="BD48:BE48"/>
    <mergeCell ref="BF48:BG48"/>
    <mergeCell ref="BH48:BI48"/>
    <mergeCell ref="BJ48:BK48"/>
    <mergeCell ref="BL48:BM48"/>
    <mergeCell ref="BN48:BO48"/>
    <mergeCell ref="BP48:BQ48"/>
    <mergeCell ref="BR48:BS48"/>
    <mergeCell ref="BT48:BU48"/>
    <mergeCell ref="BV48:BW48"/>
    <mergeCell ref="BZ48:CA48"/>
    <mergeCell ref="CB48:CC48"/>
    <mergeCell ref="CD48:CE48"/>
    <mergeCell ref="H49:I49"/>
    <mergeCell ref="J49:K49"/>
    <mergeCell ref="L49:M49"/>
    <mergeCell ref="N49:O49"/>
    <mergeCell ref="P49:Q49"/>
    <mergeCell ref="R49:S49"/>
    <mergeCell ref="T49:U49"/>
    <mergeCell ref="V49:W49"/>
    <mergeCell ref="X49:Y49"/>
    <mergeCell ref="Z49:AA49"/>
    <mergeCell ref="AB49:AC49"/>
    <mergeCell ref="AD49:AE49"/>
    <mergeCell ref="AH49:AI49"/>
    <mergeCell ref="AJ49:AK49"/>
    <mergeCell ref="AL49:AM49"/>
    <mergeCell ref="AZ49:BA49"/>
    <mergeCell ref="BB49:BC49"/>
    <mergeCell ref="BD49:BE49"/>
    <mergeCell ref="BF49:BG49"/>
    <mergeCell ref="BH49:BI49"/>
    <mergeCell ref="BJ49:BK49"/>
    <mergeCell ref="BL49:BM49"/>
    <mergeCell ref="BN49:BO49"/>
    <mergeCell ref="BP49:BQ49"/>
    <mergeCell ref="BR49:BS49"/>
    <mergeCell ref="BT49:BU49"/>
    <mergeCell ref="BV49:BW49"/>
    <mergeCell ref="BZ49:CA49"/>
    <mergeCell ref="CB49:CC49"/>
    <mergeCell ref="CD49:CE49"/>
    <mergeCell ref="H50:I50"/>
    <mergeCell ref="J50:K50"/>
    <mergeCell ref="L50:M50"/>
    <mergeCell ref="N50:O50"/>
    <mergeCell ref="P50:Q50"/>
    <mergeCell ref="R50:S50"/>
    <mergeCell ref="T50:U50"/>
    <mergeCell ref="V50:W50"/>
    <mergeCell ref="X50:Y50"/>
    <mergeCell ref="Z50:AA50"/>
    <mergeCell ref="AB50:AC50"/>
    <mergeCell ref="AD50:AE50"/>
    <mergeCell ref="AH50:AI50"/>
    <mergeCell ref="AJ50:AK50"/>
    <mergeCell ref="AL50:AM50"/>
    <mergeCell ref="AZ50:BA50"/>
    <mergeCell ref="BB50:BC50"/>
    <mergeCell ref="BD50:BE50"/>
    <mergeCell ref="BF50:BG50"/>
    <mergeCell ref="BH50:BI50"/>
    <mergeCell ref="BJ50:BK50"/>
    <mergeCell ref="BL50:BM50"/>
    <mergeCell ref="BN50:BO50"/>
    <mergeCell ref="BP50:BQ50"/>
    <mergeCell ref="BR50:BS50"/>
    <mergeCell ref="BT50:BU50"/>
    <mergeCell ref="BV50:BW50"/>
    <mergeCell ref="BZ50:CA50"/>
    <mergeCell ref="CB50:CC50"/>
    <mergeCell ref="CD50:CE50"/>
    <mergeCell ref="H51:I51"/>
    <mergeCell ref="J51:K51"/>
    <mergeCell ref="L51:M51"/>
    <mergeCell ref="N51:O51"/>
    <mergeCell ref="P51:Q51"/>
    <mergeCell ref="R51:S51"/>
    <mergeCell ref="T51:U51"/>
    <mergeCell ref="V51:W51"/>
    <mergeCell ref="X51:Y51"/>
    <mergeCell ref="Z51:AA51"/>
    <mergeCell ref="AB51:AC51"/>
    <mergeCell ref="AD51:AE51"/>
    <mergeCell ref="AH51:AI51"/>
    <mergeCell ref="AJ51:AK51"/>
    <mergeCell ref="AL51:AM51"/>
    <mergeCell ref="AZ51:BA51"/>
    <mergeCell ref="BB51:BC51"/>
    <mergeCell ref="BD51:BE51"/>
    <mergeCell ref="BF51:BG51"/>
    <mergeCell ref="BH51:BI51"/>
    <mergeCell ref="BJ51:BK51"/>
    <mergeCell ref="BL51:BM51"/>
    <mergeCell ref="BN51:BO51"/>
    <mergeCell ref="BP51:BQ51"/>
    <mergeCell ref="BR51:BS51"/>
    <mergeCell ref="BT51:BU51"/>
    <mergeCell ref="BV51:BW51"/>
    <mergeCell ref="BZ51:CA51"/>
    <mergeCell ref="CB51:CC51"/>
    <mergeCell ref="CD51:CE51"/>
    <mergeCell ref="H52:I52"/>
    <mergeCell ref="J52:K52"/>
    <mergeCell ref="L52:M52"/>
    <mergeCell ref="N52:O52"/>
    <mergeCell ref="P52:Q52"/>
    <mergeCell ref="R52:S52"/>
    <mergeCell ref="T52:U52"/>
    <mergeCell ref="V52:W52"/>
    <mergeCell ref="X52:Y52"/>
    <mergeCell ref="Z52:AA52"/>
    <mergeCell ref="AB52:AC52"/>
    <mergeCell ref="AD52:AE52"/>
    <mergeCell ref="AH52:AI52"/>
    <mergeCell ref="AJ52:AK52"/>
    <mergeCell ref="AL52:AM52"/>
    <mergeCell ref="AZ52:BA52"/>
    <mergeCell ref="BB52:BC52"/>
    <mergeCell ref="BD52:BE52"/>
    <mergeCell ref="BF52:BG52"/>
    <mergeCell ref="BH52:BI52"/>
    <mergeCell ref="BJ52:BK52"/>
    <mergeCell ref="BL52:BM52"/>
    <mergeCell ref="BN52:BO52"/>
    <mergeCell ref="BP52:BQ52"/>
    <mergeCell ref="BR52:BS52"/>
    <mergeCell ref="BT52:BU52"/>
    <mergeCell ref="BV52:BW52"/>
    <mergeCell ref="BZ52:CA52"/>
    <mergeCell ref="CB52:CC52"/>
    <mergeCell ref="CD52:CE52"/>
    <mergeCell ref="H53:I53"/>
    <mergeCell ref="J53:K53"/>
    <mergeCell ref="L53:M53"/>
    <mergeCell ref="N53:O53"/>
    <mergeCell ref="P53:Q53"/>
    <mergeCell ref="R53:S53"/>
    <mergeCell ref="T53:U53"/>
    <mergeCell ref="V53:W53"/>
    <mergeCell ref="X53:Y53"/>
    <mergeCell ref="Z53:AA53"/>
    <mergeCell ref="AB53:AC53"/>
    <mergeCell ref="AD53:AE53"/>
    <mergeCell ref="AH53:AI53"/>
    <mergeCell ref="AJ53:AK53"/>
    <mergeCell ref="AL53:AM53"/>
    <mergeCell ref="AZ53:BA53"/>
    <mergeCell ref="BB53:BC53"/>
    <mergeCell ref="BD53:BE53"/>
    <mergeCell ref="BF53:BG53"/>
    <mergeCell ref="BH53:BI53"/>
    <mergeCell ref="BJ53:BK53"/>
    <mergeCell ref="BL53:BM53"/>
    <mergeCell ref="BN53:BO53"/>
    <mergeCell ref="BP53:BQ53"/>
    <mergeCell ref="BR53:BS53"/>
    <mergeCell ref="BT53:BU53"/>
    <mergeCell ref="BV53:BW53"/>
    <mergeCell ref="BZ53:CA53"/>
    <mergeCell ref="CB53:CC53"/>
    <mergeCell ref="CD53:CE53"/>
    <mergeCell ref="H54:I54"/>
    <mergeCell ref="J54:K54"/>
    <mergeCell ref="L54:M54"/>
    <mergeCell ref="N54:O54"/>
    <mergeCell ref="P54:Q54"/>
    <mergeCell ref="R54:S54"/>
    <mergeCell ref="T54:U54"/>
    <mergeCell ref="V54:W54"/>
    <mergeCell ref="X54:Y54"/>
    <mergeCell ref="Z54:AA54"/>
    <mergeCell ref="AB54:AC54"/>
    <mergeCell ref="AD54:AE54"/>
    <mergeCell ref="AH54:AI54"/>
    <mergeCell ref="AJ54:AK54"/>
    <mergeCell ref="AL54:AM54"/>
    <mergeCell ref="AZ54:BA54"/>
    <mergeCell ref="BB54:BC54"/>
    <mergeCell ref="BD54:BE54"/>
    <mergeCell ref="BF54:BG54"/>
    <mergeCell ref="BH54:BI54"/>
    <mergeCell ref="BJ54:BK54"/>
    <mergeCell ref="BL54:BM54"/>
    <mergeCell ref="BN54:BO54"/>
    <mergeCell ref="BP54:BQ54"/>
    <mergeCell ref="BR54:BS54"/>
    <mergeCell ref="BT54:BU54"/>
    <mergeCell ref="BV54:BW54"/>
    <mergeCell ref="BZ54:CA54"/>
    <mergeCell ref="CB54:CC54"/>
    <mergeCell ref="CD54:CE54"/>
    <mergeCell ref="H55:I55"/>
    <mergeCell ref="J55:K55"/>
    <mergeCell ref="L55:M55"/>
    <mergeCell ref="N55:O55"/>
    <mergeCell ref="P55:Q55"/>
    <mergeCell ref="R55:S55"/>
    <mergeCell ref="T55:U55"/>
    <mergeCell ref="V55:W55"/>
    <mergeCell ref="X55:Y55"/>
    <mergeCell ref="Z55:AA55"/>
    <mergeCell ref="AB55:AC55"/>
    <mergeCell ref="AD55:AE55"/>
    <mergeCell ref="AH55:AI55"/>
    <mergeCell ref="AJ55:AK55"/>
    <mergeCell ref="AL55:AM55"/>
    <mergeCell ref="AZ55:BA55"/>
    <mergeCell ref="BB55:BC55"/>
    <mergeCell ref="BD55:BE55"/>
    <mergeCell ref="BF55:BG55"/>
    <mergeCell ref="BH55:BI55"/>
    <mergeCell ref="BJ55:BK55"/>
    <mergeCell ref="BL55:BM55"/>
    <mergeCell ref="BN55:BO55"/>
    <mergeCell ref="BP55:BQ55"/>
    <mergeCell ref="BR55:BS55"/>
    <mergeCell ref="BT55:BU55"/>
    <mergeCell ref="BV55:BW55"/>
    <mergeCell ref="BZ55:CA55"/>
    <mergeCell ref="CB55:CC55"/>
    <mergeCell ref="CD55:CE55"/>
    <mergeCell ref="H56:I56"/>
    <mergeCell ref="J56:K56"/>
    <mergeCell ref="L56:M56"/>
    <mergeCell ref="N56:O56"/>
    <mergeCell ref="P56:Q56"/>
    <mergeCell ref="R56:S56"/>
    <mergeCell ref="T56:U56"/>
    <mergeCell ref="V56:W56"/>
    <mergeCell ref="X56:Y56"/>
    <mergeCell ref="Z56:AA56"/>
    <mergeCell ref="AB56:AC56"/>
    <mergeCell ref="AD56:AE56"/>
    <mergeCell ref="AH56:AI56"/>
    <mergeCell ref="AJ56:AK56"/>
    <mergeCell ref="AL56:AM56"/>
    <mergeCell ref="AZ56:BA56"/>
    <mergeCell ref="BB56:BC56"/>
    <mergeCell ref="BD56:BE56"/>
    <mergeCell ref="BF56:BG56"/>
    <mergeCell ref="BH56:BI56"/>
    <mergeCell ref="BJ56:BK56"/>
    <mergeCell ref="BL56:BM56"/>
    <mergeCell ref="BN56:BO56"/>
    <mergeCell ref="BP56:BQ56"/>
    <mergeCell ref="BR56:BS56"/>
    <mergeCell ref="BT56:BU56"/>
    <mergeCell ref="BV56:BW56"/>
    <mergeCell ref="BZ56:CA56"/>
    <mergeCell ref="CB56:CC56"/>
    <mergeCell ref="CD56:CE56"/>
    <mergeCell ref="H57:I57"/>
    <mergeCell ref="J57:K57"/>
    <mergeCell ref="L57:M57"/>
    <mergeCell ref="N57:O57"/>
    <mergeCell ref="P57:Q57"/>
    <mergeCell ref="R57:S57"/>
    <mergeCell ref="T57:U57"/>
    <mergeCell ref="V57:W57"/>
    <mergeCell ref="X57:Y57"/>
    <mergeCell ref="Z57:AA57"/>
    <mergeCell ref="AB57:AC57"/>
    <mergeCell ref="AD57:AE57"/>
    <mergeCell ref="AH57:AI57"/>
    <mergeCell ref="AJ57:AK57"/>
    <mergeCell ref="AL57:AM57"/>
    <mergeCell ref="AZ57:BA57"/>
    <mergeCell ref="BB57:BC57"/>
    <mergeCell ref="BD57:BE57"/>
    <mergeCell ref="BF57:BG57"/>
    <mergeCell ref="BH57:BI57"/>
    <mergeCell ref="BJ57:BK57"/>
    <mergeCell ref="BL57:BM57"/>
    <mergeCell ref="BN57:BO57"/>
    <mergeCell ref="BP57:BQ57"/>
    <mergeCell ref="BR57:BS57"/>
    <mergeCell ref="BT57:BU57"/>
    <mergeCell ref="BV57:BW57"/>
    <mergeCell ref="BZ57:CA57"/>
    <mergeCell ref="CB57:CC57"/>
    <mergeCell ref="CD57:CE57"/>
    <mergeCell ref="H58:I58"/>
    <mergeCell ref="J58:K58"/>
    <mergeCell ref="L58:M58"/>
    <mergeCell ref="N58:O58"/>
    <mergeCell ref="P58:Q58"/>
    <mergeCell ref="R58:S58"/>
    <mergeCell ref="T58:U58"/>
    <mergeCell ref="V58:W58"/>
    <mergeCell ref="X58:Y58"/>
    <mergeCell ref="Z58:AA58"/>
    <mergeCell ref="AB58:AC58"/>
    <mergeCell ref="AD58:AE58"/>
    <mergeCell ref="AH58:AI58"/>
    <mergeCell ref="AJ58:AK58"/>
    <mergeCell ref="AL58:AM58"/>
    <mergeCell ref="AZ58:BA58"/>
    <mergeCell ref="BB58:BC58"/>
    <mergeCell ref="BD58:BE58"/>
    <mergeCell ref="BF58:BG58"/>
    <mergeCell ref="BH58:BI58"/>
    <mergeCell ref="BJ58:BK58"/>
    <mergeCell ref="BL58:BM58"/>
    <mergeCell ref="BN58:BO58"/>
    <mergeCell ref="BP58:BQ58"/>
    <mergeCell ref="BR58:BS58"/>
    <mergeCell ref="BT58:BU58"/>
    <mergeCell ref="BV58:BW58"/>
    <mergeCell ref="BZ58:CA58"/>
    <mergeCell ref="CB58:CC58"/>
    <mergeCell ref="CD58:CE58"/>
    <mergeCell ref="H59:I59"/>
    <mergeCell ref="J59:K59"/>
    <mergeCell ref="L59:M59"/>
    <mergeCell ref="N59:O59"/>
    <mergeCell ref="P59:Q59"/>
    <mergeCell ref="R59:S59"/>
    <mergeCell ref="T59:U59"/>
    <mergeCell ref="V59:W59"/>
    <mergeCell ref="X59:Y59"/>
    <mergeCell ref="Z59:AA59"/>
    <mergeCell ref="AB59:AC59"/>
    <mergeCell ref="AD59:AE59"/>
    <mergeCell ref="AH59:AI59"/>
    <mergeCell ref="AJ59:AK59"/>
    <mergeCell ref="AL59:AM59"/>
    <mergeCell ref="AZ59:BA59"/>
    <mergeCell ref="BB59:BC59"/>
    <mergeCell ref="BD59:BE59"/>
    <mergeCell ref="BF59:BG59"/>
    <mergeCell ref="BH59:BI59"/>
    <mergeCell ref="BJ59:BK59"/>
    <mergeCell ref="BL59:BM59"/>
    <mergeCell ref="BN59:BO59"/>
    <mergeCell ref="BP59:BQ59"/>
    <mergeCell ref="BR59:BS59"/>
    <mergeCell ref="BT59:BU59"/>
    <mergeCell ref="BV59:BW59"/>
    <mergeCell ref="BZ59:CA59"/>
    <mergeCell ref="CB59:CC59"/>
    <mergeCell ref="CD59:CE59"/>
    <mergeCell ref="H60:I60"/>
    <mergeCell ref="J60:K60"/>
    <mergeCell ref="L60:M60"/>
    <mergeCell ref="N60:O60"/>
    <mergeCell ref="P60:Q60"/>
    <mergeCell ref="R60:S60"/>
    <mergeCell ref="T60:U60"/>
    <mergeCell ref="V60:W60"/>
    <mergeCell ref="X60:Y60"/>
    <mergeCell ref="Z60:AA60"/>
    <mergeCell ref="AB60:AC60"/>
    <mergeCell ref="AD60:AE60"/>
    <mergeCell ref="AH60:AI60"/>
    <mergeCell ref="AJ60:AK60"/>
    <mergeCell ref="AL60:AM60"/>
    <mergeCell ref="AZ60:BA60"/>
    <mergeCell ref="BB60:BC60"/>
    <mergeCell ref="BD60:BE60"/>
    <mergeCell ref="BF60:BG60"/>
    <mergeCell ref="BH60:BI60"/>
    <mergeCell ref="BJ60:BK60"/>
    <mergeCell ref="BL60:BM60"/>
    <mergeCell ref="BN60:BO60"/>
    <mergeCell ref="BP60:BQ60"/>
    <mergeCell ref="BR60:BS60"/>
    <mergeCell ref="BT60:BU60"/>
    <mergeCell ref="BV60:BW60"/>
    <mergeCell ref="BZ60:CA60"/>
    <mergeCell ref="CB60:CC60"/>
    <mergeCell ref="CD60:CE60"/>
    <mergeCell ref="H61:I61"/>
    <mergeCell ref="J61:K61"/>
    <mergeCell ref="L61:M61"/>
    <mergeCell ref="N61:O61"/>
    <mergeCell ref="P61:Q61"/>
    <mergeCell ref="R61:S61"/>
    <mergeCell ref="T61:U61"/>
    <mergeCell ref="V61:W61"/>
    <mergeCell ref="X61:Y61"/>
    <mergeCell ref="Z61:AA61"/>
    <mergeCell ref="AB61:AC61"/>
    <mergeCell ref="AD61:AE61"/>
    <mergeCell ref="AH61:AI61"/>
    <mergeCell ref="AJ61:AK61"/>
    <mergeCell ref="AL61:AM61"/>
    <mergeCell ref="AZ61:BA61"/>
    <mergeCell ref="BB61:BC61"/>
    <mergeCell ref="BD61:BE61"/>
    <mergeCell ref="BF61:BG61"/>
    <mergeCell ref="BH61:BI61"/>
    <mergeCell ref="BJ61:BK61"/>
    <mergeCell ref="BL61:BM61"/>
    <mergeCell ref="BN61:BO61"/>
    <mergeCell ref="BP61:BQ61"/>
    <mergeCell ref="BR61:BS61"/>
    <mergeCell ref="BT61:BU61"/>
    <mergeCell ref="BV61:BW61"/>
    <mergeCell ref="BZ61:CA61"/>
    <mergeCell ref="CB61:CC61"/>
    <mergeCell ref="CD61:CE61"/>
    <mergeCell ref="H62:I62"/>
    <mergeCell ref="J62:K62"/>
    <mergeCell ref="L62:M62"/>
    <mergeCell ref="N62:O62"/>
    <mergeCell ref="P62:Q62"/>
    <mergeCell ref="R62:S62"/>
    <mergeCell ref="T62:U62"/>
    <mergeCell ref="V62:W62"/>
    <mergeCell ref="X62:Y62"/>
    <mergeCell ref="Z62:AA62"/>
    <mergeCell ref="AB62:AC62"/>
    <mergeCell ref="AD62:AE62"/>
    <mergeCell ref="AH62:AI62"/>
    <mergeCell ref="AJ62:AK62"/>
    <mergeCell ref="AL62:AM62"/>
    <mergeCell ref="AZ62:BA62"/>
    <mergeCell ref="BB62:BC62"/>
    <mergeCell ref="BD62:BE62"/>
    <mergeCell ref="BF62:BG62"/>
    <mergeCell ref="BH62:BI62"/>
    <mergeCell ref="BJ62:BK62"/>
    <mergeCell ref="BL62:BM62"/>
    <mergeCell ref="BN62:BO62"/>
    <mergeCell ref="BP62:BQ62"/>
    <mergeCell ref="BR62:BS62"/>
    <mergeCell ref="BT62:BU62"/>
    <mergeCell ref="BV62:BW62"/>
    <mergeCell ref="BZ62:CA62"/>
    <mergeCell ref="CB62:CC62"/>
    <mergeCell ref="CD62:CE62"/>
    <mergeCell ref="H63:I63"/>
    <mergeCell ref="J63:K63"/>
    <mergeCell ref="L63:M63"/>
    <mergeCell ref="N63:O63"/>
    <mergeCell ref="P63:Q63"/>
    <mergeCell ref="R63:S63"/>
    <mergeCell ref="T63:U63"/>
    <mergeCell ref="V63:W63"/>
    <mergeCell ref="X63:Y63"/>
    <mergeCell ref="Z63:AA63"/>
    <mergeCell ref="AB63:AC63"/>
    <mergeCell ref="AD63:AE63"/>
    <mergeCell ref="AH63:AI63"/>
    <mergeCell ref="AJ63:AK63"/>
    <mergeCell ref="AL63:AM63"/>
    <mergeCell ref="AZ63:BA63"/>
    <mergeCell ref="BB63:BC63"/>
    <mergeCell ref="BD63:BE63"/>
    <mergeCell ref="BF63:BG63"/>
    <mergeCell ref="BH63:BI63"/>
    <mergeCell ref="BJ63:BK63"/>
    <mergeCell ref="BL63:BM63"/>
    <mergeCell ref="BN63:BO63"/>
    <mergeCell ref="BP63:BQ63"/>
    <mergeCell ref="BR63:BS63"/>
    <mergeCell ref="BT63:BU63"/>
    <mergeCell ref="BV63:BW63"/>
    <mergeCell ref="BZ63:CA63"/>
    <mergeCell ref="CB63:CC63"/>
    <mergeCell ref="CD63:CE63"/>
    <mergeCell ref="H64:I64"/>
    <mergeCell ref="J64:K64"/>
    <mergeCell ref="L64:M64"/>
    <mergeCell ref="N64:O64"/>
    <mergeCell ref="P64:Q64"/>
    <mergeCell ref="R64:S64"/>
    <mergeCell ref="T64:U64"/>
    <mergeCell ref="V64:W64"/>
    <mergeCell ref="X64:Y64"/>
    <mergeCell ref="Z64:AA64"/>
    <mergeCell ref="AB64:AC64"/>
    <mergeCell ref="AD64:AE64"/>
    <mergeCell ref="AH64:AI64"/>
    <mergeCell ref="AJ64:AK64"/>
    <mergeCell ref="AL64:AM64"/>
    <mergeCell ref="AZ64:BA64"/>
    <mergeCell ref="BB64:BC64"/>
    <mergeCell ref="BD64:BE64"/>
    <mergeCell ref="BF64:BG64"/>
    <mergeCell ref="BH64:BI64"/>
    <mergeCell ref="BJ64:BK64"/>
    <mergeCell ref="BL64:BM64"/>
    <mergeCell ref="BN64:BO64"/>
    <mergeCell ref="BP64:BQ64"/>
    <mergeCell ref="BR64:BS64"/>
    <mergeCell ref="BT64:BU64"/>
    <mergeCell ref="BV64:BW64"/>
    <mergeCell ref="BZ64:CA64"/>
    <mergeCell ref="CB64:CC64"/>
    <mergeCell ref="CD64:CE64"/>
    <mergeCell ref="H65:I65"/>
    <mergeCell ref="J65:K65"/>
    <mergeCell ref="L65:M65"/>
    <mergeCell ref="N65:O65"/>
    <mergeCell ref="P65:Q65"/>
    <mergeCell ref="R65:S65"/>
    <mergeCell ref="T65:U65"/>
    <mergeCell ref="V65:W65"/>
    <mergeCell ref="X65:Y65"/>
    <mergeCell ref="Z65:AA65"/>
    <mergeCell ref="AB65:AC65"/>
    <mergeCell ref="AD65:AE65"/>
    <mergeCell ref="AH65:AI65"/>
    <mergeCell ref="AJ65:AK65"/>
    <mergeCell ref="AL65:AM65"/>
    <mergeCell ref="AZ65:BA65"/>
    <mergeCell ref="BB65:BC65"/>
    <mergeCell ref="BD65:BE65"/>
    <mergeCell ref="BF65:BG65"/>
    <mergeCell ref="BH65:BI65"/>
    <mergeCell ref="BJ65:BK65"/>
    <mergeCell ref="BL65:BM65"/>
    <mergeCell ref="BN65:BO65"/>
    <mergeCell ref="BP65:BQ65"/>
    <mergeCell ref="BR65:BS65"/>
    <mergeCell ref="BT65:BU65"/>
    <mergeCell ref="BV65:BW65"/>
    <mergeCell ref="BZ65:CA65"/>
    <mergeCell ref="CB65:CC65"/>
    <mergeCell ref="CD65:CE65"/>
    <mergeCell ref="H66:I66"/>
    <mergeCell ref="J66:K66"/>
    <mergeCell ref="L66:M66"/>
    <mergeCell ref="N66:O66"/>
    <mergeCell ref="P66:Q66"/>
    <mergeCell ref="R66:S66"/>
    <mergeCell ref="T66:U66"/>
    <mergeCell ref="V66:W66"/>
    <mergeCell ref="X66:Y66"/>
    <mergeCell ref="Z66:AA66"/>
    <mergeCell ref="AB66:AC66"/>
    <mergeCell ref="AD66:AE66"/>
    <mergeCell ref="AH66:AI66"/>
    <mergeCell ref="AJ66:AK66"/>
    <mergeCell ref="AL66:AM66"/>
    <mergeCell ref="AZ66:BA66"/>
    <mergeCell ref="BB66:BC66"/>
    <mergeCell ref="BD66:BE66"/>
    <mergeCell ref="BF66:BG66"/>
    <mergeCell ref="BH66:BI66"/>
    <mergeCell ref="BJ66:BK66"/>
    <mergeCell ref="BL66:BM66"/>
    <mergeCell ref="BN66:BO66"/>
    <mergeCell ref="BP66:BQ66"/>
    <mergeCell ref="BR66:BS66"/>
    <mergeCell ref="BT66:BU66"/>
    <mergeCell ref="BV66:BW66"/>
    <mergeCell ref="BZ66:CA66"/>
    <mergeCell ref="CB66:CC66"/>
    <mergeCell ref="CD66:CE66"/>
    <mergeCell ref="H67:I67"/>
    <mergeCell ref="J67:K67"/>
    <mergeCell ref="L67:M67"/>
    <mergeCell ref="N67:O67"/>
    <mergeCell ref="P67:Q67"/>
    <mergeCell ref="R67:S67"/>
    <mergeCell ref="T67:U67"/>
    <mergeCell ref="V67:W67"/>
    <mergeCell ref="X67:Y67"/>
    <mergeCell ref="Z67:AA67"/>
    <mergeCell ref="AB67:AC67"/>
    <mergeCell ref="AD67:AE67"/>
    <mergeCell ref="AH67:AI67"/>
    <mergeCell ref="AJ67:AK67"/>
    <mergeCell ref="AL67:AM67"/>
    <mergeCell ref="AZ67:BA67"/>
    <mergeCell ref="BB67:BC67"/>
    <mergeCell ref="BD67:BE67"/>
    <mergeCell ref="BF67:BG67"/>
    <mergeCell ref="BH67:BI67"/>
    <mergeCell ref="BJ67:BK67"/>
    <mergeCell ref="BL67:BM67"/>
    <mergeCell ref="BN67:BO67"/>
    <mergeCell ref="BP67:BQ67"/>
    <mergeCell ref="BR67:BS67"/>
    <mergeCell ref="BT67:BU67"/>
    <mergeCell ref="BV67:BW67"/>
    <mergeCell ref="BZ67:CA67"/>
    <mergeCell ref="CB67:CC67"/>
    <mergeCell ref="CD67:CE67"/>
    <mergeCell ref="H68:I68"/>
    <mergeCell ref="J68:K68"/>
    <mergeCell ref="L68:M68"/>
    <mergeCell ref="N68:O68"/>
    <mergeCell ref="P68:Q68"/>
    <mergeCell ref="R68:S68"/>
    <mergeCell ref="T68:U68"/>
    <mergeCell ref="V68:W68"/>
    <mergeCell ref="X68:Y68"/>
    <mergeCell ref="Z68:AA68"/>
    <mergeCell ref="AB68:AC68"/>
    <mergeCell ref="AD68:AE68"/>
    <mergeCell ref="AH68:AI68"/>
    <mergeCell ref="AJ68:AK68"/>
    <mergeCell ref="AL68:AM68"/>
    <mergeCell ref="AZ68:BA68"/>
    <mergeCell ref="BB68:BC68"/>
    <mergeCell ref="BD68:BE68"/>
    <mergeCell ref="BF68:BG68"/>
    <mergeCell ref="BH68:BI68"/>
    <mergeCell ref="BJ68:BK68"/>
    <mergeCell ref="BL68:BM68"/>
    <mergeCell ref="BN68:BO68"/>
    <mergeCell ref="BP68:BQ68"/>
    <mergeCell ref="BR68:BS68"/>
    <mergeCell ref="BT68:BU68"/>
    <mergeCell ref="BV68:BW68"/>
    <mergeCell ref="BZ68:CA68"/>
    <mergeCell ref="CB68:CC68"/>
    <mergeCell ref="CD68:CE68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  <mergeCell ref="AD69:AE69"/>
    <mergeCell ref="AH69:AI69"/>
    <mergeCell ref="AJ69:AK69"/>
    <mergeCell ref="AL69:AM69"/>
    <mergeCell ref="AZ69:BA69"/>
    <mergeCell ref="BB69:BC69"/>
    <mergeCell ref="BD69:BE69"/>
    <mergeCell ref="BF69:BG69"/>
    <mergeCell ref="BH69:BI69"/>
    <mergeCell ref="BJ69:BK69"/>
    <mergeCell ref="BL69:BM69"/>
    <mergeCell ref="BN69:BO69"/>
    <mergeCell ref="BP69:BQ69"/>
    <mergeCell ref="BR69:BS69"/>
    <mergeCell ref="BT69:BU69"/>
    <mergeCell ref="BV69:BW69"/>
    <mergeCell ref="BZ69:CA69"/>
    <mergeCell ref="CB69:CC69"/>
    <mergeCell ref="CD69:CE69"/>
    <mergeCell ref="H70:I70"/>
    <mergeCell ref="J70:K70"/>
    <mergeCell ref="L70:M70"/>
    <mergeCell ref="N70:O70"/>
    <mergeCell ref="P70:Q70"/>
    <mergeCell ref="R70:S70"/>
    <mergeCell ref="T70:U70"/>
    <mergeCell ref="V70:W70"/>
    <mergeCell ref="X70:Y70"/>
    <mergeCell ref="Z70:AA70"/>
    <mergeCell ref="AB70:AC70"/>
    <mergeCell ref="AD70:AE70"/>
    <mergeCell ref="AH70:AI70"/>
    <mergeCell ref="AJ70:AK70"/>
    <mergeCell ref="AL70:AM70"/>
    <mergeCell ref="AZ70:BA70"/>
    <mergeCell ref="BB70:BC70"/>
    <mergeCell ref="BD70:BE70"/>
    <mergeCell ref="BF70:BG70"/>
    <mergeCell ref="BH70:BI70"/>
    <mergeCell ref="BJ70:BK70"/>
    <mergeCell ref="BL70:BM70"/>
    <mergeCell ref="BN70:BO70"/>
    <mergeCell ref="BP70:BQ70"/>
    <mergeCell ref="BR70:BS70"/>
    <mergeCell ref="BT70:BU70"/>
    <mergeCell ref="BV70:BW70"/>
    <mergeCell ref="BZ70:CA70"/>
    <mergeCell ref="CB70:CC70"/>
    <mergeCell ref="CD70:CE70"/>
    <mergeCell ref="H71:I71"/>
    <mergeCell ref="J71:K71"/>
    <mergeCell ref="L71:M71"/>
    <mergeCell ref="N71:O71"/>
    <mergeCell ref="P71:Q71"/>
    <mergeCell ref="R71:S71"/>
    <mergeCell ref="T71:U71"/>
    <mergeCell ref="V71:W71"/>
    <mergeCell ref="X71:Y71"/>
    <mergeCell ref="Z71:AA71"/>
    <mergeCell ref="AB71:AC71"/>
    <mergeCell ref="AD71:AE71"/>
    <mergeCell ref="AH71:AI71"/>
    <mergeCell ref="AJ71:AK71"/>
    <mergeCell ref="AL71:AM71"/>
    <mergeCell ref="AZ71:BA71"/>
    <mergeCell ref="BB71:BC71"/>
    <mergeCell ref="BD71:BE71"/>
    <mergeCell ref="BF71:BG71"/>
    <mergeCell ref="BH71:BI71"/>
    <mergeCell ref="BJ71:BK71"/>
    <mergeCell ref="BL71:BM71"/>
    <mergeCell ref="BN71:BO71"/>
    <mergeCell ref="BP71:BQ71"/>
    <mergeCell ref="BR71:BS71"/>
    <mergeCell ref="BT71:BU71"/>
    <mergeCell ref="BV71:BW71"/>
    <mergeCell ref="BZ71:CA71"/>
    <mergeCell ref="CB71:CC71"/>
    <mergeCell ref="CD71:CE71"/>
    <mergeCell ref="H72:I72"/>
    <mergeCell ref="J72:K72"/>
    <mergeCell ref="L72:M72"/>
    <mergeCell ref="N72:O72"/>
    <mergeCell ref="P72:Q72"/>
    <mergeCell ref="R72:S72"/>
    <mergeCell ref="T72:U72"/>
    <mergeCell ref="V72:W72"/>
    <mergeCell ref="X72:Y72"/>
    <mergeCell ref="Z72:AA72"/>
    <mergeCell ref="AB72:AC72"/>
    <mergeCell ref="AD72:AE72"/>
    <mergeCell ref="AH72:AI72"/>
    <mergeCell ref="AJ72:AK72"/>
    <mergeCell ref="AL72:AM72"/>
    <mergeCell ref="AZ72:BA72"/>
    <mergeCell ref="BB72:BC72"/>
    <mergeCell ref="BD72:BE72"/>
    <mergeCell ref="BF72:BG72"/>
    <mergeCell ref="BH72:BI72"/>
    <mergeCell ref="BJ72:BK72"/>
    <mergeCell ref="BL72:BM72"/>
    <mergeCell ref="BN72:BO72"/>
    <mergeCell ref="BP72:BQ72"/>
    <mergeCell ref="BR72:BS72"/>
    <mergeCell ref="BT72:BU72"/>
    <mergeCell ref="BV72:BW72"/>
    <mergeCell ref="BZ72:CA72"/>
    <mergeCell ref="CB72:CC72"/>
    <mergeCell ref="CD72:CE72"/>
    <mergeCell ref="H73:I73"/>
    <mergeCell ref="J73:K73"/>
    <mergeCell ref="L73:M73"/>
    <mergeCell ref="N73:O73"/>
    <mergeCell ref="P73:Q73"/>
    <mergeCell ref="R73:S73"/>
    <mergeCell ref="T73:U73"/>
    <mergeCell ref="V73:W73"/>
    <mergeCell ref="X73:Y73"/>
    <mergeCell ref="Z73:AA73"/>
    <mergeCell ref="AB73:AC73"/>
    <mergeCell ref="AD73:AE73"/>
    <mergeCell ref="AH73:AI73"/>
    <mergeCell ref="AJ73:AK73"/>
    <mergeCell ref="AL73:AM73"/>
    <mergeCell ref="AZ73:BA73"/>
    <mergeCell ref="BB73:BC73"/>
    <mergeCell ref="BD73:BE73"/>
    <mergeCell ref="BF73:BG73"/>
    <mergeCell ref="BH73:BI73"/>
    <mergeCell ref="BJ73:BK73"/>
    <mergeCell ref="BL73:BM73"/>
    <mergeCell ref="BN73:BO73"/>
    <mergeCell ref="BP73:BQ73"/>
    <mergeCell ref="BR73:BS73"/>
    <mergeCell ref="BT73:BU73"/>
    <mergeCell ref="BV73:BW73"/>
    <mergeCell ref="BZ73:CA73"/>
    <mergeCell ref="CB73:CC73"/>
    <mergeCell ref="CD73:CE73"/>
    <mergeCell ref="H74:I74"/>
    <mergeCell ref="J74:K74"/>
    <mergeCell ref="L74:M74"/>
    <mergeCell ref="N74:O74"/>
    <mergeCell ref="P74:Q74"/>
    <mergeCell ref="R74:S74"/>
    <mergeCell ref="T74:U74"/>
    <mergeCell ref="V74:W74"/>
    <mergeCell ref="X74:Y74"/>
    <mergeCell ref="Z74:AA74"/>
    <mergeCell ref="AB74:AC74"/>
    <mergeCell ref="AD74:AE74"/>
    <mergeCell ref="AH74:AI74"/>
    <mergeCell ref="AJ74:AK74"/>
    <mergeCell ref="AL74:AM74"/>
    <mergeCell ref="AZ74:BA74"/>
    <mergeCell ref="BB74:BC74"/>
    <mergeCell ref="BD74:BE74"/>
    <mergeCell ref="BF74:BG74"/>
    <mergeCell ref="BH74:BI74"/>
    <mergeCell ref="BJ74:BK74"/>
    <mergeCell ref="BL74:BM74"/>
    <mergeCell ref="BN74:BO74"/>
    <mergeCell ref="BP74:BQ74"/>
    <mergeCell ref="BR74:BS74"/>
    <mergeCell ref="BT74:BU74"/>
    <mergeCell ref="BV74:BW74"/>
    <mergeCell ref="BZ74:CA74"/>
    <mergeCell ref="CB74:CC74"/>
    <mergeCell ref="CD74:CE74"/>
    <mergeCell ref="H75:I75"/>
    <mergeCell ref="J75:K75"/>
    <mergeCell ref="L75:M75"/>
    <mergeCell ref="N75:O75"/>
    <mergeCell ref="P75:Q75"/>
    <mergeCell ref="R75:S75"/>
    <mergeCell ref="T75:U75"/>
    <mergeCell ref="V75:W75"/>
    <mergeCell ref="X75:Y75"/>
    <mergeCell ref="Z75:AA75"/>
    <mergeCell ref="AB75:AC75"/>
    <mergeCell ref="AD75:AE75"/>
    <mergeCell ref="AH75:AI75"/>
    <mergeCell ref="AJ75:AK75"/>
    <mergeCell ref="AL75:AM75"/>
    <mergeCell ref="AZ75:BA75"/>
    <mergeCell ref="BB75:BC75"/>
    <mergeCell ref="BD75:BE75"/>
    <mergeCell ref="BF75:BG75"/>
    <mergeCell ref="BH75:BI75"/>
    <mergeCell ref="BJ75:BK75"/>
    <mergeCell ref="BL75:BM75"/>
    <mergeCell ref="BN75:BO75"/>
    <mergeCell ref="BP75:BQ75"/>
    <mergeCell ref="BR75:BS75"/>
    <mergeCell ref="BT75:BU75"/>
    <mergeCell ref="BV75:BW75"/>
    <mergeCell ref="BZ75:CA75"/>
    <mergeCell ref="CB75:CC75"/>
    <mergeCell ref="CD75:CE75"/>
    <mergeCell ref="H76:I76"/>
    <mergeCell ref="J76:K76"/>
    <mergeCell ref="L76:M76"/>
    <mergeCell ref="N76:O76"/>
    <mergeCell ref="P76:Q76"/>
    <mergeCell ref="R76:S76"/>
    <mergeCell ref="T76:U76"/>
    <mergeCell ref="V76:W76"/>
    <mergeCell ref="X76:Y76"/>
    <mergeCell ref="Z76:AA76"/>
    <mergeCell ref="AB76:AC76"/>
    <mergeCell ref="AD76:AE76"/>
    <mergeCell ref="AH76:AI76"/>
    <mergeCell ref="AJ76:AK76"/>
    <mergeCell ref="AL76:AM76"/>
    <mergeCell ref="AZ76:BA76"/>
    <mergeCell ref="BB76:BC76"/>
    <mergeCell ref="BD76:BE76"/>
    <mergeCell ref="BF76:BG76"/>
    <mergeCell ref="BH76:BI76"/>
    <mergeCell ref="BJ76:BK76"/>
    <mergeCell ref="BL76:BM76"/>
    <mergeCell ref="BN76:BO76"/>
    <mergeCell ref="BP76:BQ76"/>
    <mergeCell ref="BR76:BS76"/>
    <mergeCell ref="BT76:BU76"/>
    <mergeCell ref="BV76:BW76"/>
    <mergeCell ref="BZ76:CA76"/>
    <mergeCell ref="CB76:CC76"/>
    <mergeCell ref="CD76:CE76"/>
    <mergeCell ref="H77:I77"/>
    <mergeCell ref="J77:K77"/>
    <mergeCell ref="L77:M77"/>
    <mergeCell ref="N77:O77"/>
    <mergeCell ref="P77:Q77"/>
    <mergeCell ref="R77:S77"/>
    <mergeCell ref="T77:U77"/>
    <mergeCell ref="V77:W77"/>
    <mergeCell ref="X77:Y77"/>
    <mergeCell ref="Z77:AA77"/>
    <mergeCell ref="AB77:AC77"/>
    <mergeCell ref="AD77:AE77"/>
    <mergeCell ref="AH77:AI77"/>
    <mergeCell ref="AJ77:AK77"/>
    <mergeCell ref="AL77:AM77"/>
    <mergeCell ref="AZ77:BA77"/>
    <mergeCell ref="BB77:BC77"/>
    <mergeCell ref="BD77:BE77"/>
    <mergeCell ref="BF77:BG77"/>
    <mergeCell ref="BH77:BI77"/>
    <mergeCell ref="BJ77:BK77"/>
    <mergeCell ref="BL77:BM77"/>
    <mergeCell ref="BN77:BO77"/>
    <mergeCell ref="BP77:BQ77"/>
    <mergeCell ref="BR77:BS77"/>
    <mergeCell ref="BT77:BU77"/>
    <mergeCell ref="BV77:BW77"/>
    <mergeCell ref="BZ77:CA77"/>
    <mergeCell ref="CB77:CC77"/>
    <mergeCell ref="CD77:CE77"/>
    <mergeCell ref="H78:I78"/>
    <mergeCell ref="J78:K78"/>
    <mergeCell ref="L78:M78"/>
    <mergeCell ref="N78:O78"/>
    <mergeCell ref="P78:Q78"/>
    <mergeCell ref="R78:S78"/>
    <mergeCell ref="T78:U78"/>
    <mergeCell ref="V78:W78"/>
    <mergeCell ref="X78:Y78"/>
    <mergeCell ref="Z78:AA78"/>
    <mergeCell ref="AB78:AC78"/>
    <mergeCell ref="AD78:AE78"/>
    <mergeCell ref="AH78:AI78"/>
    <mergeCell ref="AJ78:AK78"/>
    <mergeCell ref="AL78:AM78"/>
    <mergeCell ref="AZ78:BA78"/>
    <mergeCell ref="BB78:BC78"/>
    <mergeCell ref="BD78:BE78"/>
    <mergeCell ref="BF78:BG78"/>
    <mergeCell ref="BH78:BI78"/>
    <mergeCell ref="BJ78:BK78"/>
    <mergeCell ref="BL78:BM78"/>
    <mergeCell ref="BN78:BO78"/>
    <mergeCell ref="BP78:BQ78"/>
    <mergeCell ref="BR78:BS78"/>
    <mergeCell ref="BT78:BU78"/>
    <mergeCell ref="BV78:BW78"/>
    <mergeCell ref="BZ78:CA78"/>
    <mergeCell ref="CB78:CC78"/>
    <mergeCell ref="CD78:CE78"/>
    <mergeCell ref="H79:I79"/>
    <mergeCell ref="J79:K79"/>
    <mergeCell ref="L79:M79"/>
    <mergeCell ref="N79:O79"/>
    <mergeCell ref="P79:Q79"/>
    <mergeCell ref="R79:S79"/>
    <mergeCell ref="T79:U79"/>
    <mergeCell ref="V79:W79"/>
    <mergeCell ref="X79:Y79"/>
    <mergeCell ref="Z79:AA79"/>
    <mergeCell ref="AB79:AC79"/>
    <mergeCell ref="AD79:AE79"/>
    <mergeCell ref="AH79:AI79"/>
    <mergeCell ref="AJ79:AK79"/>
    <mergeCell ref="AL79:AM79"/>
    <mergeCell ref="AZ79:BA79"/>
    <mergeCell ref="BB79:BC79"/>
    <mergeCell ref="BD79:BE79"/>
    <mergeCell ref="BF79:BG79"/>
    <mergeCell ref="BH79:BI79"/>
    <mergeCell ref="BJ79:BK79"/>
    <mergeCell ref="BL79:BM79"/>
    <mergeCell ref="BN79:BO79"/>
    <mergeCell ref="BP79:BQ79"/>
    <mergeCell ref="BR79:BS79"/>
    <mergeCell ref="BT79:BU79"/>
    <mergeCell ref="BV79:BW79"/>
    <mergeCell ref="BZ79:CA79"/>
    <mergeCell ref="CB79:CC79"/>
    <mergeCell ref="CD79:CE79"/>
    <mergeCell ref="H80:I80"/>
    <mergeCell ref="J80:K80"/>
    <mergeCell ref="L80:M80"/>
    <mergeCell ref="N80:O80"/>
    <mergeCell ref="P80:Q80"/>
    <mergeCell ref="R80:S80"/>
    <mergeCell ref="T80:U80"/>
    <mergeCell ref="V80:W80"/>
    <mergeCell ref="X80:Y80"/>
    <mergeCell ref="Z80:AA80"/>
    <mergeCell ref="AB80:AC80"/>
    <mergeCell ref="AD80:AE80"/>
    <mergeCell ref="AH80:AI80"/>
    <mergeCell ref="AJ80:AK80"/>
    <mergeCell ref="AL80:AM80"/>
    <mergeCell ref="AZ80:BA80"/>
    <mergeCell ref="BB80:BC80"/>
    <mergeCell ref="BD80:BE80"/>
    <mergeCell ref="BF80:BG80"/>
    <mergeCell ref="BH80:BI80"/>
    <mergeCell ref="BJ80:BK80"/>
    <mergeCell ref="BL80:BM80"/>
    <mergeCell ref="BN80:BO80"/>
    <mergeCell ref="BP80:BQ80"/>
    <mergeCell ref="BR80:BS80"/>
    <mergeCell ref="BT80:BU80"/>
    <mergeCell ref="BV80:BW80"/>
    <mergeCell ref="BZ80:CA80"/>
    <mergeCell ref="CB80:CC80"/>
    <mergeCell ref="CD80:CE80"/>
    <mergeCell ref="H81:I81"/>
    <mergeCell ref="J81:K81"/>
    <mergeCell ref="L81:M81"/>
    <mergeCell ref="N81:O81"/>
    <mergeCell ref="P81:Q81"/>
    <mergeCell ref="R81:S81"/>
    <mergeCell ref="T81:U81"/>
    <mergeCell ref="V81:W81"/>
    <mergeCell ref="X81:Y81"/>
    <mergeCell ref="Z81:AA81"/>
    <mergeCell ref="AB81:AC81"/>
    <mergeCell ref="AD81:AE81"/>
    <mergeCell ref="AH81:AI81"/>
    <mergeCell ref="AJ81:AK81"/>
    <mergeCell ref="AL81:AM81"/>
    <mergeCell ref="AZ81:BA81"/>
    <mergeCell ref="BB81:BC81"/>
    <mergeCell ref="BD81:BE81"/>
    <mergeCell ref="BF81:BG81"/>
    <mergeCell ref="BH81:BI81"/>
    <mergeCell ref="BJ81:BK81"/>
    <mergeCell ref="BL81:BM81"/>
    <mergeCell ref="BN81:BO81"/>
    <mergeCell ref="BP81:BQ81"/>
    <mergeCell ref="BR81:BS81"/>
    <mergeCell ref="BT81:BU81"/>
    <mergeCell ref="BV81:BW81"/>
    <mergeCell ref="BZ81:CA81"/>
    <mergeCell ref="CB81:CC81"/>
    <mergeCell ref="CD81:CE81"/>
    <mergeCell ref="H82:I82"/>
    <mergeCell ref="J82:K82"/>
    <mergeCell ref="L82:M82"/>
    <mergeCell ref="N82:O82"/>
    <mergeCell ref="P82:Q82"/>
    <mergeCell ref="R82:S82"/>
    <mergeCell ref="T82:U82"/>
    <mergeCell ref="V82:W82"/>
    <mergeCell ref="X82:Y82"/>
    <mergeCell ref="Z82:AA82"/>
    <mergeCell ref="AB82:AC82"/>
    <mergeCell ref="AD82:AE82"/>
    <mergeCell ref="AH82:AI82"/>
    <mergeCell ref="AJ82:AK82"/>
    <mergeCell ref="AL82:AM82"/>
    <mergeCell ref="AZ82:BA82"/>
    <mergeCell ref="BB82:BC82"/>
    <mergeCell ref="BD82:BE82"/>
    <mergeCell ref="BF82:BG82"/>
    <mergeCell ref="BH82:BI82"/>
    <mergeCell ref="BJ82:BK82"/>
    <mergeCell ref="BL82:BM82"/>
    <mergeCell ref="BN82:BO82"/>
    <mergeCell ref="BP82:BQ82"/>
    <mergeCell ref="BR82:BS82"/>
    <mergeCell ref="BT82:BU82"/>
    <mergeCell ref="BV82:BW82"/>
    <mergeCell ref="BZ82:CA82"/>
    <mergeCell ref="CB82:CC82"/>
    <mergeCell ref="CD82:CE82"/>
    <mergeCell ref="H83:I83"/>
    <mergeCell ref="J83:K83"/>
    <mergeCell ref="L83:M83"/>
    <mergeCell ref="N83:O83"/>
    <mergeCell ref="P83:Q83"/>
    <mergeCell ref="R83:S83"/>
    <mergeCell ref="T83:U83"/>
    <mergeCell ref="V83:W83"/>
    <mergeCell ref="X83:Y83"/>
    <mergeCell ref="Z83:AA83"/>
    <mergeCell ref="AB83:AC83"/>
    <mergeCell ref="AD83:AE83"/>
    <mergeCell ref="AH83:AI83"/>
    <mergeCell ref="AJ83:AK83"/>
    <mergeCell ref="AL83:AM83"/>
    <mergeCell ref="AZ83:BA83"/>
    <mergeCell ref="BB83:BC83"/>
    <mergeCell ref="BD83:BE83"/>
    <mergeCell ref="BF83:BG83"/>
    <mergeCell ref="BH83:BI83"/>
    <mergeCell ref="BJ83:BK83"/>
    <mergeCell ref="BL83:BM83"/>
    <mergeCell ref="BN83:BO83"/>
    <mergeCell ref="BP83:BQ83"/>
    <mergeCell ref="BR83:BS83"/>
    <mergeCell ref="BT83:BU83"/>
    <mergeCell ref="BV83:BW83"/>
    <mergeCell ref="BZ83:CA83"/>
    <mergeCell ref="CB83:CC83"/>
    <mergeCell ref="CD83:CE83"/>
    <mergeCell ref="H84:I84"/>
    <mergeCell ref="J84:K84"/>
    <mergeCell ref="L84:M84"/>
    <mergeCell ref="N84:O84"/>
    <mergeCell ref="P84:Q84"/>
    <mergeCell ref="R84:S84"/>
    <mergeCell ref="T84:U84"/>
    <mergeCell ref="V84:W84"/>
    <mergeCell ref="X84:Y84"/>
    <mergeCell ref="Z84:AA84"/>
    <mergeCell ref="AB84:AC84"/>
    <mergeCell ref="AD84:AE84"/>
    <mergeCell ref="AH84:AI84"/>
    <mergeCell ref="AJ84:AK84"/>
    <mergeCell ref="AL84:AM84"/>
    <mergeCell ref="AZ84:BA84"/>
    <mergeCell ref="BB84:BC84"/>
    <mergeCell ref="BD84:BE84"/>
    <mergeCell ref="BF84:BG84"/>
    <mergeCell ref="BH84:BI84"/>
    <mergeCell ref="BJ84:BK84"/>
    <mergeCell ref="BL84:BM84"/>
    <mergeCell ref="BN84:BO84"/>
    <mergeCell ref="BP84:BQ84"/>
    <mergeCell ref="BR84:BS84"/>
    <mergeCell ref="BT84:BU84"/>
    <mergeCell ref="BV84:BW84"/>
    <mergeCell ref="BZ84:CA84"/>
    <mergeCell ref="CB84:CC84"/>
    <mergeCell ref="CD84:CE84"/>
    <mergeCell ref="H85:I85"/>
    <mergeCell ref="J85:K85"/>
    <mergeCell ref="L85:M85"/>
    <mergeCell ref="N85:O85"/>
    <mergeCell ref="P85:Q85"/>
    <mergeCell ref="R85:S85"/>
    <mergeCell ref="T85:U85"/>
    <mergeCell ref="V85:W85"/>
    <mergeCell ref="X85:Y85"/>
    <mergeCell ref="Z85:AA85"/>
    <mergeCell ref="AB85:AC85"/>
    <mergeCell ref="AD85:AE85"/>
    <mergeCell ref="AH85:AI85"/>
    <mergeCell ref="AJ85:AK85"/>
    <mergeCell ref="AL85:AM85"/>
    <mergeCell ref="AZ85:BA85"/>
    <mergeCell ref="BB85:BC85"/>
    <mergeCell ref="BD85:BE85"/>
    <mergeCell ref="BF85:BG85"/>
    <mergeCell ref="BH85:BI85"/>
    <mergeCell ref="BJ85:BK85"/>
    <mergeCell ref="BL85:BM85"/>
    <mergeCell ref="BN85:BY85"/>
    <mergeCell ref="BZ85:CA85"/>
    <mergeCell ref="CB85:CC85"/>
    <mergeCell ref="CD85:CE85"/>
    <mergeCell ref="H86:I86"/>
    <mergeCell ref="J86:K86"/>
    <mergeCell ref="L86:M86"/>
    <mergeCell ref="N86:O86"/>
    <mergeCell ref="P86:Q86"/>
    <mergeCell ref="R86:S86"/>
    <mergeCell ref="T86:U86"/>
    <mergeCell ref="V86:W86"/>
    <mergeCell ref="X86:Y86"/>
    <mergeCell ref="Z86:AA86"/>
    <mergeCell ref="AB86:AC86"/>
    <mergeCell ref="AD86:AE86"/>
    <mergeCell ref="AH86:AI86"/>
    <mergeCell ref="AJ86:AK86"/>
    <mergeCell ref="AL86:AM86"/>
    <mergeCell ref="AZ86:BM86"/>
    <mergeCell ref="BN86:BO86"/>
    <mergeCell ref="BP86:BQ86"/>
    <mergeCell ref="BR86:BS86"/>
    <mergeCell ref="BT86:BU86"/>
    <mergeCell ref="BV86:BW86"/>
    <mergeCell ref="BX86:BY86"/>
    <mergeCell ref="BZ86:CA86"/>
    <mergeCell ref="CB86:CC86"/>
    <mergeCell ref="CD86:CE86"/>
    <mergeCell ref="H87:I87"/>
    <mergeCell ref="J87:K87"/>
    <mergeCell ref="L87:M87"/>
    <mergeCell ref="N87:O87"/>
    <mergeCell ref="P87:Q87"/>
    <mergeCell ref="R87:S87"/>
    <mergeCell ref="T87:U87"/>
    <mergeCell ref="V87:W87"/>
    <mergeCell ref="X87:Y87"/>
    <mergeCell ref="Z87:AA87"/>
    <mergeCell ref="AB87:AC87"/>
    <mergeCell ref="AD87:AE87"/>
    <mergeCell ref="AH87:AI87"/>
    <mergeCell ref="AJ87:AK87"/>
    <mergeCell ref="AL87:AM87"/>
    <mergeCell ref="AZ87:BA87"/>
    <mergeCell ref="BB87:BC87"/>
    <mergeCell ref="BD87:BE87"/>
    <mergeCell ref="BF87:BG87"/>
    <mergeCell ref="BH87:BI87"/>
    <mergeCell ref="BJ87:BK87"/>
    <mergeCell ref="BL87:BM87"/>
    <mergeCell ref="BN87:BY87"/>
    <mergeCell ref="BZ87:CA87"/>
    <mergeCell ref="CB87:CC87"/>
    <mergeCell ref="CD87:CE87"/>
    <mergeCell ref="H88:I88"/>
    <mergeCell ref="J88:K88"/>
    <mergeCell ref="L88:M88"/>
    <mergeCell ref="N88:O88"/>
    <mergeCell ref="P88:Q88"/>
    <mergeCell ref="R88:S88"/>
    <mergeCell ref="T88:U88"/>
    <mergeCell ref="V88:W88"/>
    <mergeCell ref="X88:Y88"/>
    <mergeCell ref="Z88:AA88"/>
    <mergeCell ref="AB88:AC88"/>
    <mergeCell ref="AD88:AE88"/>
    <mergeCell ref="AH88:AI88"/>
    <mergeCell ref="AJ88:AK88"/>
    <mergeCell ref="AL88:AM88"/>
    <mergeCell ref="AZ88:BM88"/>
    <mergeCell ref="BN88:BO88"/>
    <mergeCell ref="BP88:BQ88"/>
    <mergeCell ref="BR88:BS88"/>
    <mergeCell ref="BT88:BU88"/>
    <mergeCell ref="BV88:BW88"/>
    <mergeCell ref="BX88:BY88"/>
    <mergeCell ref="BZ88:CA88"/>
    <mergeCell ref="CB88:CC88"/>
    <mergeCell ref="CD88:CE88"/>
    <mergeCell ref="H89:I89"/>
    <mergeCell ref="J89:K89"/>
    <mergeCell ref="L89:M89"/>
    <mergeCell ref="N89:O89"/>
    <mergeCell ref="P89:Q89"/>
    <mergeCell ref="R89:S89"/>
    <mergeCell ref="T89:U89"/>
    <mergeCell ref="V89:W89"/>
    <mergeCell ref="X89:Y89"/>
    <mergeCell ref="Z89:AA89"/>
    <mergeCell ref="AB89:AC89"/>
    <mergeCell ref="AD89:AE89"/>
    <mergeCell ref="AH89:AI89"/>
    <mergeCell ref="AJ89:AK89"/>
    <mergeCell ref="AL89:AM89"/>
    <mergeCell ref="AZ89:BA89"/>
    <mergeCell ref="BB89:BC89"/>
    <mergeCell ref="BD89:BE89"/>
    <mergeCell ref="BF89:BG89"/>
    <mergeCell ref="BH89:BI89"/>
    <mergeCell ref="BJ89:BK89"/>
    <mergeCell ref="BL89:BM89"/>
    <mergeCell ref="BN89:BY89"/>
    <mergeCell ref="BZ89:CA89"/>
    <mergeCell ref="CB89:CC89"/>
    <mergeCell ref="CD89:CE89"/>
    <mergeCell ref="H90:I90"/>
    <mergeCell ref="J90:K90"/>
    <mergeCell ref="L90:M90"/>
    <mergeCell ref="N90:O90"/>
    <mergeCell ref="P90:Q90"/>
    <mergeCell ref="R90:S90"/>
    <mergeCell ref="T90:U90"/>
    <mergeCell ref="V90:W90"/>
    <mergeCell ref="X90:Y90"/>
    <mergeCell ref="Z90:AA90"/>
    <mergeCell ref="AB90:AC90"/>
    <mergeCell ref="AD90:AE90"/>
    <mergeCell ref="AH90:AI90"/>
    <mergeCell ref="AJ90:AK90"/>
    <mergeCell ref="AL90:AM90"/>
    <mergeCell ref="AZ90:BM90"/>
    <mergeCell ref="BN90:BO90"/>
    <mergeCell ref="BP90:BQ90"/>
    <mergeCell ref="BR90:BS90"/>
    <mergeCell ref="BT90:BU90"/>
    <mergeCell ref="BV90:BW90"/>
    <mergeCell ref="BX90:BY90"/>
    <mergeCell ref="BZ90:CA90"/>
    <mergeCell ref="CB90:CC90"/>
    <mergeCell ref="CD90:CE90"/>
    <mergeCell ref="H91:I91"/>
    <mergeCell ref="J91:K91"/>
    <mergeCell ref="L91:M91"/>
    <mergeCell ref="N91:O91"/>
    <mergeCell ref="P91:Q91"/>
    <mergeCell ref="R91:S91"/>
    <mergeCell ref="T91:U91"/>
    <mergeCell ref="V91:W91"/>
    <mergeCell ref="X91:Y91"/>
    <mergeCell ref="Z91:AA91"/>
    <mergeCell ref="AB91:AC91"/>
    <mergeCell ref="AD91:AE91"/>
    <mergeCell ref="AH91:AI91"/>
    <mergeCell ref="AJ91:AK91"/>
    <mergeCell ref="AL91:AM91"/>
    <mergeCell ref="AZ91:BA91"/>
    <mergeCell ref="BB91:BC91"/>
    <mergeCell ref="BD91:BE91"/>
    <mergeCell ref="BF91:BG91"/>
    <mergeCell ref="BH91:BI91"/>
    <mergeCell ref="BJ91:BK91"/>
    <mergeCell ref="BL91:BM91"/>
    <mergeCell ref="BN91:BO91"/>
    <mergeCell ref="BP91:BQ91"/>
    <mergeCell ref="BR91:BS91"/>
    <mergeCell ref="BT91:BU91"/>
    <mergeCell ref="BV91:BW91"/>
    <mergeCell ref="BX91:BY91"/>
    <mergeCell ref="BZ91:CA91"/>
    <mergeCell ref="CB91:CC91"/>
    <mergeCell ref="CD91:CE91"/>
    <mergeCell ref="H92:I92"/>
    <mergeCell ref="J92:K92"/>
    <mergeCell ref="L92:M92"/>
    <mergeCell ref="N92:O92"/>
    <mergeCell ref="P92:Q92"/>
    <mergeCell ref="R92:S92"/>
    <mergeCell ref="T92:U92"/>
    <mergeCell ref="V92:W92"/>
    <mergeCell ref="X92:Y92"/>
    <mergeCell ref="Z92:AA92"/>
    <mergeCell ref="AB92:AC92"/>
    <mergeCell ref="AD92:AE92"/>
    <mergeCell ref="AH92:AI92"/>
    <mergeCell ref="AJ92:AK92"/>
    <mergeCell ref="AL92:AM92"/>
    <mergeCell ref="H93:I93"/>
    <mergeCell ref="J93:K93"/>
    <mergeCell ref="L93:M93"/>
    <mergeCell ref="N93:O93"/>
    <mergeCell ref="P93:Q93"/>
    <mergeCell ref="R93:S93"/>
    <mergeCell ref="T93:U93"/>
    <mergeCell ref="V93:W93"/>
    <mergeCell ref="X93:Y93"/>
    <mergeCell ref="Z93:AA93"/>
    <mergeCell ref="AB93:AC93"/>
    <mergeCell ref="AD93:AE93"/>
    <mergeCell ref="AH93:AI93"/>
    <mergeCell ref="AJ93:AK93"/>
    <mergeCell ref="AL93:AM93"/>
    <mergeCell ref="H94:I94"/>
    <mergeCell ref="J94:K94"/>
    <mergeCell ref="L94:M94"/>
    <mergeCell ref="N94:O94"/>
    <mergeCell ref="P94:Q94"/>
    <mergeCell ref="R94:S94"/>
    <mergeCell ref="T94:U94"/>
    <mergeCell ref="V94:W94"/>
    <mergeCell ref="X94:Y94"/>
    <mergeCell ref="Z94:AA94"/>
    <mergeCell ref="AB94:AC94"/>
    <mergeCell ref="AD94:AE94"/>
    <mergeCell ref="AH94:AI94"/>
    <mergeCell ref="AJ94:AK94"/>
    <mergeCell ref="AL94:AM94"/>
    <mergeCell ref="H95:I95"/>
    <mergeCell ref="J95:K95"/>
    <mergeCell ref="L95:M95"/>
    <mergeCell ref="N95:O95"/>
    <mergeCell ref="P95:Q95"/>
    <mergeCell ref="R95:S95"/>
    <mergeCell ref="T95:U95"/>
    <mergeCell ref="V95:W95"/>
    <mergeCell ref="X95:Y95"/>
    <mergeCell ref="Z95:AA95"/>
    <mergeCell ref="AB95:AC95"/>
    <mergeCell ref="AD95:AE95"/>
    <mergeCell ref="AH95:AI95"/>
    <mergeCell ref="AJ95:AK95"/>
    <mergeCell ref="AL95:AM95"/>
    <mergeCell ref="H96:I96"/>
    <mergeCell ref="J96:K96"/>
    <mergeCell ref="L96:M96"/>
    <mergeCell ref="N96:O96"/>
    <mergeCell ref="P96:Q96"/>
    <mergeCell ref="R96:S96"/>
    <mergeCell ref="T96:U96"/>
    <mergeCell ref="V96:W96"/>
    <mergeCell ref="X96:Y96"/>
    <mergeCell ref="Z96:AA96"/>
    <mergeCell ref="AB96:AC96"/>
    <mergeCell ref="AD96:AE96"/>
    <mergeCell ref="AH96:AI96"/>
    <mergeCell ref="AJ96:AK96"/>
    <mergeCell ref="AL96:AM96"/>
    <mergeCell ref="H97:I97"/>
    <mergeCell ref="J97:K97"/>
    <mergeCell ref="L97:M97"/>
    <mergeCell ref="N97:O97"/>
    <mergeCell ref="P97:Q97"/>
    <mergeCell ref="R97:S97"/>
    <mergeCell ref="T97:U97"/>
    <mergeCell ref="V97:W97"/>
    <mergeCell ref="X97:Y97"/>
    <mergeCell ref="Z97:AA97"/>
    <mergeCell ref="AB97:AC97"/>
    <mergeCell ref="AD97:AE97"/>
    <mergeCell ref="AH97:AI97"/>
    <mergeCell ref="AJ97:AK97"/>
    <mergeCell ref="AL97:AM97"/>
    <mergeCell ref="H98:I98"/>
    <mergeCell ref="J98:K98"/>
    <mergeCell ref="L98:M98"/>
    <mergeCell ref="N98:O98"/>
    <mergeCell ref="P98:Q98"/>
    <mergeCell ref="R98:S98"/>
    <mergeCell ref="T98:U98"/>
    <mergeCell ref="V98:W98"/>
    <mergeCell ref="X98:Y98"/>
    <mergeCell ref="Z98:AA98"/>
    <mergeCell ref="AB98:AC98"/>
    <mergeCell ref="AD98:AE98"/>
    <mergeCell ref="AH98:AI98"/>
    <mergeCell ref="AJ98:AK98"/>
    <mergeCell ref="AL98:AM98"/>
    <mergeCell ref="H99:I99"/>
    <mergeCell ref="J99:K99"/>
    <mergeCell ref="L99:M99"/>
    <mergeCell ref="N99:O99"/>
    <mergeCell ref="P99:Q99"/>
    <mergeCell ref="R99:S99"/>
    <mergeCell ref="T99:U99"/>
    <mergeCell ref="V99:W99"/>
    <mergeCell ref="X99:Y99"/>
    <mergeCell ref="Z99:AA99"/>
    <mergeCell ref="AB99:AC99"/>
    <mergeCell ref="AD99:AE99"/>
    <mergeCell ref="AH99:AI99"/>
    <mergeCell ref="AJ99:AK99"/>
    <mergeCell ref="AL99:AM99"/>
    <mergeCell ref="H100:I100"/>
    <mergeCell ref="J100:K100"/>
    <mergeCell ref="L100:M100"/>
    <mergeCell ref="N100:O100"/>
    <mergeCell ref="P100:Q100"/>
    <mergeCell ref="R100:S100"/>
    <mergeCell ref="T100:U100"/>
    <mergeCell ref="V100:W100"/>
    <mergeCell ref="X100:Y100"/>
    <mergeCell ref="Z100:AA100"/>
    <mergeCell ref="AB100:AC100"/>
    <mergeCell ref="AD100:AE100"/>
    <mergeCell ref="AH100:AI100"/>
    <mergeCell ref="AJ100:AK100"/>
    <mergeCell ref="AL100:AM100"/>
    <mergeCell ref="H101:I101"/>
    <mergeCell ref="J101:K101"/>
    <mergeCell ref="L101:M101"/>
    <mergeCell ref="N101:O101"/>
    <mergeCell ref="P101:Q101"/>
    <mergeCell ref="R101:S101"/>
    <mergeCell ref="T101:U101"/>
    <mergeCell ref="V101:W101"/>
    <mergeCell ref="X101:Y101"/>
    <mergeCell ref="Z101:AA101"/>
    <mergeCell ref="AB101:AC101"/>
    <mergeCell ref="AD101:AE101"/>
    <mergeCell ref="AH101:AI101"/>
    <mergeCell ref="AJ101:AK101"/>
    <mergeCell ref="AL101:AM101"/>
    <mergeCell ref="H102:I102"/>
    <mergeCell ref="J102:K102"/>
    <mergeCell ref="L102:AM102"/>
    <mergeCell ref="H103:I103"/>
    <mergeCell ref="J103:K103"/>
    <mergeCell ref="L103:M103"/>
    <mergeCell ref="N103:O103"/>
    <mergeCell ref="P103:Q103"/>
    <mergeCell ref="R103:S103"/>
    <mergeCell ref="T103:U103"/>
    <mergeCell ref="V103:W103"/>
    <mergeCell ref="X103:Y103"/>
    <mergeCell ref="Z103:AA103"/>
    <mergeCell ref="AB103:AC103"/>
    <mergeCell ref="AD103:AE103"/>
    <mergeCell ref="AF103:AG103"/>
    <mergeCell ref="AH103:AI103"/>
    <mergeCell ref="AJ103:AK103"/>
    <mergeCell ref="AL103:AM103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344</TotalTime>
  <Application>LibreOffice/7.0.4.2$Linux_X86_64 LibreOffice_project/1c5f81ee28659974774060c3fe084e73b3bd074b</Application>
  <AppVersion>15.0000</AppVersion>
  <Company>Microsoft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2020-10-25T18:32:06Z</dcterms:created>
  <dc:creator>volpo</dc:creator>
  <dc:description/>
  <dc:language>en-US</dc:language>
  <cp:lastModifiedBy/>
  <cp:lastPrinted>2020-11-16T00:21:58Z</cp:lastPrinted>
  <dcterms:modified xsi:type="dcterms:W3CDTF">2021-02-09T16:53:19Z</dcterms:modified>
  <cp:revision>83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