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lf_ruizo1_uniandes_edu_co/Documents/Universidad/5to/Infracomp/caso2_INFRACOMP-1/caso2_INFRACOMP/datos/"/>
    </mc:Choice>
  </mc:AlternateContent>
  <xr:revisionPtr revIDLastSave="267" documentId="8_{7F710FFC-91FE-423E-BD7F-51F944A5EDD3}" xr6:coauthVersionLast="47" xr6:coauthVersionMax="47" xr10:uidLastSave="{C796E1C6-3157-47C4-BDA3-B0131BBA4E20}"/>
  <bookViews>
    <workbookView xWindow="-120" yWindow="-120" windowWidth="29040" windowHeight="15720" xr2:uid="{A4327E95-1AAC-4F1C-BDF0-A298629AFD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8" i="1" l="1" a="1"/>
  <c r="H168" i="1" s="1"/>
  <c r="H167" i="1" a="1"/>
  <c r="H167" i="1" s="1"/>
  <c r="H166" i="1" a="1"/>
  <c r="H166" i="1" s="1"/>
  <c r="H165" i="1" a="1"/>
  <c r="H165" i="1" s="1"/>
  <c r="H148" i="1" a="1"/>
  <c r="H148" i="1" s="1"/>
  <c r="H147" i="1" a="1"/>
  <c r="H147" i="1" s="1"/>
  <c r="H146" i="1" a="1"/>
  <c r="H146" i="1" s="1"/>
  <c r="H145" i="1" a="1"/>
  <c r="H145" i="1" s="1"/>
  <c r="H130" i="1" a="1"/>
  <c r="H130" i="1" s="1"/>
  <c r="H129" i="1" a="1"/>
  <c r="H129" i="1" s="1"/>
  <c r="H128" i="1" a="1"/>
  <c r="H128" i="1" s="1"/>
  <c r="H115" i="1" a="1"/>
  <c r="H115" i="1" s="1"/>
  <c r="H114" i="1" a="1"/>
  <c r="H114" i="1" s="1"/>
  <c r="H113" i="1" a="1"/>
  <c r="H113" i="1" s="1"/>
  <c r="P107" i="1"/>
  <c r="P108" i="1"/>
  <c r="P105" i="1"/>
  <c r="P106" i="1"/>
  <c r="P99" i="1"/>
  <c r="P100" i="1"/>
  <c r="P101" i="1"/>
  <c r="P98" i="1"/>
  <c r="P92" i="1"/>
  <c r="P93" i="1"/>
  <c r="P94" i="1"/>
  <c r="P91" i="1"/>
  <c r="P85" i="1"/>
  <c r="P86" i="1"/>
  <c r="P87" i="1"/>
  <c r="P84" i="1"/>
  <c r="P77" i="1"/>
  <c r="P78" i="1"/>
  <c r="P79" i="1"/>
  <c r="P76" i="1"/>
  <c r="P70" i="1"/>
  <c r="P71" i="1"/>
  <c r="P72" i="1"/>
  <c r="P69" i="1"/>
  <c r="P63" i="1"/>
  <c r="P64" i="1"/>
  <c r="P65" i="1"/>
  <c r="P62" i="1"/>
  <c r="P56" i="1"/>
  <c r="P57" i="1"/>
  <c r="P58" i="1"/>
  <c r="P55" i="1"/>
  <c r="P49" i="1"/>
  <c r="P50" i="1"/>
  <c r="P51" i="1"/>
  <c r="P48" i="1"/>
  <c r="P42" i="1"/>
  <c r="P43" i="1"/>
  <c r="P44" i="1"/>
  <c r="P41" i="1"/>
  <c r="P35" i="1"/>
  <c r="P36" i="1"/>
  <c r="P37" i="1"/>
  <c r="P34" i="1"/>
  <c r="P28" i="1"/>
  <c r="P29" i="1"/>
  <c r="P30" i="1"/>
  <c r="P27" i="1"/>
  <c r="P21" i="1"/>
  <c r="P22" i="1"/>
  <c r="P23" i="1"/>
  <c r="P20" i="1"/>
  <c r="P14" i="1"/>
  <c r="P15" i="1"/>
  <c r="P16" i="1"/>
  <c r="P13" i="1"/>
  <c r="P7" i="1"/>
  <c r="P8" i="1"/>
  <c r="P9" i="1"/>
  <c r="P6" i="1"/>
  <c r="V118" i="1"/>
  <c r="V119" i="1"/>
  <c r="V120" i="1"/>
  <c r="U129" i="1" s="1" a="1"/>
  <c r="U129" i="1" s="1"/>
  <c r="V117" i="1"/>
  <c r="V114" i="1"/>
  <c r="V115" i="1"/>
  <c r="V116" i="1"/>
  <c r="V113" i="1"/>
  <c r="U128" i="1" s="1" a="1"/>
  <c r="U128" i="1" s="1"/>
  <c r="V110" i="1"/>
  <c r="V111" i="1"/>
  <c r="V112" i="1"/>
  <c r="V106" i="1"/>
  <c r="V107" i="1"/>
  <c r="V108" i="1"/>
  <c r="U97" i="1" a="1"/>
  <c r="U97" i="1" s="1"/>
  <c r="V86" i="1"/>
  <c r="V87" i="1"/>
  <c r="V88" i="1"/>
  <c r="V85" i="1"/>
  <c r="V82" i="1"/>
  <c r="V83" i="1"/>
  <c r="V84" i="1"/>
  <c r="V81" i="1"/>
  <c r="V78" i="1"/>
  <c r="V79" i="1"/>
  <c r="V80" i="1"/>
  <c r="V77" i="1"/>
  <c r="V74" i="1"/>
  <c r="V75" i="1"/>
  <c r="V76" i="1"/>
  <c r="V73" i="1"/>
  <c r="U94" i="1" s="1" a="1"/>
  <c r="U94" i="1" s="1"/>
  <c r="U31" i="1" a="1"/>
  <c r="U31" i="1" s="1"/>
  <c r="V23" i="1"/>
  <c r="V21" i="1"/>
  <c r="V20" i="1"/>
  <c r="V19" i="1"/>
  <c r="V18" i="1"/>
  <c r="V17" i="1"/>
  <c r="U96" i="1" a="1"/>
  <c r="U96" i="1" s="1"/>
  <c r="U95" i="1" a="1"/>
  <c r="U95" i="1" s="1"/>
  <c r="O108" i="1"/>
  <c r="M108" i="1"/>
  <c r="L108" i="1"/>
  <c r="O107" i="1"/>
  <c r="M107" i="1"/>
  <c r="L107" i="1"/>
  <c r="O106" i="1"/>
  <c r="M106" i="1"/>
  <c r="L106" i="1"/>
  <c r="O105" i="1"/>
  <c r="M105" i="1"/>
  <c r="L105" i="1"/>
  <c r="O101" i="1"/>
  <c r="M101" i="1"/>
  <c r="L101" i="1"/>
  <c r="O100" i="1"/>
  <c r="M100" i="1"/>
  <c r="L100" i="1"/>
  <c r="O99" i="1"/>
  <c r="M99" i="1"/>
  <c r="L99" i="1"/>
  <c r="O98" i="1"/>
  <c r="M98" i="1"/>
  <c r="L98" i="1"/>
  <c r="O94" i="1"/>
  <c r="M94" i="1"/>
  <c r="L94" i="1"/>
  <c r="O93" i="1"/>
  <c r="M93" i="1"/>
  <c r="L93" i="1"/>
  <c r="O92" i="1"/>
  <c r="M92" i="1"/>
  <c r="L92" i="1"/>
  <c r="O91" i="1"/>
  <c r="V109" i="1" s="1"/>
  <c r="U127" i="1" s="1" a="1"/>
  <c r="U127" i="1" s="1"/>
  <c r="M91" i="1"/>
  <c r="L91" i="1"/>
  <c r="O87" i="1"/>
  <c r="M87" i="1"/>
  <c r="L87" i="1"/>
  <c r="O86" i="1"/>
  <c r="M86" i="1"/>
  <c r="L86" i="1"/>
  <c r="O85" i="1"/>
  <c r="M85" i="1"/>
  <c r="L85" i="1"/>
  <c r="O84" i="1"/>
  <c r="V105" i="1" s="1"/>
  <c r="M84" i="1"/>
  <c r="L84" i="1"/>
  <c r="O79" i="1"/>
  <c r="M79" i="1"/>
  <c r="L79" i="1"/>
  <c r="O78" i="1"/>
  <c r="M78" i="1"/>
  <c r="L78" i="1"/>
  <c r="O77" i="1"/>
  <c r="M77" i="1"/>
  <c r="L77" i="1"/>
  <c r="O76" i="1"/>
  <c r="M76" i="1"/>
  <c r="L76" i="1"/>
  <c r="O72" i="1"/>
  <c r="M72" i="1"/>
  <c r="L72" i="1"/>
  <c r="O71" i="1"/>
  <c r="M71" i="1"/>
  <c r="L71" i="1"/>
  <c r="O70" i="1"/>
  <c r="M70" i="1"/>
  <c r="L70" i="1"/>
  <c r="O69" i="1"/>
  <c r="M69" i="1"/>
  <c r="L69" i="1"/>
  <c r="O65" i="1"/>
  <c r="M65" i="1"/>
  <c r="L65" i="1"/>
  <c r="O64" i="1"/>
  <c r="M64" i="1"/>
  <c r="L64" i="1"/>
  <c r="O63" i="1"/>
  <c r="M63" i="1"/>
  <c r="L63" i="1"/>
  <c r="O62" i="1"/>
  <c r="M62" i="1"/>
  <c r="L62" i="1"/>
  <c r="O58" i="1"/>
  <c r="M58" i="1"/>
  <c r="L58" i="1"/>
  <c r="O57" i="1"/>
  <c r="M57" i="1"/>
  <c r="L57" i="1"/>
  <c r="O56" i="1"/>
  <c r="M56" i="1"/>
  <c r="L56" i="1"/>
  <c r="O55" i="1"/>
  <c r="M55" i="1"/>
  <c r="L55" i="1"/>
  <c r="O51" i="1"/>
  <c r="M51" i="1"/>
  <c r="L51" i="1"/>
  <c r="O50" i="1"/>
  <c r="M50" i="1"/>
  <c r="L50" i="1"/>
  <c r="O49" i="1"/>
  <c r="M49" i="1"/>
  <c r="L49" i="1"/>
  <c r="O48" i="1"/>
  <c r="M48" i="1"/>
  <c r="L48" i="1"/>
  <c r="M41" i="1"/>
  <c r="U60" i="1" a="1"/>
  <c r="U60" i="1" s="1"/>
  <c r="V54" i="1"/>
  <c r="V55" i="1"/>
  <c r="V56" i="1"/>
  <c r="V53" i="1"/>
  <c r="V50" i="1"/>
  <c r="V51" i="1"/>
  <c r="V52" i="1"/>
  <c r="V49" i="1"/>
  <c r="V48" i="1"/>
  <c r="V46" i="1"/>
  <c r="V47" i="1"/>
  <c r="V45" i="1"/>
  <c r="U33" i="1" a="1"/>
  <c r="U33" i="1" s="1"/>
  <c r="U32" i="1" a="1"/>
  <c r="U32" i="1" s="1"/>
  <c r="V25" i="1"/>
  <c r="V26" i="1"/>
  <c r="V27" i="1"/>
  <c r="V24" i="1"/>
  <c r="V22" i="1"/>
  <c r="V16" i="1"/>
  <c r="O42" i="1"/>
  <c r="O43" i="1"/>
  <c r="O44" i="1"/>
  <c r="O41" i="1"/>
  <c r="O35" i="1"/>
  <c r="O36" i="1"/>
  <c r="O37" i="1"/>
  <c r="O34" i="1"/>
  <c r="O28" i="1"/>
  <c r="O29" i="1"/>
  <c r="O30" i="1"/>
  <c r="O27" i="1"/>
  <c r="O21" i="1"/>
  <c r="O22" i="1"/>
  <c r="O23" i="1"/>
  <c r="O20" i="1"/>
  <c r="O14" i="1"/>
  <c r="O15" i="1"/>
  <c r="O16" i="1"/>
  <c r="O13" i="1"/>
  <c r="O7" i="1"/>
  <c r="O8" i="1"/>
  <c r="O9" i="1"/>
  <c r="O6" i="1"/>
  <c r="M44" i="1"/>
  <c r="L44" i="1"/>
  <c r="M43" i="1"/>
  <c r="L43" i="1"/>
  <c r="M42" i="1"/>
  <c r="L42" i="1"/>
  <c r="L41" i="1"/>
  <c r="M37" i="1"/>
  <c r="L37" i="1"/>
  <c r="M36" i="1"/>
  <c r="L36" i="1"/>
  <c r="M35" i="1"/>
  <c r="L35" i="1"/>
  <c r="M34" i="1"/>
  <c r="L34" i="1"/>
  <c r="M30" i="1"/>
  <c r="L30" i="1"/>
  <c r="M29" i="1"/>
  <c r="L29" i="1"/>
  <c r="M28" i="1"/>
  <c r="L28" i="1"/>
  <c r="M27" i="1"/>
  <c r="L27" i="1"/>
  <c r="M20" i="1"/>
  <c r="L20" i="1"/>
  <c r="M23" i="1"/>
  <c r="L23" i="1"/>
  <c r="M22" i="1"/>
  <c r="L22" i="1"/>
  <c r="M21" i="1"/>
  <c r="L21" i="1"/>
  <c r="L14" i="1"/>
  <c r="M14" i="1"/>
  <c r="L15" i="1"/>
  <c r="M15" i="1"/>
  <c r="L16" i="1"/>
  <c r="M16" i="1"/>
  <c r="M13" i="1"/>
  <c r="L13" i="1"/>
  <c r="L7" i="1"/>
  <c r="M7" i="1"/>
  <c r="L8" i="1"/>
  <c r="M8" i="1"/>
  <c r="L9" i="1"/>
  <c r="M9" i="1"/>
  <c r="M6" i="1"/>
  <c r="L6" i="1"/>
  <c r="U126" i="1" l="1" a="1"/>
  <c r="U126" i="1" s="1"/>
  <c r="U62" i="1" a="1"/>
  <c r="U62" i="1" s="1"/>
  <c r="U61" i="1" a="1"/>
  <c r="U6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<sst xmlns="http://schemas.openxmlformats.org/spreadsheetml/2006/main" count="342" uniqueCount="59">
  <si>
    <t>Páginas de 16B, matriz 4x4</t>
  </si>
  <si>
    <t>Marcos Asignados</t>
  </si>
  <si>
    <t>Total referencias</t>
  </si>
  <si>
    <t>Hits</t>
  </si>
  <si>
    <t>Fallas</t>
  </si>
  <si>
    <t xml:space="preserve">Desfase </t>
  </si>
  <si>
    <t>OK</t>
  </si>
  <si>
    <t>Permitido</t>
  </si>
  <si>
    <t>"+/-"</t>
  </si>
  <si>
    <t>Páginas de 16B, matriz 6x6</t>
  </si>
  <si>
    <t>Páginas de 16B, matriz 8x8</t>
  </si>
  <si>
    <t>Páginas de 32B, matriz 8x8</t>
  </si>
  <si>
    <t>Páginas de 32B, matriz 4x4</t>
  </si>
  <si>
    <t>Páginas de 32B, matriz 6x6</t>
  </si>
  <si>
    <t>%</t>
  </si>
  <si>
    <t>4X4</t>
  </si>
  <si>
    <t>6X6</t>
  </si>
  <si>
    <t>8X8</t>
  </si>
  <si>
    <t>4x4</t>
  </si>
  <si>
    <t>6x6</t>
  </si>
  <si>
    <t>8x8</t>
  </si>
  <si>
    <t>marcos</t>
  </si>
  <si>
    <t>tamaño matriz</t>
  </si>
  <si>
    <t>porcentaje de éxito</t>
  </si>
  <si>
    <t>Tamaño Matriz</t>
  </si>
  <si>
    <t>4 Marcos</t>
  </si>
  <si>
    <t>8 Marcos</t>
  </si>
  <si>
    <t>12 Marcos</t>
  </si>
  <si>
    <t>16 Marcos</t>
  </si>
  <si>
    <t>Resultado de Busqueda por Tamaño Matiz Tamaño de Pagina 32B</t>
  </si>
  <si>
    <t>Resultado de Busqueda por Tamaño Matiz Tamaño de Pagina 16B</t>
  </si>
  <si>
    <t>Páginas de 64B, matriz 4x4</t>
  </si>
  <si>
    <t>Páginas de 8B, matriz 4x4</t>
  </si>
  <si>
    <t>Páginas de 8B, matriz 6x6</t>
  </si>
  <si>
    <t>Páginas de 8B, matriz 8x8</t>
  </si>
  <si>
    <t>Páginas de 8B, matriz 10x10</t>
  </si>
  <si>
    <t>Páginas de 4B, matriz 4x4</t>
  </si>
  <si>
    <t>Páginas de 4B, matriz 6x6</t>
  </si>
  <si>
    <t>Páginas de 4B, matriz 8x8</t>
  </si>
  <si>
    <t>Páginas de 4B, matriz 10x10</t>
  </si>
  <si>
    <t>Resultado de Busqueda por Tamaño Matiz Tamaño de Pagina 8B</t>
  </si>
  <si>
    <t>10x10</t>
  </si>
  <si>
    <t>Resultado de Busqueda por Tamaño Matiz Tamaño de Pagina 4B</t>
  </si>
  <si>
    <t>T (ns)</t>
  </si>
  <si>
    <t>T(ns)</t>
  </si>
  <si>
    <t>Matriz</t>
  </si>
  <si>
    <t>4x4 - 4</t>
  </si>
  <si>
    <t>4x4 -8</t>
  </si>
  <si>
    <t>4x4 -12</t>
  </si>
  <si>
    <t>4x4 -16</t>
  </si>
  <si>
    <t>6x6 - 4</t>
  </si>
  <si>
    <t>6x6 -8</t>
  </si>
  <si>
    <t>6x6 -12</t>
  </si>
  <si>
    <t>6x6- 16</t>
  </si>
  <si>
    <t>Tiempo de lectura vs cantidad de marcos con pagina de 16b</t>
  </si>
  <si>
    <t>Tiempo de lectura vs cantidad de marcos con pagina de 32b</t>
  </si>
  <si>
    <t>Tiempo de lectura vs cantidad de marcos con pagina de 8b</t>
  </si>
  <si>
    <t>Tiempo de lectura vs cantidad de marcos con pagina de 4b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</si>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</sst>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0" fillId="0" borderId="0" xfId="0" applyNumberFormat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164" fontId="0" fillId="4" borderId="1" xfId="0" applyNumberFormat="1" applyFill="1" applyBorder="1"/>
    <xf numFmtId="0" fontId="0" fillId="2" borderId="1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" xfId="0" applyBorder="1" applyAlignment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164" fontId="0" fillId="4" borderId="6" xfId="0" applyNumberFormat="1" applyFill="1" applyBorder="1"/>
    <xf numFmtId="0" fontId="0" fillId="0" borderId="7" xfId="0" applyBorder="1"/>
    <xf numFmtId="0" fontId="0" fillId="0" borderId="8" xfId="0" applyBorder="1"/>
    <xf numFmtId="164" fontId="0" fillId="4" borderId="9" xfId="0" applyNumberFormat="1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7" borderId="6" xfId="0" applyFill="1" applyBorder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0" fillId="8" borderId="6" xfId="0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 </a:t>
            </a:r>
            <a:r>
              <a:rPr lang="es-CO" sz="1400" b="0" i="0" u="none" strike="noStrike" baseline="0">
                <a:effectLst/>
              </a:rPr>
              <a:t>Resultado de Busqueda por Tamaño Matiz Tamaño de Pagina 16B</a:t>
            </a:r>
            <a:r>
              <a:rPr lang="es-CO" sz="1400" b="0" i="0" u="none" strike="noStrike" baseline="0"/>
              <a:t> 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Hoja1!$T$31</c:f>
              <c:strCache>
                <c:ptCount val="1"/>
                <c:pt idx="0">
                  <c:v>4x4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Hoja1!$U$30:$X$30</c:f>
              <c:strCache>
                <c:ptCount val="4"/>
                <c:pt idx="0">
                  <c:v>4 Marcos</c:v>
                </c:pt>
                <c:pt idx="1">
                  <c:v>8 Marcos</c:v>
                </c:pt>
                <c:pt idx="2">
                  <c:v>12 Marcos</c:v>
                </c:pt>
                <c:pt idx="3">
                  <c:v>16 Marcos</c:v>
                </c:pt>
              </c:strCache>
            </c:strRef>
          </c:cat>
          <c:val>
            <c:numRef>
              <c:f>Hoja1!$U$31:$X$31</c:f>
              <c:numCache>
                <c:formatCode>General</c:formatCode>
                <c:ptCount val="4"/>
                <c:pt idx="0">
                  <c:v>65.909090909090907</c:v>
                </c:pt>
                <c:pt idx="1">
                  <c:v>85.227272727272734</c:v>
                </c:pt>
                <c:pt idx="2">
                  <c:v>87.5</c:v>
                </c:pt>
                <c:pt idx="3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74-6947-BE00-E2320A9601C7}"/>
            </c:ext>
          </c:extLst>
        </c:ser>
        <c:ser>
          <c:idx val="1"/>
          <c:order val="1"/>
          <c:tx>
            <c:strRef>
              <c:f>Hoja1!$T$32</c:f>
              <c:strCache>
                <c:ptCount val="1"/>
                <c:pt idx="0">
                  <c:v>6x6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Hoja1!$U$30:$X$30</c:f>
              <c:strCache>
                <c:ptCount val="4"/>
                <c:pt idx="0">
                  <c:v>4 Marcos</c:v>
                </c:pt>
                <c:pt idx="1">
                  <c:v>8 Marcos</c:v>
                </c:pt>
                <c:pt idx="2">
                  <c:v>12 Marcos</c:v>
                </c:pt>
                <c:pt idx="3">
                  <c:v>16 Marcos</c:v>
                </c:pt>
              </c:strCache>
            </c:strRef>
          </c:cat>
          <c:val>
            <c:numRef>
              <c:f>Hoja1!$U$32:$X$32</c:f>
              <c:numCache>
                <c:formatCode>General</c:formatCode>
                <c:ptCount val="4"/>
                <c:pt idx="0">
                  <c:v>58.024691358024697</c:v>
                </c:pt>
                <c:pt idx="1">
                  <c:v>80.555555555555557</c:v>
                </c:pt>
                <c:pt idx="2">
                  <c:v>90.123456790123456</c:v>
                </c:pt>
                <c:pt idx="3">
                  <c:v>94.585987261146499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74-6947-BE00-E2320A9601C7}"/>
            </c:ext>
          </c:extLst>
        </c:ser>
        <c:ser>
          <c:idx val="2"/>
          <c:order val="2"/>
          <c:tx>
            <c:strRef>
              <c:f>Hoja1!$T$33</c:f>
              <c:strCache>
                <c:ptCount val="1"/>
                <c:pt idx="0">
                  <c:v>8x8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Hoja1!$U$30:$X$30</c:f>
              <c:strCache>
                <c:ptCount val="4"/>
                <c:pt idx="0">
                  <c:v>4 Marcos</c:v>
                </c:pt>
                <c:pt idx="1">
                  <c:v>8 Marcos</c:v>
                </c:pt>
                <c:pt idx="2">
                  <c:v>12 Marcos</c:v>
                </c:pt>
                <c:pt idx="3">
                  <c:v>16 Marcos</c:v>
                </c:pt>
              </c:strCache>
            </c:strRef>
          </c:cat>
          <c:val>
            <c:numRef>
              <c:f>Hoja1!$U$33:$X$33</c:f>
              <c:numCache>
                <c:formatCode>General</c:formatCode>
                <c:ptCount val="4"/>
                <c:pt idx="0">
                  <c:v>55.898876404494381</c:v>
                </c:pt>
                <c:pt idx="1">
                  <c:v>65.870786516853926</c:v>
                </c:pt>
                <c:pt idx="2">
                  <c:v>72.331460674157299</c:v>
                </c:pt>
                <c:pt idx="3">
                  <c:v>73.876404494382015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74-6947-BE00-E2320A960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1840912"/>
        <c:axId val="1461842560"/>
      </c:barChart>
      <c:catAx>
        <c:axId val="146184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42560"/>
        <c:crosses val="autoZero"/>
        <c:auto val="1"/>
        <c:lblAlgn val="ctr"/>
        <c:lblOffset val="100"/>
        <c:noMultiLvlLbl val="0"/>
      </c:catAx>
      <c:valAx>
        <c:axId val="146184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 Porcentaje</a:t>
                </a:r>
                <a:r>
                  <a:rPr lang="es-ES_tradnl" baseline="0"/>
                  <a:t> de Busquedas Exitosas</a:t>
                </a:r>
                <a:endParaRPr lang="es-ES_trad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4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baseline="0">
                <a:effectLst/>
              </a:rPr>
              <a:t>Resultado de Busqueda por Tamaño Matiz Tamaño de Pagina 32B 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Hoja1!$T$60</c:f>
              <c:strCache>
                <c:ptCount val="1"/>
                <c:pt idx="0">
                  <c:v>4x4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Hoja1!$U$59:$X$59</c:f>
              <c:strCache>
                <c:ptCount val="4"/>
                <c:pt idx="0">
                  <c:v>4 Marcos</c:v>
                </c:pt>
                <c:pt idx="1">
                  <c:v>8 Marcos</c:v>
                </c:pt>
                <c:pt idx="2">
                  <c:v>12 Marcos</c:v>
                </c:pt>
                <c:pt idx="3">
                  <c:v>16 Marcos</c:v>
                </c:pt>
              </c:strCache>
            </c:strRef>
          </c:cat>
          <c:val>
            <c:numRef>
              <c:f>Hoja1!$U$60:$X$60</c:f>
              <c:numCache>
                <c:formatCode>General</c:formatCode>
                <c:ptCount val="4"/>
                <c:pt idx="0">
                  <c:v>87.5</c:v>
                </c:pt>
                <c:pt idx="1">
                  <c:v>93.181818181818173</c:v>
                </c:pt>
                <c:pt idx="2">
                  <c:v>93.181818181818173</c:v>
                </c:pt>
                <c:pt idx="3">
                  <c:v>93.181818181818173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E2-8B4A-9B00-990A49D04386}"/>
            </c:ext>
          </c:extLst>
        </c:ser>
        <c:ser>
          <c:idx val="1"/>
          <c:order val="1"/>
          <c:tx>
            <c:strRef>
              <c:f>Hoja1!$T$61</c:f>
              <c:strCache>
                <c:ptCount val="1"/>
                <c:pt idx="0">
                  <c:v>6x6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Hoja1!$U$59:$X$59</c:f>
              <c:strCache>
                <c:ptCount val="4"/>
                <c:pt idx="0">
                  <c:v>4 Marcos</c:v>
                </c:pt>
                <c:pt idx="1">
                  <c:v>8 Marcos</c:v>
                </c:pt>
                <c:pt idx="2">
                  <c:v>12 Marcos</c:v>
                </c:pt>
                <c:pt idx="3">
                  <c:v>16 Marcos</c:v>
                </c:pt>
              </c:strCache>
            </c:strRef>
          </c:cat>
          <c:val>
            <c:numRef>
              <c:f>Hoja1!$U$61:$X$61</c:f>
              <c:numCache>
                <c:formatCode>General</c:formatCode>
                <c:ptCount val="4"/>
                <c:pt idx="0">
                  <c:v>76.851851851851848</c:v>
                </c:pt>
                <c:pt idx="1">
                  <c:v>92.901234567901241</c:v>
                </c:pt>
                <c:pt idx="2">
                  <c:v>96.604938271604937</c:v>
                </c:pt>
                <c:pt idx="3">
                  <c:v>96.604938271604937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E2-8B4A-9B00-990A49D04386}"/>
            </c:ext>
          </c:extLst>
        </c:ser>
        <c:ser>
          <c:idx val="2"/>
          <c:order val="2"/>
          <c:tx>
            <c:strRef>
              <c:f>Hoja1!$T$62</c:f>
              <c:strCache>
                <c:ptCount val="1"/>
                <c:pt idx="0">
                  <c:v>8x8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Hoja1!$U$59:$X$59</c:f>
              <c:strCache>
                <c:ptCount val="4"/>
                <c:pt idx="0">
                  <c:v>4 Marcos</c:v>
                </c:pt>
                <c:pt idx="1">
                  <c:v>8 Marcos</c:v>
                </c:pt>
                <c:pt idx="2">
                  <c:v>12 Marcos</c:v>
                </c:pt>
                <c:pt idx="3">
                  <c:v>16 Marcos</c:v>
                </c:pt>
              </c:strCache>
            </c:strRef>
          </c:cat>
          <c:val>
            <c:numRef>
              <c:f>Hoja1!$U$62:$X$62</c:f>
              <c:numCache>
                <c:formatCode>General</c:formatCode>
                <c:ptCount val="4"/>
                <c:pt idx="0">
                  <c:v>69.522471910112358</c:v>
                </c:pt>
                <c:pt idx="1">
                  <c:v>87.5</c:v>
                </c:pt>
                <c:pt idx="2">
                  <c:v>96.488764044943821</c:v>
                </c:pt>
                <c:pt idx="3">
                  <c:v>96.769662921348313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E2-8B4A-9B00-990A49D04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4797168"/>
        <c:axId val="1504775808"/>
      </c:barChart>
      <c:catAx>
        <c:axId val="150479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775808"/>
        <c:crosses val="autoZero"/>
        <c:auto val="1"/>
        <c:lblAlgn val="ctr"/>
        <c:lblOffset val="100"/>
        <c:noMultiLvlLbl val="0"/>
      </c:catAx>
      <c:valAx>
        <c:axId val="150477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Porcentaje de Busquedas Exitosas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79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Resultado de Busqueda por Tamaño Matiz Tamaño de Pagina 8B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Hoja1!$T$94</c:f>
              <c:strCache>
                <c:ptCount val="1"/>
                <c:pt idx="0">
                  <c:v>4x4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Hoja1!$U$93:$X$93</c:f>
              <c:strCache>
                <c:ptCount val="4"/>
                <c:pt idx="0">
                  <c:v>4 Marcos</c:v>
                </c:pt>
                <c:pt idx="1">
                  <c:v>8 Marcos</c:v>
                </c:pt>
                <c:pt idx="2">
                  <c:v>12 Marcos</c:v>
                </c:pt>
                <c:pt idx="3">
                  <c:v>16 Marcos</c:v>
                </c:pt>
              </c:strCache>
            </c:strRef>
          </c:cat>
          <c:val>
            <c:numRef>
              <c:f>Hoja1!$U$94:$X$94</c:f>
              <c:numCache>
                <c:formatCode>General</c:formatCode>
                <c:ptCount val="4"/>
                <c:pt idx="0">
                  <c:v>31.818181818181817</c:v>
                </c:pt>
                <c:pt idx="1">
                  <c:v>57.95454545454546</c:v>
                </c:pt>
                <c:pt idx="2">
                  <c:v>69.318181818181827</c:v>
                </c:pt>
                <c:pt idx="3">
                  <c:v>71.590909090909093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59-44CF-986C-1AB87A8D4A37}"/>
            </c:ext>
          </c:extLst>
        </c:ser>
        <c:ser>
          <c:idx val="1"/>
          <c:order val="1"/>
          <c:tx>
            <c:strRef>
              <c:f>Hoja1!$T$95</c:f>
              <c:strCache>
                <c:ptCount val="1"/>
                <c:pt idx="0">
                  <c:v>6x6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Hoja1!$U$93:$X$93</c:f>
              <c:strCache>
                <c:ptCount val="4"/>
                <c:pt idx="0">
                  <c:v>4 Marcos</c:v>
                </c:pt>
                <c:pt idx="1">
                  <c:v>8 Marcos</c:v>
                </c:pt>
                <c:pt idx="2">
                  <c:v>12 Marcos</c:v>
                </c:pt>
                <c:pt idx="3">
                  <c:v>16 Marcos</c:v>
                </c:pt>
              </c:strCache>
            </c:strRef>
          </c:cat>
          <c:val>
            <c:numRef>
              <c:f>Hoja1!$U$95:$X$95</c:f>
              <c:numCache>
                <c:formatCode>General</c:formatCode>
                <c:ptCount val="4"/>
                <c:pt idx="0">
                  <c:v>36.111111111111107</c:v>
                </c:pt>
                <c:pt idx="1">
                  <c:v>43.827160493827158</c:v>
                </c:pt>
                <c:pt idx="2">
                  <c:v>57.098765432098766</c:v>
                </c:pt>
                <c:pt idx="3">
                  <c:v>69.753086419753089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59-44CF-986C-1AB87A8D4A37}"/>
            </c:ext>
          </c:extLst>
        </c:ser>
        <c:ser>
          <c:idx val="2"/>
          <c:order val="2"/>
          <c:tx>
            <c:strRef>
              <c:f>Hoja1!$T$96</c:f>
              <c:strCache>
                <c:ptCount val="1"/>
                <c:pt idx="0">
                  <c:v>8x8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Hoja1!$U$93:$X$93</c:f>
              <c:strCache>
                <c:ptCount val="4"/>
                <c:pt idx="0">
                  <c:v>4 Marcos</c:v>
                </c:pt>
                <c:pt idx="1">
                  <c:v>8 Marcos</c:v>
                </c:pt>
                <c:pt idx="2">
                  <c:v>12 Marcos</c:v>
                </c:pt>
                <c:pt idx="3">
                  <c:v>16 Marcos</c:v>
                </c:pt>
              </c:strCache>
            </c:strRef>
          </c:cat>
          <c:val>
            <c:numRef>
              <c:f>Hoja1!$U$96:$X$96</c:f>
              <c:numCache>
                <c:formatCode>General</c:formatCode>
                <c:ptCount val="4"/>
                <c:pt idx="0">
                  <c:v>36.938202247191008</c:v>
                </c:pt>
                <c:pt idx="1">
                  <c:v>40.028089887640448</c:v>
                </c:pt>
                <c:pt idx="2">
                  <c:v>48.033707865168537</c:v>
                </c:pt>
                <c:pt idx="3">
                  <c:v>55.196629213483149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59-44CF-986C-1AB87A8D4A37}"/>
            </c:ext>
          </c:extLst>
        </c:ser>
        <c:ser>
          <c:idx val="3"/>
          <c:order val="3"/>
          <c:tx>
            <c:strRef>
              <c:f>Hoja1!$T$97</c:f>
              <c:strCache>
                <c:ptCount val="1"/>
                <c:pt idx="0">
                  <c:v>10x10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Hoja1!$U$93:$X$93</c:f>
              <c:strCache>
                <c:ptCount val="4"/>
                <c:pt idx="0">
                  <c:v>4 Marcos</c:v>
                </c:pt>
                <c:pt idx="1">
                  <c:v>8 Marcos</c:v>
                </c:pt>
                <c:pt idx="2">
                  <c:v>12 Marcos</c:v>
                </c:pt>
                <c:pt idx="3">
                  <c:v>16 Marcos</c:v>
                </c:pt>
              </c:strCache>
            </c:strRef>
          </c:cat>
          <c:val>
            <c:numRef>
              <c:f>Hoja1!$U$97:$X$97</c:f>
              <c:numCache>
                <c:formatCode>General</c:formatCode>
                <c:ptCount val="4"/>
                <c:pt idx="0">
                  <c:v>38.498402555910545</c:v>
                </c:pt>
                <c:pt idx="1">
                  <c:v>44.888178913738017</c:v>
                </c:pt>
                <c:pt idx="2">
                  <c:v>47.12460063897764</c:v>
                </c:pt>
                <c:pt idx="3">
                  <c:v>49.920127795527158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59-44CF-986C-1AB87A8D4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303279"/>
        <c:axId val="195281679"/>
      </c:barChart>
      <c:catAx>
        <c:axId val="195303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81679"/>
        <c:crosses val="autoZero"/>
        <c:auto val="1"/>
        <c:lblAlgn val="ctr"/>
        <c:lblOffset val="100"/>
        <c:noMultiLvlLbl val="0"/>
      </c:catAx>
      <c:valAx>
        <c:axId val="19528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03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Resultado de Busqueda por Tamaño Matiz Tamaño de Pagina 4B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Hoja1!$U$125</c:f>
              <c:strCache>
                <c:ptCount val="1"/>
                <c:pt idx="0">
                  <c:v>4 Marcos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Hoja1!$T$126:$T$129</c:f>
              <c:strCache>
                <c:ptCount val="4"/>
                <c:pt idx="0">
                  <c:v>4x4</c:v>
                </c:pt>
                <c:pt idx="1">
                  <c:v>6x6</c:v>
                </c:pt>
                <c:pt idx="2">
                  <c:v>8x8</c:v>
                </c:pt>
                <c:pt idx="3">
                  <c:v>10x10</c:v>
                </c:pt>
              </c:strCache>
            </c:strRef>
          </c:cat>
          <c:val>
            <c:numRef>
              <c:f>Hoja1!$U$126:$U$129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2.8089887640449436</c:v>
                </c:pt>
                <c:pt idx="3">
                  <c:v>5.2715654952076676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6F-47F0-8901-EAA09959CA32}"/>
            </c:ext>
          </c:extLst>
        </c:ser>
        <c:ser>
          <c:idx val="1"/>
          <c:order val="1"/>
          <c:tx>
            <c:strRef>
              <c:f>Hoja1!$V$125</c:f>
              <c:strCache>
                <c:ptCount val="1"/>
                <c:pt idx="0">
                  <c:v>8 Marcos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Hoja1!$T$126:$T$129</c:f>
              <c:strCache>
                <c:ptCount val="4"/>
                <c:pt idx="0">
                  <c:v>4x4</c:v>
                </c:pt>
                <c:pt idx="1">
                  <c:v>6x6</c:v>
                </c:pt>
                <c:pt idx="2">
                  <c:v>8x8</c:v>
                </c:pt>
                <c:pt idx="3">
                  <c:v>10x10</c:v>
                </c:pt>
              </c:strCache>
            </c:strRef>
          </c:cat>
          <c:val>
            <c:numRef>
              <c:f>Hoja1!$V$126:$V$129</c:f>
              <c:numCache>
                <c:formatCode>General</c:formatCode>
                <c:ptCount val="4"/>
                <c:pt idx="0">
                  <c:v>0</c:v>
                </c:pt>
                <c:pt idx="1">
                  <c:v>1.2345679012345678</c:v>
                </c:pt>
                <c:pt idx="2">
                  <c:v>6.8820224719101128</c:v>
                </c:pt>
                <c:pt idx="3">
                  <c:v>9.0255591054313111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6F-47F0-8901-EAA09959CA32}"/>
            </c:ext>
          </c:extLst>
        </c:ser>
        <c:ser>
          <c:idx val="2"/>
          <c:order val="2"/>
          <c:tx>
            <c:strRef>
              <c:f>Hoja1!$W$125</c:f>
              <c:strCache>
                <c:ptCount val="1"/>
                <c:pt idx="0">
                  <c:v>12 Marcos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Hoja1!$T$126:$T$129</c:f>
              <c:strCache>
                <c:ptCount val="4"/>
                <c:pt idx="0">
                  <c:v>4x4</c:v>
                </c:pt>
                <c:pt idx="1">
                  <c:v>6x6</c:v>
                </c:pt>
                <c:pt idx="2">
                  <c:v>8x8</c:v>
                </c:pt>
                <c:pt idx="3">
                  <c:v>10x10</c:v>
                </c:pt>
              </c:strCache>
            </c:strRef>
          </c:cat>
          <c:val>
            <c:numRef>
              <c:f>Hoja1!$W$126:$W$129</c:f>
              <c:numCache>
                <c:formatCode>General</c:formatCode>
                <c:ptCount val="4"/>
                <c:pt idx="0">
                  <c:v>19.318181818181817</c:v>
                </c:pt>
                <c:pt idx="1">
                  <c:v>10.802469135802468</c:v>
                </c:pt>
                <c:pt idx="2">
                  <c:v>11.376404494382022</c:v>
                </c:pt>
                <c:pt idx="3">
                  <c:v>15.495207667731629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6F-47F0-8901-EAA09959CA32}"/>
            </c:ext>
          </c:extLst>
        </c:ser>
        <c:ser>
          <c:idx val="3"/>
          <c:order val="3"/>
          <c:tx>
            <c:strRef>
              <c:f>Hoja1!$X$125</c:f>
              <c:strCache>
                <c:ptCount val="1"/>
                <c:pt idx="0">
                  <c:v>16 Marcos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Hoja1!$T$126:$T$129</c:f>
              <c:strCache>
                <c:ptCount val="4"/>
                <c:pt idx="0">
                  <c:v>4x4</c:v>
                </c:pt>
                <c:pt idx="1">
                  <c:v>6x6</c:v>
                </c:pt>
                <c:pt idx="2">
                  <c:v>8x8</c:v>
                </c:pt>
                <c:pt idx="3">
                  <c:v>10x10</c:v>
                </c:pt>
              </c:strCache>
            </c:strRef>
          </c:cat>
          <c:val>
            <c:numRef>
              <c:f>Hoja1!$X$126:$X$129</c:f>
              <c:numCache>
                <c:formatCode>General</c:formatCode>
                <c:ptCount val="4"/>
                <c:pt idx="0">
                  <c:v>31.818181818181817</c:v>
                </c:pt>
                <c:pt idx="1">
                  <c:v>23.456790123456788</c:v>
                </c:pt>
                <c:pt idx="2">
                  <c:v>15.730337078651685</c:v>
                </c:pt>
                <c:pt idx="3">
                  <c:v>23.402555910543128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6F-47F0-8901-EAA09959C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2497151"/>
        <c:axId val="2102491391"/>
      </c:barChart>
      <c:catAx>
        <c:axId val="210249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491391"/>
        <c:crosses val="autoZero"/>
        <c:auto val="1"/>
        <c:lblAlgn val="ctr"/>
        <c:lblOffset val="100"/>
        <c:noMultiLvlLbl val="0"/>
      </c:catAx>
      <c:valAx>
        <c:axId val="210249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497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de lectura vs cantidad de marcos con pagina</a:t>
            </a:r>
            <a:r>
              <a:rPr lang="en-US" baseline="0"/>
              <a:t> de 16b</a:t>
            </a:r>
          </a:p>
        </c:rich>
      </c:tx>
      <c:layout>
        <c:manualLayout>
          <c:xMode val="edge"/>
          <c:yMode val="edge"/>
          <c:x val="0.14388188976377952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Hoja1!$G$113</c:f>
              <c:strCache>
                <c:ptCount val="1"/>
                <c:pt idx="0">
                  <c:v>4x4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Hoja1!$H$112:$K$112</c:f>
              <c:strCache>
                <c:ptCount val="4"/>
                <c:pt idx="0">
                  <c:v>4 Marcos</c:v>
                </c:pt>
                <c:pt idx="1">
                  <c:v>8 Marcos</c:v>
                </c:pt>
                <c:pt idx="2">
                  <c:v>12 Marcos</c:v>
                </c:pt>
                <c:pt idx="3">
                  <c:v>16 Marcos</c:v>
                </c:pt>
              </c:strCache>
            </c:strRef>
          </c:cat>
          <c:val>
            <c:numRef>
              <c:f>Hoja1!$H$113:$K$113</c:f>
              <c:numCache>
                <c:formatCode>General</c:formatCode>
                <c:ptCount val="4"/>
                <c:pt idx="0">
                  <c:v>300</c:v>
                </c:pt>
                <c:pt idx="1">
                  <c:v>130</c:v>
                </c:pt>
                <c:pt idx="2">
                  <c:v>110</c:v>
                </c:pt>
                <c:pt idx="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38-4116-A1C4-5BF7AC44E6FA}"/>
            </c:ext>
          </c:extLst>
        </c:ser>
        <c:ser>
          <c:idx val="1"/>
          <c:order val="1"/>
          <c:tx>
            <c:strRef>
              <c:f>Hoja1!$G$114</c:f>
              <c:strCache>
                <c:ptCount val="1"/>
                <c:pt idx="0">
                  <c:v>6x6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Hoja1!$H$112:$K$112</c:f>
              <c:strCache>
                <c:ptCount val="4"/>
                <c:pt idx="0">
                  <c:v>4 Marcos</c:v>
                </c:pt>
                <c:pt idx="1">
                  <c:v>8 Marcos</c:v>
                </c:pt>
                <c:pt idx="2">
                  <c:v>12 Marcos</c:v>
                </c:pt>
                <c:pt idx="3">
                  <c:v>16 Marcos</c:v>
                </c:pt>
              </c:strCache>
            </c:strRef>
          </c:cat>
          <c:val>
            <c:numRef>
              <c:f>Hoja1!$H$114:$K$114</c:f>
              <c:numCache>
                <c:formatCode>General</c:formatCode>
                <c:ptCount val="4"/>
                <c:pt idx="0">
                  <c:v>1360</c:v>
                </c:pt>
                <c:pt idx="1">
                  <c:v>630</c:v>
                </c:pt>
                <c:pt idx="2">
                  <c:v>320</c:v>
                </c:pt>
                <c:pt idx="3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38-4116-A1C4-5BF7AC44E6FA}"/>
            </c:ext>
          </c:extLst>
        </c:ser>
        <c:ser>
          <c:idx val="2"/>
          <c:order val="2"/>
          <c:tx>
            <c:strRef>
              <c:f>Hoja1!$G$115</c:f>
              <c:strCache>
                <c:ptCount val="1"/>
                <c:pt idx="0">
                  <c:v>8x8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Hoja1!$H$112:$K$112</c:f>
              <c:strCache>
                <c:ptCount val="4"/>
                <c:pt idx="0">
                  <c:v>4 Marcos</c:v>
                </c:pt>
                <c:pt idx="1">
                  <c:v>8 Marcos</c:v>
                </c:pt>
                <c:pt idx="2">
                  <c:v>12 Marcos</c:v>
                </c:pt>
                <c:pt idx="3">
                  <c:v>16 Marcos</c:v>
                </c:pt>
              </c:strCache>
            </c:strRef>
          </c:cat>
          <c:val>
            <c:numRef>
              <c:f>Hoja1!$H$115:$K$115</c:f>
              <c:numCache>
                <c:formatCode>General</c:formatCode>
                <c:ptCount val="4"/>
                <c:pt idx="0">
                  <c:v>3140</c:v>
                </c:pt>
                <c:pt idx="1">
                  <c:v>2430</c:v>
                </c:pt>
                <c:pt idx="2">
                  <c:v>1970</c:v>
                </c:pt>
                <c:pt idx="3">
                  <c:v>1860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38-4116-A1C4-5BF7AC44E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6441567"/>
        <c:axId val="266449727"/>
      </c:barChart>
      <c:catAx>
        <c:axId val="266441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449727"/>
        <c:crosses val="autoZero"/>
        <c:auto val="1"/>
        <c:lblAlgn val="ctr"/>
        <c:lblOffset val="100"/>
        <c:noMultiLvlLbl val="0"/>
      </c:catAx>
      <c:valAx>
        <c:axId val="26644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44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de lectura vs cantidad de marcos con pagina de 32b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Hoja1!$G$128</c:f>
              <c:strCache>
                <c:ptCount val="1"/>
                <c:pt idx="0">
                  <c:v>4x4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Hoja1!$H$126:$K$127</c:f>
              <c:strCache>
                <c:ptCount val="4"/>
                <c:pt idx="0">
                  <c:v>4 Marcos</c:v>
                </c:pt>
                <c:pt idx="1">
                  <c:v>8 Marcos</c:v>
                </c:pt>
                <c:pt idx="2">
                  <c:v>12 Marcos</c:v>
                </c:pt>
                <c:pt idx="3">
                  <c:v>16 Marcos</c:v>
                </c:pt>
              </c:strCache>
            </c:strRef>
          </c:cat>
          <c:val>
            <c:numRef>
              <c:f>Hoja1!$H$128:$K$128</c:f>
              <c:numCache>
                <c:formatCode>General</c:formatCode>
                <c:ptCount val="4"/>
                <c:pt idx="0">
                  <c:v>110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D3-4944-A25A-D506C73AD380}"/>
            </c:ext>
          </c:extLst>
        </c:ser>
        <c:ser>
          <c:idx val="1"/>
          <c:order val="1"/>
          <c:tx>
            <c:strRef>
              <c:f>Hoja1!$G$129</c:f>
              <c:strCache>
                <c:ptCount val="1"/>
                <c:pt idx="0">
                  <c:v>6x6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Hoja1!$H$126:$K$127</c:f>
              <c:strCache>
                <c:ptCount val="4"/>
                <c:pt idx="0">
                  <c:v>4 Marcos</c:v>
                </c:pt>
                <c:pt idx="1">
                  <c:v>8 Marcos</c:v>
                </c:pt>
                <c:pt idx="2">
                  <c:v>12 Marcos</c:v>
                </c:pt>
                <c:pt idx="3">
                  <c:v>16 Marcos</c:v>
                </c:pt>
              </c:strCache>
            </c:strRef>
          </c:cat>
          <c:val>
            <c:numRef>
              <c:f>Hoja1!$H$129:$K$129</c:f>
              <c:numCache>
                <c:formatCode>General</c:formatCode>
                <c:ptCount val="4"/>
                <c:pt idx="0">
                  <c:v>750</c:v>
                </c:pt>
                <c:pt idx="1">
                  <c:v>230</c:v>
                </c:pt>
                <c:pt idx="2">
                  <c:v>110</c:v>
                </c:pt>
                <c:pt idx="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D3-4944-A25A-D506C73AD380}"/>
            </c:ext>
          </c:extLst>
        </c:ser>
        <c:ser>
          <c:idx val="2"/>
          <c:order val="2"/>
          <c:tx>
            <c:strRef>
              <c:f>Hoja1!$G$130</c:f>
              <c:strCache>
                <c:ptCount val="1"/>
                <c:pt idx="0">
                  <c:v>8x8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Hoja1!$H$126:$K$127</c:f>
              <c:strCache>
                <c:ptCount val="4"/>
                <c:pt idx="0">
                  <c:v>4 Marcos</c:v>
                </c:pt>
                <c:pt idx="1">
                  <c:v>8 Marcos</c:v>
                </c:pt>
                <c:pt idx="2">
                  <c:v>12 Marcos</c:v>
                </c:pt>
                <c:pt idx="3">
                  <c:v>16 Marcos</c:v>
                </c:pt>
              </c:strCache>
            </c:strRef>
          </c:cat>
          <c:val>
            <c:numRef>
              <c:f>Hoja1!$H$130:$K$130</c:f>
              <c:numCache>
                <c:formatCode>General</c:formatCode>
                <c:ptCount val="4"/>
                <c:pt idx="0">
                  <c:v>2170</c:v>
                </c:pt>
                <c:pt idx="1">
                  <c:v>890</c:v>
                </c:pt>
                <c:pt idx="2">
                  <c:v>250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D3-4944-A25A-D506C73AD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288399"/>
        <c:axId val="195302319"/>
      </c:barChart>
      <c:catAx>
        <c:axId val="19528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02319"/>
        <c:crosses val="autoZero"/>
        <c:auto val="1"/>
        <c:lblAlgn val="ctr"/>
        <c:lblOffset val="100"/>
        <c:noMultiLvlLbl val="0"/>
      </c:catAx>
      <c:valAx>
        <c:axId val="19530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8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de lectura vs cantidad de marcos con pagina de 8b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Hoja1!$H$144</c:f>
              <c:strCache>
                <c:ptCount val="1"/>
                <c:pt idx="0">
                  <c:v>4 Marcos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Hoja1!$G$145:$G$148</c:f>
              <c:strCache>
                <c:ptCount val="4"/>
                <c:pt idx="0">
                  <c:v>4x4</c:v>
                </c:pt>
                <c:pt idx="1">
                  <c:v>6x6</c:v>
                </c:pt>
                <c:pt idx="2">
                  <c:v>8x8</c:v>
                </c:pt>
                <c:pt idx="3">
                  <c:v>10x10</c:v>
                </c:pt>
              </c:strCache>
            </c:strRef>
          </c:cat>
          <c:val>
            <c:numRef>
              <c:f>Hoja1!$H$145:$H$148</c:f>
              <c:numCache>
                <c:formatCode>General</c:formatCode>
                <c:ptCount val="4"/>
                <c:pt idx="0">
                  <c:v>600</c:v>
                </c:pt>
                <c:pt idx="1">
                  <c:v>2070</c:v>
                </c:pt>
                <c:pt idx="2">
                  <c:v>4490</c:v>
                </c:pt>
                <c:pt idx="3">
                  <c:v>7700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47-410F-93A7-E779ABB602FD}"/>
            </c:ext>
          </c:extLst>
        </c:ser>
        <c:ser>
          <c:idx val="1"/>
          <c:order val="1"/>
          <c:tx>
            <c:strRef>
              <c:f>Hoja1!$I$144</c:f>
              <c:strCache>
                <c:ptCount val="1"/>
                <c:pt idx="0">
                  <c:v>8 Marcos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Hoja1!$G$145:$G$148</c:f>
              <c:strCache>
                <c:ptCount val="4"/>
                <c:pt idx="0">
                  <c:v>4x4</c:v>
                </c:pt>
                <c:pt idx="1">
                  <c:v>6x6</c:v>
                </c:pt>
                <c:pt idx="2">
                  <c:v>8x8</c:v>
                </c:pt>
                <c:pt idx="3">
                  <c:v>10x10</c:v>
                </c:pt>
              </c:strCache>
            </c:strRef>
          </c:cat>
          <c:val>
            <c:numRef>
              <c:f>Hoja1!$I$145:$I$148</c:f>
              <c:numCache>
                <c:formatCode>General</c:formatCode>
                <c:ptCount val="4"/>
                <c:pt idx="0">
                  <c:v>370</c:v>
                </c:pt>
                <c:pt idx="1">
                  <c:v>1820</c:v>
                </c:pt>
                <c:pt idx="2">
                  <c:v>4270</c:v>
                </c:pt>
                <c:pt idx="3">
                  <c:v>6900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47-410F-93A7-E779ABB602FD}"/>
            </c:ext>
          </c:extLst>
        </c:ser>
        <c:ser>
          <c:idx val="2"/>
          <c:order val="2"/>
          <c:tx>
            <c:strRef>
              <c:f>Hoja1!$J$144</c:f>
              <c:strCache>
                <c:ptCount val="1"/>
                <c:pt idx="0">
                  <c:v>12 Marcos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Hoja1!$G$145:$G$148</c:f>
              <c:strCache>
                <c:ptCount val="4"/>
                <c:pt idx="0">
                  <c:v>4x4</c:v>
                </c:pt>
                <c:pt idx="1">
                  <c:v>6x6</c:v>
                </c:pt>
                <c:pt idx="2">
                  <c:v>8x8</c:v>
                </c:pt>
                <c:pt idx="3">
                  <c:v>10x10</c:v>
                </c:pt>
              </c:strCache>
            </c:strRef>
          </c:cat>
          <c:val>
            <c:numRef>
              <c:f>Hoja1!$J$145:$J$148</c:f>
              <c:numCache>
                <c:formatCode>General</c:formatCode>
                <c:ptCount val="4"/>
                <c:pt idx="0">
                  <c:v>270</c:v>
                </c:pt>
                <c:pt idx="1">
                  <c:v>1390</c:v>
                </c:pt>
                <c:pt idx="2">
                  <c:v>3700</c:v>
                </c:pt>
                <c:pt idx="3">
                  <c:v>6620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47-410F-93A7-E779ABB602FD}"/>
            </c:ext>
          </c:extLst>
        </c:ser>
        <c:ser>
          <c:idx val="3"/>
          <c:order val="3"/>
          <c:tx>
            <c:strRef>
              <c:f>Hoja1!$K$144</c:f>
              <c:strCache>
                <c:ptCount val="1"/>
                <c:pt idx="0">
                  <c:v>16 Marcos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Hoja1!$G$145:$G$148</c:f>
              <c:strCache>
                <c:ptCount val="4"/>
                <c:pt idx="0">
                  <c:v>4x4</c:v>
                </c:pt>
                <c:pt idx="1">
                  <c:v>6x6</c:v>
                </c:pt>
                <c:pt idx="2">
                  <c:v>8x8</c:v>
                </c:pt>
                <c:pt idx="3">
                  <c:v>10x10</c:v>
                </c:pt>
              </c:strCache>
            </c:strRef>
          </c:cat>
          <c:val>
            <c:numRef>
              <c:f>Hoja1!$K$145:$K$148</c:f>
              <c:numCache>
                <c:formatCode>General</c:formatCode>
                <c:ptCount val="4"/>
                <c:pt idx="0">
                  <c:v>250</c:v>
                </c:pt>
                <c:pt idx="1">
                  <c:v>980</c:v>
                </c:pt>
                <c:pt idx="2">
                  <c:v>3190</c:v>
                </c:pt>
                <c:pt idx="3">
                  <c:v>6270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47-410F-93A7-E779ABB60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6466047"/>
        <c:axId val="266474687"/>
      </c:barChart>
      <c:catAx>
        <c:axId val="26646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474687"/>
        <c:crosses val="autoZero"/>
        <c:auto val="1"/>
        <c:lblAlgn val="ctr"/>
        <c:lblOffset val="100"/>
        <c:noMultiLvlLbl val="0"/>
      </c:catAx>
      <c:valAx>
        <c:axId val="26647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46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de lectura vs cantidad de marcos con pagina de 4b</a:t>
            </a:r>
          </a:p>
        </c:rich>
      </c:tx>
      <c:layout>
        <c:manualLayout>
          <c:xMode val="edge"/>
          <c:yMode val="edge"/>
          <c:x val="0.11091811128399369"/>
          <c:y val="1.2799993549609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0908419381709"/>
          <c:y val="0.14971725788526638"/>
          <c:w val="0.87063437429602741"/>
          <c:h val="0.645511065779200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Hoja1!$H$164</c:f>
              <c:strCache>
                <c:ptCount val="1"/>
                <c:pt idx="0">
                  <c:v>4 Marcos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Hoja1!$G$165:$G$168</c:f>
              <c:strCache>
                <c:ptCount val="4"/>
                <c:pt idx="0">
                  <c:v>4x4</c:v>
                </c:pt>
                <c:pt idx="1">
                  <c:v>6x6</c:v>
                </c:pt>
                <c:pt idx="2">
                  <c:v>8x8</c:v>
                </c:pt>
                <c:pt idx="3">
                  <c:v>10x10</c:v>
                </c:pt>
              </c:strCache>
            </c:strRef>
          </c:cat>
          <c:val>
            <c:numRef>
              <c:f>Hoja1!$H$165:$H$168</c:f>
              <c:numCache>
                <c:formatCode>General</c:formatCode>
                <c:ptCount val="4"/>
                <c:pt idx="0">
                  <c:v>880</c:v>
                </c:pt>
                <c:pt idx="1">
                  <c:v>3240</c:v>
                </c:pt>
                <c:pt idx="2">
                  <c:v>6290</c:v>
                </c:pt>
                <c:pt idx="3">
                  <c:v>11860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E9-47C1-B9FC-5F1AAE905DFA}"/>
            </c:ext>
          </c:extLst>
        </c:ser>
        <c:ser>
          <c:idx val="1"/>
          <c:order val="1"/>
          <c:tx>
            <c:strRef>
              <c:f>Hoja1!$I$164</c:f>
              <c:strCache>
                <c:ptCount val="1"/>
                <c:pt idx="0">
                  <c:v>8 Marcos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Hoja1!$G$165:$G$168</c:f>
              <c:strCache>
                <c:ptCount val="4"/>
                <c:pt idx="0">
                  <c:v>4x4</c:v>
                </c:pt>
                <c:pt idx="1">
                  <c:v>6x6</c:v>
                </c:pt>
                <c:pt idx="2">
                  <c:v>8x8</c:v>
                </c:pt>
                <c:pt idx="3">
                  <c:v>10x10</c:v>
                </c:pt>
              </c:strCache>
            </c:strRef>
          </c:cat>
          <c:val>
            <c:numRef>
              <c:f>Hoja1!$I$165:$I$168</c:f>
              <c:numCache>
                <c:formatCode>General</c:formatCode>
                <c:ptCount val="4"/>
                <c:pt idx="0">
                  <c:v>880</c:v>
                </c:pt>
                <c:pt idx="1">
                  <c:v>3200</c:v>
                </c:pt>
                <c:pt idx="2">
                  <c:v>6630</c:v>
                </c:pt>
                <c:pt idx="3">
                  <c:v>11190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E9-47C1-B9FC-5F1AAE905DFA}"/>
            </c:ext>
          </c:extLst>
        </c:ser>
        <c:ser>
          <c:idx val="2"/>
          <c:order val="2"/>
          <c:tx>
            <c:strRef>
              <c:f>Hoja1!$J$164</c:f>
              <c:strCache>
                <c:ptCount val="1"/>
                <c:pt idx="0">
                  <c:v>12 Marcos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Hoja1!$G$165:$G$168</c:f>
              <c:strCache>
                <c:ptCount val="4"/>
                <c:pt idx="0">
                  <c:v>4x4</c:v>
                </c:pt>
                <c:pt idx="1">
                  <c:v>6x6</c:v>
                </c:pt>
                <c:pt idx="2">
                  <c:v>8x8</c:v>
                </c:pt>
                <c:pt idx="3">
                  <c:v>10x10</c:v>
                </c:pt>
              </c:strCache>
            </c:strRef>
          </c:cat>
          <c:val>
            <c:numRef>
              <c:f>Hoja1!$J$165:$J$168</c:f>
              <c:numCache>
                <c:formatCode>General</c:formatCode>
                <c:ptCount val="4"/>
                <c:pt idx="0">
                  <c:v>710</c:v>
                </c:pt>
                <c:pt idx="1">
                  <c:v>2890</c:v>
                </c:pt>
                <c:pt idx="2">
                  <c:v>6310</c:v>
                </c:pt>
                <c:pt idx="3">
                  <c:v>10580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E9-47C1-B9FC-5F1AAE905DFA}"/>
            </c:ext>
          </c:extLst>
        </c:ser>
        <c:ser>
          <c:idx val="3"/>
          <c:order val="3"/>
          <c:tx>
            <c:strRef>
              <c:f>Hoja1!$K$164</c:f>
              <c:strCache>
                <c:ptCount val="1"/>
                <c:pt idx="0">
                  <c:v>16 Marcos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Hoja1!$G$165:$G$168</c:f>
              <c:strCache>
                <c:ptCount val="4"/>
                <c:pt idx="0">
                  <c:v>4x4</c:v>
                </c:pt>
                <c:pt idx="1">
                  <c:v>6x6</c:v>
                </c:pt>
                <c:pt idx="2">
                  <c:v>8x8</c:v>
                </c:pt>
                <c:pt idx="3">
                  <c:v>10x10</c:v>
                </c:pt>
              </c:strCache>
            </c:strRef>
          </c:cat>
          <c:val>
            <c:numRef>
              <c:f>Hoja1!$K$165:$K$168</c:f>
              <c:numCache>
                <c:formatCode>General</c:formatCode>
                <c:ptCount val="4"/>
                <c:pt idx="0">
                  <c:v>600</c:v>
                </c:pt>
                <c:pt idx="1">
                  <c:v>2480</c:v>
                </c:pt>
                <c:pt idx="2">
                  <c:v>6000</c:v>
                </c:pt>
                <c:pt idx="3">
                  <c:v>9590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E9-47C1-B9FC-5F1AAE905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9022975"/>
        <c:axId val="409022495"/>
      </c:barChart>
      <c:catAx>
        <c:axId val="40902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022495"/>
        <c:crosses val="autoZero"/>
        <c:auto val="1"/>
        <c:lblAlgn val="ctr"/>
        <c:lblOffset val="100"/>
        <c:noMultiLvlLbl val="0"/>
      </c:catAx>
      <c:valAx>
        <c:axId val="40902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02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313581</xdr:colOff>
      <xdr:row>11</xdr:row>
      <xdr:rowOff>33868</xdr:rowOff>
    </xdr:from>
    <xdr:to>
      <xdr:col>32</xdr:col>
      <xdr:colOff>101600</xdr:colOff>
      <xdr:row>34</xdr:row>
      <xdr:rowOff>109754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5AE001F-BE4C-915A-E437-E0C8C940BD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245534</xdr:colOff>
      <xdr:row>40</xdr:row>
      <xdr:rowOff>114446</xdr:rowOff>
    </xdr:from>
    <xdr:to>
      <xdr:col>31</xdr:col>
      <xdr:colOff>728132</xdr:colOff>
      <xdr:row>64</xdr:row>
      <xdr:rowOff>84666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C7570C9-A0D2-7194-4E51-6E8AB566AA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308160</xdr:colOff>
      <xdr:row>69</xdr:row>
      <xdr:rowOff>169208</xdr:rowOff>
    </xdr:from>
    <xdr:to>
      <xdr:col>33</xdr:col>
      <xdr:colOff>33618</xdr:colOff>
      <xdr:row>97</xdr:row>
      <xdr:rowOff>22412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CA056B8-DDE3-4211-C1C1-2FD6B9D701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375395</xdr:colOff>
      <xdr:row>100</xdr:row>
      <xdr:rowOff>180413</xdr:rowOff>
    </xdr:from>
    <xdr:to>
      <xdr:col>32</xdr:col>
      <xdr:colOff>694764</xdr:colOff>
      <xdr:row>129</xdr:row>
      <xdr:rowOff>134470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9EA1945-A6D6-AD55-F341-6EC11D450F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295275</xdr:colOff>
      <xdr:row>111</xdr:row>
      <xdr:rowOff>4762</xdr:rowOff>
    </xdr:from>
    <xdr:to>
      <xdr:col>17</xdr:col>
      <xdr:colOff>190500</xdr:colOff>
      <xdr:row>125</xdr:row>
      <xdr:rowOff>80962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B086E42-5EE3-5410-5399-1AFD187285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323850</xdr:colOff>
      <xdr:row>126</xdr:row>
      <xdr:rowOff>52386</xdr:rowOff>
    </xdr:from>
    <xdr:to>
      <xdr:col>17</xdr:col>
      <xdr:colOff>352425</xdr:colOff>
      <xdr:row>141</xdr:row>
      <xdr:rowOff>133349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41FEFAD1-0C68-8373-9604-F9770CA392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333374</xdr:colOff>
      <xdr:row>142</xdr:row>
      <xdr:rowOff>128586</xdr:rowOff>
    </xdr:from>
    <xdr:to>
      <xdr:col>17</xdr:col>
      <xdr:colOff>428624</xdr:colOff>
      <xdr:row>158</xdr:row>
      <xdr:rowOff>152399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EC1D70E-1469-6476-B49E-62BC15C540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333375</xdr:colOff>
      <xdr:row>160</xdr:row>
      <xdr:rowOff>61911</xdr:rowOff>
    </xdr:from>
    <xdr:to>
      <xdr:col>17</xdr:col>
      <xdr:colOff>428625</xdr:colOff>
      <xdr:row>175</xdr:row>
      <xdr:rowOff>180975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31BBE833-C80C-09D0-EA38-7740E6A0A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F77C-0A55-467E-BF64-4D4B412D5ECA}">
  <dimension ref="B4:X180"/>
  <sheetViews>
    <sheetView tabSelected="1" topLeftCell="B147" zoomScaleNormal="100" workbookViewId="0">
      <selection activeCell="K158" sqref="K158"/>
    </sheetView>
  </sheetViews>
  <sheetFormatPr baseColWidth="10" defaultRowHeight="15" x14ac:dyDescent="0.25"/>
  <cols>
    <col min="3" max="3" width="24.42578125" bestFit="1" customWidth="1"/>
    <col min="4" max="4" width="15.7109375" bestFit="1" customWidth="1"/>
    <col min="6" max="6" width="6.42578125" bestFit="1" customWidth="1"/>
    <col min="7" max="7" width="54.5703125" bestFit="1" customWidth="1"/>
    <col min="8" max="8" width="17.42578125" bestFit="1" customWidth="1"/>
    <col min="9" max="9" width="15.7109375" bestFit="1" customWidth="1"/>
    <col min="12" max="12" width="11.7109375" bestFit="1" customWidth="1"/>
    <col min="16" max="16" width="12.7109375" bestFit="1" customWidth="1"/>
  </cols>
  <sheetData>
    <row r="4" spans="2:22" x14ac:dyDescent="0.25">
      <c r="C4" s="2" t="s">
        <v>0</v>
      </c>
      <c r="D4" s="2"/>
      <c r="E4" s="2"/>
      <c r="F4" s="2"/>
      <c r="G4" s="2"/>
      <c r="H4" s="2"/>
      <c r="I4" s="2"/>
      <c r="J4" s="3"/>
      <c r="K4" s="3"/>
      <c r="L4" s="3" t="s">
        <v>8</v>
      </c>
      <c r="M4" s="3"/>
      <c r="N4" s="3"/>
      <c r="O4" s="3" t="s">
        <v>14</v>
      </c>
      <c r="P4" t="s">
        <v>43</v>
      </c>
    </row>
    <row r="5" spans="2:22" x14ac:dyDescent="0.25">
      <c r="B5" t="s">
        <v>15</v>
      </c>
      <c r="C5" s="4" t="s">
        <v>1</v>
      </c>
      <c r="D5" s="4" t="s">
        <v>2</v>
      </c>
      <c r="E5" s="4" t="s">
        <v>3</v>
      </c>
      <c r="F5" s="4" t="s">
        <v>4</v>
      </c>
      <c r="G5" s="7"/>
      <c r="H5" s="8"/>
      <c r="I5" s="9"/>
      <c r="J5" s="4" t="s">
        <v>3</v>
      </c>
      <c r="K5" s="4" t="s">
        <v>4</v>
      </c>
      <c r="L5" s="4" t="s">
        <v>7</v>
      </c>
      <c r="M5" s="4" t="s">
        <v>5</v>
      </c>
      <c r="N5" s="4" t="s">
        <v>6</v>
      </c>
      <c r="O5" s="4"/>
    </row>
    <row r="6" spans="2:22" x14ac:dyDescent="0.25">
      <c r="C6" s="4">
        <v>4</v>
      </c>
      <c r="D6" s="4">
        <v>88</v>
      </c>
      <c r="E6" s="4">
        <v>61</v>
      </c>
      <c r="F6" s="4">
        <v>27</v>
      </c>
      <c r="G6" s="10"/>
      <c r="H6" s="11"/>
      <c r="I6" s="12"/>
      <c r="J6" s="4">
        <v>58</v>
      </c>
      <c r="K6" s="4">
        <v>30</v>
      </c>
      <c r="L6" s="4">
        <f>E6*0.1</f>
        <v>6.1000000000000005</v>
      </c>
      <c r="M6" s="4">
        <f>J6-E6</f>
        <v>-3</v>
      </c>
      <c r="N6" s="4">
        <v>1</v>
      </c>
      <c r="O6" s="5">
        <f>J6/D6*100</f>
        <v>65.909090909090907</v>
      </c>
      <c r="P6" s="46">
        <f>J6*0.000003+K6*10</f>
        <v>300.00017400000002</v>
      </c>
      <c r="Q6">
        <v>300</v>
      </c>
    </row>
    <row r="7" spans="2:22" x14ac:dyDescent="0.25">
      <c r="C7" s="4">
        <v>8</v>
      </c>
      <c r="D7" s="4">
        <v>88</v>
      </c>
      <c r="E7" s="4">
        <v>75</v>
      </c>
      <c r="F7" s="4">
        <v>13</v>
      </c>
      <c r="G7" s="10"/>
      <c r="H7" s="11"/>
      <c r="I7" s="12"/>
      <c r="J7" s="4">
        <v>75</v>
      </c>
      <c r="K7" s="4">
        <v>13</v>
      </c>
      <c r="L7" s="4">
        <f>E7*0.1</f>
        <v>7.5</v>
      </c>
      <c r="M7" s="4">
        <f t="shared" ref="M7:M9" si="0">J7-E7</f>
        <v>0</v>
      </c>
      <c r="N7" s="4">
        <v>1</v>
      </c>
      <c r="O7" s="5">
        <f t="shared" ref="O7:O9" si="1">J7/D7*100</f>
        <v>85.227272727272734</v>
      </c>
      <c r="P7" s="46">
        <f t="shared" ref="P7:P9" si="2">J7*0.000003+K7*10</f>
        <v>130.000225</v>
      </c>
      <c r="Q7">
        <v>130</v>
      </c>
    </row>
    <row r="8" spans="2:22" x14ac:dyDescent="0.25">
      <c r="C8" s="4">
        <v>12</v>
      </c>
      <c r="D8" s="4">
        <v>88</v>
      </c>
      <c r="E8" s="4">
        <v>77</v>
      </c>
      <c r="F8" s="4">
        <v>11</v>
      </c>
      <c r="G8" s="10"/>
      <c r="H8" s="11"/>
      <c r="I8" s="12"/>
      <c r="J8" s="4">
        <v>77</v>
      </c>
      <c r="K8" s="4">
        <v>11</v>
      </c>
      <c r="L8" s="4">
        <f t="shared" ref="L8:L9" si="3">E8*0.1</f>
        <v>7.7</v>
      </c>
      <c r="M8" s="4">
        <f t="shared" si="0"/>
        <v>0</v>
      </c>
      <c r="N8" s="4">
        <v>1</v>
      </c>
      <c r="O8" s="5">
        <f t="shared" si="1"/>
        <v>87.5</v>
      </c>
      <c r="P8" s="46">
        <f t="shared" si="2"/>
        <v>110.000231</v>
      </c>
      <c r="Q8">
        <v>110</v>
      </c>
    </row>
    <row r="9" spans="2:22" x14ac:dyDescent="0.25">
      <c r="C9" s="4">
        <v>16</v>
      </c>
      <c r="D9" s="4">
        <v>88</v>
      </c>
      <c r="E9" s="4">
        <v>77</v>
      </c>
      <c r="F9" s="4">
        <v>11</v>
      </c>
      <c r="G9" s="10"/>
      <c r="H9" s="11"/>
      <c r="I9" s="12"/>
      <c r="J9" s="4">
        <v>77</v>
      </c>
      <c r="K9" s="4">
        <v>11</v>
      </c>
      <c r="L9" s="4">
        <f t="shared" si="3"/>
        <v>7.7</v>
      </c>
      <c r="M9" s="4">
        <f t="shared" si="0"/>
        <v>0</v>
      </c>
      <c r="N9" s="4">
        <v>1</v>
      </c>
      <c r="O9" s="5">
        <f t="shared" si="1"/>
        <v>87.5</v>
      </c>
      <c r="P9" s="46">
        <f t="shared" si="2"/>
        <v>110.000231</v>
      </c>
      <c r="Q9">
        <v>110</v>
      </c>
    </row>
    <row r="10" spans="2:22" x14ac:dyDescent="0.25">
      <c r="C10" s="4"/>
      <c r="D10" s="4"/>
      <c r="E10" s="4"/>
      <c r="F10" s="4"/>
      <c r="G10" s="13"/>
      <c r="H10" s="14"/>
      <c r="I10" s="15"/>
      <c r="J10" s="4"/>
      <c r="K10" s="4"/>
      <c r="L10" s="4"/>
      <c r="M10" s="4"/>
      <c r="N10" s="4"/>
      <c r="O10" s="4"/>
    </row>
    <row r="11" spans="2:22" x14ac:dyDescent="0.25">
      <c r="B11" t="s">
        <v>16</v>
      </c>
      <c r="C11" s="17" t="s">
        <v>9</v>
      </c>
      <c r="D11" s="17"/>
      <c r="E11" s="17"/>
      <c r="F11" s="17"/>
      <c r="G11" s="17"/>
      <c r="H11" s="17"/>
      <c r="I11" s="17"/>
      <c r="J11" s="18"/>
      <c r="K11" s="18"/>
      <c r="L11" s="18"/>
      <c r="M11" s="18"/>
      <c r="N11" s="18"/>
      <c r="O11" s="18"/>
    </row>
    <row r="12" spans="2:22" x14ac:dyDescent="0.25">
      <c r="C12" s="4" t="s">
        <v>1</v>
      </c>
      <c r="D12" s="4" t="s">
        <v>2</v>
      </c>
      <c r="E12" s="4" t="s">
        <v>3</v>
      </c>
      <c r="F12" s="4" t="s">
        <v>4</v>
      </c>
      <c r="G12" s="7"/>
      <c r="H12" s="8"/>
      <c r="I12" s="9"/>
      <c r="J12" s="4" t="s">
        <v>3</v>
      </c>
      <c r="K12" s="4" t="s">
        <v>4</v>
      </c>
      <c r="L12" s="4" t="s">
        <v>7</v>
      </c>
      <c r="M12" s="4" t="s">
        <v>5</v>
      </c>
      <c r="N12" s="4" t="s">
        <v>6</v>
      </c>
      <c r="O12" s="4"/>
    </row>
    <row r="13" spans="2:22" x14ac:dyDescent="0.25">
      <c r="C13" s="4">
        <v>4</v>
      </c>
      <c r="D13" s="4">
        <v>324</v>
      </c>
      <c r="E13" s="4">
        <v>168</v>
      </c>
      <c r="F13" s="4">
        <v>156</v>
      </c>
      <c r="G13" s="10"/>
      <c r="H13" s="11"/>
      <c r="I13" s="12"/>
      <c r="J13" s="4">
        <v>188</v>
      </c>
      <c r="K13" s="4">
        <v>136</v>
      </c>
      <c r="L13" s="4">
        <f>E13*0.1</f>
        <v>16.8</v>
      </c>
      <c r="M13" s="4">
        <f>J13-E13</f>
        <v>20</v>
      </c>
      <c r="N13" s="4">
        <v>0</v>
      </c>
      <c r="O13" s="5">
        <f>J13/D13*100</f>
        <v>58.024691358024697</v>
      </c>
      <c r="P13" s="46">
        <f>J13*0.000003+K13*10</f>
        <v>1360.0005639999999</v>
      </c>
      <c r="Q13">
        <v>1360</v>
      </c>
      <c r="T13" t="s">
        <v>30</v>
      </c>
    </row>
    <row r="14" spans="2:22" x14ac:dyDescent="0.25">
      <c r="C14" s="4">
        <v>8</v>
      </c>
      <c r="D14" s="4">
        <v>324</v>
      </c>
      <c r="E14" s="4">
        <v>264</v>
      </c>
      <c r="F14" s="4">
        <v>60</v>
      </c>
      <c r="G14" s="10"/>
      <c r="H14" s="11"/>
      <c r="I14" s="12"/>
      <c r="J14" s="4">
        <v>261</v>
      </c>
      <c r="K14" s="4">
        <v>63</v>
      </c>
      <c r="L14" s="4">
        <f t="shared" ref="L14:L16" si="4">E14*0.1</f>
        <v>26.400000000000002</v>
      </c>
      <c r="M14" s="4">
        <f t="shared" ref="M14:M16" si="5">J14-E14</f>
        <v>-3</v>
      </c>
      <c r="N14" s="4">
        <v>1</v>
      </c>
      <c r="O14" s="5">
        <f t="shared" ref="O14:O16" si="6">J14/D14*100</f>
        <v>80.555555555555557</v>
      </c>
      <c r="P14" s="46">
        <f t="shared" ref="P14:P16" si="7">J14*0.000003+K14*10</f>
        <v>630.00078299999996</v>
      </c>
      <c r="Q14">
        <v>630</v>
      </c>
    </row>
    <row r="15" spans="2:22" x14ac:dyDescent="0.25">
      <c r="C15" s="4">
        <v>12</v>
      </c>
      <c r="D15" s="4">
        <v>324</v>
      </c>
      <c r="E15" s="4">
        <v>279</v>
      </c>
      <c r="F15" s="4">
        <v>45</v>
      </c>
      <c r="G15" s="10"/>
      <c r="H15" s="11"/>
      <c r="I15" s="12"/>
      <c r="J15" s="4">
        <v>292</v>
      </c>
      <c r="K15" s="4">
        <v>32</v>
      </c>
      <c r="L15" s="4">
        <f t="shared" si="4"/>
        <v>27.900000000000002</v>
      </c>
      <c r="M15" s="4">
        <f t="shared" si="5"/>
        <v>13</v>
      </c>
      <c r="N15" s="4">
        <v>1</v>
      </c>
      <c r="O15" s="5">
        <f t="shared" si="6"/>
        <v>90.123456790123456</v>
      </c>
      <c r="P15" s="46">
        <f t="shared" si="7"/>
        <v>320.00087600000001</v>
      </c>
      <c r="Q15">
        <v>320</v>
      </c>
      <c r="T15" t="s">
        <v>22</v>
      </c>
      <c r="U15" t="s">
        <v>21</v>
      </c>
      <c r="V15" t="s">
        <v>23</v>
      </c>
    </row>
    <row r="16" spans="2:22" x14ac:dyDescent="0.25">
      <c r="C16" s="6">
        <v>16</v>
      </c>
      <c r="D16" s="6">
        <v>314</v>
      </c>
      <c r="E16" s="6">
        <v>298</v>
      </c>
      <c r="F16" s="6">
        <v>16</v>
      </c>
      <c r="G16" s="10"/>
      <c r="H16" s="11"/>
      <c r="I16" s="12"/>
      <c r="J16" s="6">
        <v>297</v>
      </c>
      <c r="K16" s="6">
        <v>27</v>
      </c>
      <c r="L16" s="6">
        <f t="shared" si="4"/>
        <v>29.8</v>
      </c>
      <c r="M16" s="6">
        <f t="shared" si="5"/>
        <v>-1</v>
      </c>
      <c r="N16" s="6">
        <v>1</v>
      </c>
      <c r="O16" s="5">
        <f t="shared" si="6"/>
        <v>94.585987261146499</v>
      </c>
      <c r="P16" s="46">
        <f t="shared" si="7"/>
        <v>270.00089100000002</v>
      </c>
      <c r="Q16">
        <v>270</v>
      </c>
      <c r="T16" t="s">
        <v>18</v>
      </c>
      <c r="U16">
        <v>4</v>
      </c>
      <c r="V16" s="1">
        <f>O6</f>
        <v>65.909090909090907</v>
      </c>
    </row>
    <row r="17" spans="2:24" x14ac:dyDescent="0.25"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5"/>
      <c r="T17" t="s">
        <v>18</v>
      </c>
      <c r="U17">
        <v>8</v>
      </c>
      <c r="V17" s="1">
        <f>O7</f>
        <v>85.227272727272734</v>
      </c>
    </row>
    <row r="18" spans="2:24" x14ac:dyDescent="0.25">
      <c r="B18" t="s">
        <v>17</v>
      </c>
      <c r="C18" s="17" t="s">
        <v>10</v>
      </c>
      <c r="D18" s="17"/>
      <c r="E18" s="17"/>
      <c r="F18" s="17"/>
      <c r="G18" s="17"/>
      <c r="H18" s="17"/>
      <c r="I18" s="17"/>
      <c r="J18" s="18"/>
      <c r="K18" s="18"/>
      <c r="L18" s="18"/>
      <c r="M18" s="18"/>
      <c r="N18" s="18"/>
      <c r="O18" s="18"/>
      <c r="T18" t="s">
        <v>18</v>
      </c>
      <c r="U18">
        <v>12</v>
      </c>
      <c r="V18" s="1">
        <f>O8</f>
        <v>87.5</v>
      </c>
    </row>
    <row r="19" spans="2:24" x14ac:dyDescent="0.25">
      <c r="C19" s="4" t="s">
        <v>1</v>
      </c>
      <c r="D19" s="4" t="s">
        <v>2</v>
      </c>
      <c r="E19" s="4" t="s">
        <v>3</v>
      </c>
      <c r="F19" s="4" t="s">
        <v>4</v>
      </c>
      <c r="G19" s="7"/>
      <c r="H19" s="8"/>
      <c r="I19" s="9"/>
      <c r="J19" s="4" t="s">
        <v>3</v>
      </c>
      <c r="K19" s="4" t="s">
        <v>4</v>
      </c>
      <c r="L19" s="4" t="s">
        <v>7</v>
      </c>
      <c r="M19" s="4" t="s">
        <v>5</v>
      </c>
      <c r="N19" s="4" t="s">
        <v>6</v>
      </c>
      <c r="O19" s="4"/>
      <c r="T19" t="s">
        <v>18</v>
      </c>
      <c r="U19">
        <v>16</v>
      </c>
      <c r="V19" s="1">
        <f>O9</f>
        <v>87.5</v>
      </c>
    </row>
    <row r="20" spans="2:24" x14ac:dyDescent="0.25">
      <c r="C20" s="4">
        <v>4</v>
      </c>
      <c r="D20" s="4">
        <v>712</v>
      </c>
      <c r="E20" s="4">
        <v>437</v>
      </c>
      <c r="F20" s="4">
        <v>275</v>
      </c>
      <c r="G20" s="10"/>
      <c r="H20" s="11"/>
      <c r="I20" s="12"/>
      <c r="J20" s="4">
        <v>398</v>
      </c>
      <c r="K20" s="4">
        <v>314</v>
      </c>
      <c r="L20" s="4">
        <f>E20*0.1</f>
        <v>43.7</v>
      </c>
      <c r="M20" s="4">
        <f>J20-E20</f>
        <v>-39</v>
      </c>
      <c r="N20" s="4">
        <v>1</v>
      </c>
      <c r="O20" s="5">
        <f>J20/D20*100</f>
        <v>55.898876404494381</v>
      </c>
      <c r="P20" s="46">
        <f>J20*0.000003+K20*10</f>
        <v>3140.0011939999999</v>
      </c>
      <c r="Q20">
        <v>3140</v>
      </c>
      <c r="T20" t="s">
        <v>19</v>
      </c>
      <c r="U20">
        <v>4</v>
      </c>
      <c r="V20" s="1">
        <f>O13</f>
        <v>58.024691358024697</v>
      </c>
    </row>
    <row r="21" spans="2:24" x14ac:dyDescent="0.25">
      <c r="C21" s="4">
        <v>8</v>
      </c>
      <c r="D21" s="4">
        <v>712</v>
      </c>
      <c r="E21" s="4">
        <v>531</v>
      </c>
      <c r="F21" s="4">
        <v>181</v>
      </c>
      <c r="G21" s="10"/>
      <c r="H21" s="11"/>
      <c r="I21" s="12"/>
      <c r="J21" s="4">
        <v>469</v>
      </c>
      <c r="K21" s="4">
        <v>243</v>
      </c>
      <c r="L21" s="4">
        <f t="shared" ref="L21:L23" si="8">E21*0.1</f>
        <v>53.1</v>
      </c>
      <c r="M21" s="4">
        <f t="shared" ref="M21:M23" si="9">J21-E21</f>
        <v>-62</v>
      </c>
      <c r="N21" s="4">
        <v>0</v>
      </c>
      <c r="O21" s="5">
        <f t="shared" ref="O21:O23" si="10">J21/D21*100</f>
        <v>65.870786516853926</v>
      </c>
      <c r="P21" s="46">
        <f t="shared" ref="P21:P23" si="11">J21*0.000003+K21*10</f>
        <v>2430.0014070000002</v>
      </c>
      <c r="Q21">
        <v>2430</v>
      </c>
      <c r="T21" t="s">
        <v>19</v>
      </c>
      <c r="U21">
        <v>8</v>
      </c>
      <c r="V21" s="1">
        <f>O14</f>
        <v>80.555555555555557</v>
      </c>
    </row>
    <row r="22" spans="2:24" x14ac:dyDescent="0.25">
      <c r="C22" s="4">
        <v>12</v>
      </c>
      <c r="D22" s="4">
        <v>712</v>
      </c>
      <c r="E22" s="4">
        <v>566</v>
      </c>
      <c r="F22" s="4">
        <v>146</v>
      </c>
      <c r="G22" s="10"/>
      <c r="H22" s="11"/>
      <c r="I22" s="12"/>
      <c r="J22" s="4">
        <v>515</v>
      </c>
      <c r="K22" s="4">
        <v>197</v>
      </c>
      <c r="L22" s="4">
        <f t="shared" si="8"/>
        <v>56.6</v>
      </c>
      <c r="M22" s="4">
        <f t="shared" si="9"/>
        <v>-51</v>
      </c>
      <c r="N22" s="4">
        <v>1</v>
      </c>
      <c r="O22" s="5">
        <f t="shared" si="10"/>
        <v>72.331460674157299</v>
      </c>
      <c r="P22" s="46">
        <f t="shared" si="11"/>
        <v>1970.0015450000001</v>
      </c>
      <c r="Q22">
        <v>1970</v>
      </c>
      <c r="T22" t="s">
        <v>19</v>
      </c>
      <c r="U22">
        <v>12</v>
      </c>
      <c r="V22" s="1">
        <f>O15</f>
        <v>90.123456790123456</v>
      </c>
    </row>
    <row r="23" spans="2:24" x14ac:dyDescent="0.25">
      <c r="C23" s="4">
        <v>16</v>
      </c>
      <c r="D23" s="4">
        <v>712</v>
      </c>
      <c r="E23" s="4">
        <v>584</v>
      </c>
      <c r="F23" s="4">
        <v>128</v>
      </c>
      <c r="G23" s="13"/>
      <c r="H23" s="14"/>
      <c r="I23" s="15"/>
      <c r="J23" s="4">
        <v>526</v>
      </c>
      <c r="K23" s="4">
        <v>186</v>
      </c>
      <c r="L23" s="4">
        <f t="shared" si="8"/>
        <v>58.400000000000006</v>
      </c>
      <c r="M23" s="4">
        <f t="shared" si="9"/>
        <v>-58</v>
      </c>
      <c r="N23" s="4">
        <v>1</v>
      </c>
      <c r="O23" s="5">
        <f t="shared" si="10"/>
        <v>73.876404494382015</v>
      </c>
      <c r="P23" s="46">
        <f t="shared" si="11"/>
        <v>1860.0015780000001</v>
      </c>
      <c r="Q23">
        <v>1860</v>
      </c>
      <c r="T23" t="s">
        <v>19</v>
      </c>
      <c r="U23">
        <v>16</v>
      </c>
      <c r="V23" s="1">
        <f>O16</f>
        <v>94.585987261146499</v>
      </c>
    </row>
    <row r="24" spans="2:24" x14ac:dyDescent="0.25">
      <c r="T24" t="s">
        <v>20</v>
      </c>
      <c r="U24">
        <v>4</v>
      </c>
      <c r="V24" s="1">
        <f>O20</f>
        <v>55.898876404494381</v>
      </c>
    </row>
    <row r="25" spans="2:24" x14ac:dyDescent="0.25">
      <c r="C25" s="19" t="s">
        <v>12</v>
      </c>
      <c r="D25" s="19"/>
      <c r="E25" s="19"/>
      <c r="F25" s="19"/>
      <c r="G25" s="19"/>
      <c r="H25" s="19"/>
      <c r="I25" s="19"/>
      <c r="J25" s="20"/>
      <c r="K25" s="20"/>
      <c r="L25" s="20"/>
      <c r="M25" s="20"/>
      <c r="N25" s="20"/>
      <c r="O25" s="20"/>
      <c r="T25" t="s">
        <v>20</v>
      </c>
      <c r="U25">
        <v>8</v>
      </c>
      <c r="V25" s="1">
        <f>O21</f>
        <v>65.870786516853926</v>
      </c>
    </row>
    <row r="26" spans="2:24" x14ac:dyDescent="0.25">
      <c r="C26" s="4" t="s">
        <v>1</v>
      </c>
      <c r="D26" s="4" t="s">
        <v>2</v>
      </c>
      <c r="E26" s="4" t="s">
        <v>3</v>
      </c>
      <c r="F26" s="4" t="s">
        <v>4</v>
      </c>
      <c r="G26" s="7"/>
      <c r="H26" s="8"/>
      <c r="I26" s="9"/>
      <c r="J26" s="4" t="s">
        <v>3</v>
      </c>
      <c r="K26" s="4" t="s">
        <v>4</v>
      </c>
      <c r="L26" s="4" t="s">
        <v>7</v>
      </c>
      <c r="M26" s="4" t="s">
        <v>5</v>
      </c>
      <c r="N26" s="4" t="s">
        <v>6</v>
      </c>
      <c r="O26" s="4"/>
      <c r="T26" t="s">
        <v>20</v>
      </c>
      <c r="U26">
        <v>12</v>
      </c>
      <c r="V26" s="1">
        <f>O22</f>
        <v>72.331460674157299</v>
      </c>
    </row>
    <row r="27" spans="2:24" x14ac:dyDescent="0.25">
      <c r="C27" s="4">
        <v>4</v>
      </c>
      <c r="D27" s="4">
        <v>88</v>
      </c>
      <c r="E27" s="4">
        <v>80</v>
      </c>
      <c r="F27" s="4">
        <v>8</v>
      </c>
      <c r="G27" s="10"/>
      <c r="H27" s="11"/>
      <c r="I27" s="12"/>
      <c r="J27" s="4">
        <v>77</v>
      </c>
      <c r="K27" s="4">
        <v>11</v>
      </c>
      <c r="L27" s="4">
        <f>E27*0.1</f>
        <v>8</v>
      </c>
      <c r="M27" s="4">
        <f>J27-E27</f>
        <v>-3</v>
      </c>
      <c r="N27" s="4">
        <v>1</v>
      </c>
      <c r="O27" s="5">
        <f>J27/D27*100</f>
        <v>87.5</v>
      </c>
      <c r="P27" s="46">
        <f>J27*0.000003+K27*10</f>
        <v>110.000231</v>
      </c>
      <c r="Q27">
        <v>110</v>
      </c>
      <c r="T27" t="s">
        <v>20</v>
      </c>
      <c r="U27">
        <v>16</v>
      </c>
      <c r="V27" s="1">
        <f>O23</f>
        <v>73.876404494382015</v>
      </c>
    </row>
    <row r="28" spans="2:24" x14ac:dyDescent="0.25">
      <c r="C28" s="4">
        <v>8</v>
      </c>
      <c r="D28" s="4">
        <v>88</v>
      </c>
      <c r="E28" s="4">
        <v>82</v>
      </c>
      <c r="F28" s="4">
        <v>6</v>
      </c>
      <c r="G28" s="10"/>
      <c r="H28" s="11"/>
      <c r="I28" s="12"/>
      <c r="J28" s="4">
        <v>82</v>
      </c>
      <c r="K28" s="4">
        <v>6</v>
      </c>
      <c r="L28" s="4">
        <f t="shared" ref="L28:L30" si="12">E28*0.1</f>
        <v>8.2000000000000011</v>
      </c>
      <c r="M28" s="4">
        <f t="shared" ref="M28:M30" si="13">J28-E28</f>
        <v>0</v>
      </c>
      <c r="N28" s="4">
        <v>1</v>
      </c>
      <c r="O28" s="5">
        <f t="shared" ref="O28:O30" si="14">J28/D28*100</f>
        <v>93.181818181818173</v>
      </c>
      <c r="P28" s="46">
        <f t="shared" ref="P28:P30" si="15">J28*0.000003+K28*10</f>
        <v>60.000245999999997</v>
      </c>
      <c r="Q28">
        <v>60</v>
      </c>
    </row>
    <row r="29" spans="2:24" x14ac:dyDescent="0.25">
      <c r="C29" s="4">
        <v>12</v>
      </c>
      <c r="D29" s="4">
        <v>88</v>
      </c>
      <c r="E29" s="4">
        <v>82</v>
      </c>
      <c r="F29" s="4">
        <v>6</v>
      </c>
      <c r="G29" s="10"/>
      <c r="H29" s="11"/>
      <c r="I29" s="12"/>
      <c r="J29" s="4">
        <v>82</v>
      </c>
      <c r="K29" s="4">
        <v>6</v>
      </c>
      <c r="L29" s="4">
        <f t="shared" si="12"/>
        <v>8.2000000000000011</v>
      </c>
      <c r="M29" s="4">
        <f t="shared" si="13"/>
        <v>0</v>
      </c>
      <c r="N29" s="4">
        <v>1</v>
      </c>
      <c r="O29" s="5">
        <f t="shared" si="14"/>
        <v>93.181818181818173</v>
      </c>
      <c r="P29" s="46">
        <f t="shared" si="15"/>
        <v>60.000245999999997</v>
      </c>
      <c r="Q29">
        <v>60</v>
      </c>
    </row>
    <row r="30" spans="2:24" x14ac:dyDescent="0.25">
      <c r="C30" s="4">
        <v>16</v>
      </c>
      <c r="D30" s="4">
        <v>88</v>
      </c>
      <c r="E30" s="4">
        <v>82</v>
      </c>
      <c r="F30" s="4">
        <v>6</v>
      </c>
      <c r="G30" s="10"/>
      <c r="H30" s="11"/>
      <c r="I30" s="12"/>
      <c r="J30" s="4">
        <v>82</v>
      </c>
      <c r="K30" s="4">
        <v>6</v>
      </c>
      <c r="L30" s="4">
        <f t="shared" si="12"/>
        <v>8.2000000000000011</v>
      </c>
      <c r="M30" s="4">
        <f t="shared" si="13"/>
        <v>0</v>
      </c>
      <c r="N30" s="4">
        <v>1</v>
      </c>
      <c r="O30" s="5">
        <f t="shared" si="14"/>
        <v>93.181818181818173</v>
      </c>
      <c r="P30" s="46">
        <f t="shared" si="15"/>
        <v>60.000245999999997</v>
      </c>
      <c r="Q30">
        <v>60</v>
      </c>
      <c r="T30" t="s">
        <v>24</v>
      </c>
      <c r="U30" t="s">
        <v>25</v>
      </c>
      <c r="V30" t="s">
        <v>26</v>
      </c>
      <c r="W30" t="s">
        <v>27</v>
      </c>
      <c r="X30" t="s">
        <v>28</v>
      </c>
    </row>
    <row r="31" spans="2:24" x14ac:dyDescent="0.25"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5"/>
      <c r="T31" t="s">
        <v>18</v>
      </c>
      <c r="U31" cm="1">
        <f t="array" ref="U31:X31">TRANSPOSE(V16:V19)</f>
        <v>65.909090909090907</v>
      </c>
      <c r="V31">
        <v>85.227272727272734</v>
      </c>
      <c r="W31">
        <v>87.5</v>
      </c>
      <c r="X31">
        <v>87.5</v>
      </c>
    </row>
    <row r="32" spans="2:24" x14ac:dyDescent="0.25">
      <c r="C32" s="19" t="s">
        <v>13</v>
      </c>
      <c r="D32" s="19"/>
      <c r="E32" s="19"/>
      <c r="F32" s="19"/>
      <c r="G32" s="19"/>
      <c r="H32" s="19"/>
      <c r="I32" s="19"/>
      <c r="J32" s="20"/>
      <c r="K32" s="20"/>
      <c r="L32" s="20"/>
      <c r="M32" s="20"/>
      <c r="N32" s="20"/>
      <c r="O32" s="20"/>
      <c r="T32" t="s">
        <v>19</v>
      </c>
      <c r="U32" cm="1">
        <f t="array" ref="U32:X32">TRANSPOSE(V20:V23)</f>
        <v>58.024691358024697</v>
      </c>
      <c r="V32">
        <v>80.555555555555557</v>
      </c>
      <c r="W32">
        <v>90.123456790123456</v>
      </c>
      <c r="X32">
        <v>94.585987261146499</v>
      </c>
    </row>
    <row r="33" spans="3:24" x14ac:dyDescent="0.25">
      <c r="C33" s="4" t="s">
        <v>1</v>
      </c>
      <c r="D33" s="4" t="s">
        <v>2</v>
      </c>
      <c r="E33" s="4" t="s">
        <v>3</v>
      </c>
      <c r="F33" s="4" t="s">
        <v>4</v>
      </c>
      <c r="G33" s="7"/>
      <c r="H33" s="8"/>
      <c r="I33" s="9"/>
      <c r="J33" s="4" t="s">
        <v>3</v>
      </c>
      <c r="K33" s="4" t="s">
        <v>4</v>
      </c>
      <c r="L33" s="4" t="s">
        <v>7</v>
      </c>
      <c r="M33" s="4" t="s">
        <v>5</v>
      </c>
      <c r="N33" s="4" t="s">
        <v>6</v>
      </c>
      <c r="O33" s="4"/>
      <c r="T33" t="s">
        <v>20</v>
      </c>
      <c r="U33" cm="1">
        <f t="array" ref="U33:X33">TRANSPOSE(V24:V27)</f>
        <v>55.898876404494381</v>
      </c>
      <c r="V33">
        <v>65.870786516853926</v>
      </c>
      <c r="W33">
        <v>72.331460674157299</v>
      </c>
      <c r="X33">
        <v>73.876404494382015</v>
      </c>
    </row>
    <row r="34" spans="3:24" x14ac:dyDescent="0.25">
      <c r="C34" s="4">
        <v>4</v>
      </c>
      <c r="D34" s="4">
        <v>324</v>
      </c>
      <c r="E34" s="4">
        <v>271</v>
      </c>
      <c r="F34" s="4">
        <v>53</v>
      </c>
      <c r="G34" s="10"/>
      <c r="H34" s="11"/>
      <c r="I34" s="12"/>
      <c r="J34" s="4">
        <v>249</v>
      </c>
      <c r="K34" s="4">
        <v>75</v>
      </c>
      <c r="L34" s="4">
        <f>E34*0.1</f>
        <v>27.1</v>
      </c>
      <c r="M34" s="4">
        <f>J34-E34</f>
        <v>-22</v>
      </c>
      <c r="N34" s="4">
        <v>1</v>
      </c>
      <c r="O34" s="5">
        <f>J34/D34*100</f>
        <v>76.851851851851848</v>
      </c>
      <c r="P34" s="46">
        <f>J34*0.000003+K34*10</f>
        <v>750.00074700000005</v>
      </c>
      <c r="Q34">
        <v>750</v>
      </c>
    </row>
    <row r="35" spans="3:24" x14ac:dyDescent="0.25">
      <c r="C35" s="4">
        <v>8</v>
      </c>
      <c r="D35" s="4">
        <v>324</v>
      </c>
      <c r="E35" s="4">
        <v>305</v>
      </c>
      <c r="F35" s="4">
        <v>19</v>
      </c>
      <c r="G35" s="10"/>
      <c r="H35" s="11"/>
      <c r="I35" s="12"/>
      <c r="J35" s="4">
        <v>301</v>
      </c>
      <c r="K35" s="4">
        <v>23</v>
      </c>
      <c r="L35" s="4">
        <f t="shared" ref="L35:L37" si="16">E35*0.1</f>
        <v>30.5</v>
      </c>
      <c r="M35" s="4">
        <f t="shared" ref="M35:M37" si="17">J35-E35</f>
        <v>-4</v>
      </c>
      <c r="N35" s="4">
        <v>1</v>
      </c>
      <c r="O35" s="5">
        <f t="shared" ref="O35:O37" si="18">J35/D35*100</f>
        <v>92.901234567901241</v>
      </c>
      <c r="P35" s="46">
        <f t="shared" ref="P35:P37" si="19">J35*0.000003+K35*10</f>
        <v>230.00090299999999</v>
      </c>
      <c r="Q35">
        <v>230</v>
      </c>
    </row>
    <row r="36" spans="3:24" x14ac:dyDescent="0.25">
      <c r="C36" s="4">
        <v>12</v>
      </c>
      <c r="D36" s="4">
        <v>324</v>
      </c>
      <c r="E36" s="4">
        <v>313</v>
      </c>
      <c r="F36" s="4">
        <v>11</v>
      </c>
      <c r="G36" s="10"/>
      <c r="H36" s="11"/>
      <c r="I36" s="12"/>
      <c r="J36" s="4">
        <v>313</v>
      </c>
      <c r="K36" s="4">
        <v>11</v>
      </c>
      <c r="L36" s="4">
        <f t="shared" si="16"/>
        <v>31.3</v>
      </c>
      <c r="M36" s="4">
        <f t="shared" si="17"/>
        <v>0</v>
      </c>
      <c r="N36" s="4">
        <v>1</v>
      </c>
      <c r="O36" s="5">
        <f t="shared" si="18"/>
        <v>96.604938271604937</v>
      </c>
      <c r="P36" s="46">
        <f t="shared" si="19"/>
        <v>110.000939</v>
      </c>
      <c r="Q36">
        <v>110</v>
      </c>
    </row>
    <row r="37" spans="3:24" x14ac:dyDescent="0.25">
      <c r="C37" s="4">
        <v>16</v>
      </c>
      <c r="D37" s="4">
        <v>324</v>
      </c>
      <c r="E37" s="4">
        <v>313</v>
      </c>
      <c r="F37" s="4">
        <v>11</v>
      </c>
      <c r="G37" s="16"/>
      <c r="H37" s="16"/>
      <c r="I37" s="16"/>
      <c r="J37" s="4">
        <v>313</v>
      </c>
      <c r="K37" s="4">
        <v>11</v>
      </c>
      <c r="L37" s="4">
        <f t="shared" si="16"/>
        <v>31.3</v>
      </c>
      <c r="M37" s="4">
        <f t="shared" si="17"/>
        <v>0</v>
      </c>
      <c r="N37" s="4">
        <v>1</v>
      </c>
      <c r="O37" s="5">
        <f t="shared" si="18"/>
        <v>96.604938271604937</v>
      </c>
      <c r="P37" s="46">
        <f t="shared" si="19"/>
        <v>110.000939</v>
      </c>
      <c r="Q37">
        <v>110</v>
      </c>
    </row>
    <row r="38" spans="3:24" x14ac:dyDescent="0.25">
      <c r="C38" s="13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5"/>
    </row>
    <row r="39" spans="3:24" x14ac:dyDescent="0.25">
      <c r="C39" s="19" t="s">
        <v>11</v>
      </c>
      <c r="D39" s="19"/>
      <c r="E39" s="19"/>
      <c r="F39" s="19"/>
      <c r="G39" s="19"/>
      <c r="H39" s="19"/>
      <c r="I39" s="19"/>
      <c r="J39" s="20"/>
      <c r="K39" s="20"/>
      <c r="L39" s="20"/>
      <c r="M39" s="20"/>
      <c r="N39" s="20"/>
      <c r="O39" s="20"/>
    </row>
    <row r="40" spans="3:24" x14ac:dyDescent="0.25">
      <c r="C40" s="4" t="s">
        <v>1</v>
      </c>
      <c r="D40" s="4" t="s">
        <v>2</v>
      </c>
      <c r="E40" s="4" t="s">
        <v>3</v>
      </c>
      <c r="F40" s="4" t="s">
        <v>4</v>
      </c>
      <c r="G40" s="7"/>
      <c r="H40" s="8"/>
      <c r="I40" s="9"/>
      <c r="J40" s="4" t="s">
        <v>3</v>
      </c>
      <c r="K40" s="4" t="s">
        <v>4</v>
      </c>
      <c r="L40" s="4" t="s">
        <v>7</v>
      </c>
      <c r="M40" s="4" t="s">
        <v>5</v>
      </c>
      <c r="N40" s="4" t="s">
        <v>6</v>
      </c>
      <c r="O40" s="4"/>
    </row>
    <row r="41" spans="3:24" x14ac:dyDescent="0.25">
      <c r="C41" s="4">
        <v>4</v>
      </c>
      <c r="D41" s="4">
        <v>712</v>
      </c>
      <c r="E41" s="4">
        <v>553</v>
      </c>
      <c r="F41" s="4">
        <v>159</v>
      </c>
      <c r="G41" s="10"/>
      <c r="H41" s="11"/>
      <c r="I41" s="12"/>
      <c r="J41" s="4">
        <v>495</v>
      </c>
      <c r="K41" s="4">
        <v>217</v>
      </c>
      <c r="L41" s="4">
        <f>E41*0.1</f>
        <v>55.300000000000004</v>
      </c>
      <c r="M41" s="4">
        <f>J41-E41</f>
        <v>-58</v>
      </c>
      <c r="N41" s="4">
        <v>0</v>
      </c>
      <c r="O41" s="5">
        <f>J41/D41*100</f>
        <v>69.522471910112358</v>
      </c>
      <c r="P41" s="46">
        <f>J41*0.000003+K41*10</f>
        <v>2170.0014849999998</v>
      </c>
      <c r="Q41">
        <v>2170</v>
      </c>
    </row>
    <row r="42" spans="3:24" x14ac:dyDescent="0.25">
      <c r="C42" s="4">
        <v>8</v>
      </c>
      <c r="D42" s="4">
        <v>712</v>
      </c>
      <c r="E42" s="4">
        <v>664</v>
      </c>
      <c r="F42" s="4">
        <v>48</v>
      </c>
      <c r="G42" s="10"/>
      <c r="H42" s="11"/>
      <c r="I42" s="12"/>
      <c r="J42" s="4">
        <v>623</v>
      </c>
      <c r="K42" s="4">
        <v>89</v>
      </c>
      <c r="L42" s="4">
        <f t="shared" ref="L42:L44" si="20">E42*0.1</f>
        <v>66.400000000000006</v>
      </c>
      <c r="M42" s="4">
        <f t="shared" ref="M42:M44" si="21">J42-E42</f>
        <v>-41</v>
      </c>
      <c r="N42" s="4">
        <v>1</v>
      </c>
      <c r="O42" s="5">
        <f t="shared" ref="O42:O44" si="22">J42/D42*100</f>
        <v>87.5</v>
      </c>
      <c r="P42" s="46">
        <f t="shared" ref="P42:P44" si="23">J42*0.000003+K42*10</f>
        <v>890.00186900000006</v>
      </c>
      <c r="Q42">
        <v>890</v>
      </c>
      <c r="T42" t="s">
        <v>29</v>
      </c>
    </row>
    <row r="43" spans="3:24" x14ac:dyDescent="0.25">
      <c r="C43" s="4">
        <v>12</v>
      </c>
      <c r="D43" s="4">
        <v>712</v>
      </c>
      <c r="E43" s="4">
        <v>664</v>
      </c>
      <c r="F43" s="4">
        <v>48</v>
      </c>
      <c r="G43" s="10"/>
      <c r="H43" s="11"/>
      <c r="I43" s="12"/>
      <c r="J43" s="4">
        <v>687</v>
      </c>
      <c r="K43" s="4">
        <v>25</v>
      </c>
      <c r="L43" s="4">
        <f t="shared" si="20"/>
        <v>66.400000000000006</v>
      </c>
      <c r="M43" s="4">
        <f t="shared" si="21"/>
        <v>23</v>
      </c>
      <c r="N43" s="4">
        <v>1</v>
      </c>
      <c r="O43" s="5">
        <f t="shared" si="22"/>
        <v>96.488764044943821</v>
      </c>
      <c r="P43" s="46">
        <f t="shared" si="23"/>
        <v>250.002061</v>
      </c>
      <c r="Q43">
        <v>250</v>
      </c>
    </row>
    <row r="44" spans="3:24" x14ac:dyDescent="0.25">
      <c r="C44" s="4">
        <v>16</v>
      </c>
      <c r="D44" s="4">
        <v>712</v>
      </c>
      <c r="E44" s="4">
        <v>664</v>
      </c>
      <c r="F44" s="4">
        <v>48</v>
      </c>
      <c r="G44" s="13"/>
      <c r="H44" s="14"/>
      <c r="I44" s="15"/>
      <c r="J44" s="4">
        <v>689</v>
      </c>
      <c r="K44" s="4">
        <v>23</v>
      </c>
      <c r="L44" s="4">
        <f t="shared" si="20"/>
        <v>66.400000000000006</v>
      </c>
      <c r="M44" s="4">
        <f t="shared" si="21"/>
        <v>25</v>
      </c>
      <c r="N44" s="4">
        <v>1</v>
      </c>
      <c r="O44" s="5">
        <f t="shared" si="22"/>
        <v>96.769662921348313</v>
      </c>
      <c r="P44" s="46">
        <f t="shared" si="23"/>
        <v>230.00206700000001</v>
      </c>
      <c r="Q44">
        <v>230</v>
      </c>
      <c r="T44" t="s">
        <v>22</v>
      </c>
      <c r="U44" t="s">
        <v>21</v>
      </c>
      <c r="V44" t="s">
        <v>23</v>
      </c>
    </row>
    <row r="45" spans="3:24" x14ac:dyDescent="0.25">
      <c r="T45" t="s">
        <v>18</v>
      </c>
      <c r="U45">
        <v>4</v>
      </c>
      <c r="V45" s="1">
        <f>O27</f>
        <v>87.5</v>
      </c>
    </row>
    <row r="46" spans="3:24" x14ac:dyDescent="0.25">
      <c r="C46" s="21" t="s">
        <v>31</v>
      </c>
      <c r="D46" s="21"/>
      <c r="E46" s="21"/>
      <c r="F46" s="21"/>
      <c r="G46" s="21"/>
      <c r="H46" s="21"/>
      <c r="I46" s="21"/>
      <c r="J46" s="22"/>
      <c r="K46" s="22"/>
      <c r="L46" s="22"/>
      <c r="M46" s="22"/>
      <c r="N46" s="22"/>
      <c r="O46" s="22"/>
      <c r="T46" t="s">
        <v>18</v>
      </c>
      <c r="U46">
        <v>8</v>
      </c>
      <c r="V46" s="1">
        <f t="shared" ref="V46:V47" si="24">O28</f>
        <v>93.181818181818173</v>
      </c>
    </row>
    <row r="47" spans="3:24" x14ac:dyDescent="0.25">
      <c r="C47" s="4" t="s">
        <v>1</v>
      </c>
      <c r="D47" s="4" t="s">
        <v>2</v>
      </c>
      <c r="E47" s="4" t="s">
        <v>3</v>
      </c>
      <c r="F47" s="4" t="s">
        <v>4</v>
      </c>
      <c r="G47" s="7"/>
      <c r="H47" s="8"/>
      <c r="I47" s="9"/>
      <c r="J47" s="4" t="s">
        <v>3</v>
      </c>
      <c r="K47" s="4" t="s">
        <v>4</v>
      </c>
      <c r="L47" s="4" t="s">
        <v>7</v>
      </c>
      <c r="M47" s="4" t="s">
        <v>5</v>
      </c>
      <c r="N47" s="4" t="s">
        <v>6</v>
      </c>
      <c r="O47" s="4"/>
      <c r="T47" t="s">
        <v>18</v>
      </c>
      <c r="U47">
        <v>12</v>
      </c>
      <c r="V47" s="1">
        <f t="shared" si="24"/>
        <v>93.181818181818173</v>
      </c>
    </row>
    <row r="48" spans="3:24" x14ac:dyDescent="0.25">
      <c r="C48" s="4">
        <v>4</v>
      </c>
      <c r="D48" s="4">
        <v>88</v>
      </c>
      <c r="E48" s="4">
        <v>85</v>
      </c>
      <c r="F48" s="4">
        <v>3</v>
      </c>
      <c r="G48" s="10"/>
      <c r="H48" s="11"/>
      <c r="I48" s="12"/>
      <c r="J48" s="4">
        <v>85</v>
      </c>
      <c r="K48" s="4">
        <v>3</v>
      </c>
      <c r="L48" s="4">
        <f>E48*0.1</f>
        <v>8.5</v>
      </c>
      <c r="M48" s="4">
        <f>J48-E48</f>
        <v>0</v>
      </c>
      <c r="N48" s="4">
        <v>1</v>
      </c>
      <c r="O48" s="5">
        <f>J48/D48*100</f>
        <v>96.590909090909093</v>
      </c>
      <c r="P48" s="46">
        <f>J48*0.000003+K48*10</f>
        <v>30.000254999999999</v>
      </c>
      <c r="Q48">
        <v>30</v>
      </c>
      <c r="T48" t="s">
        <v>18</v>
      </c>
      <c r="U48">
        <v>16</v>
      </c>
      <c r="V48" s="1">
        <f>O30</f>
        <v>93.181818181818173</v>
      </c>
    </row>
    <row r="49" spans="3:24" x14ac:dyDescent="0.25">
      <c r="C49" s="4">
        <v>8</v>
      </c>
      <c r="D49" s="4">
        <v>88</v>
      </c>
      <c r="E49" s="4">
        <v>85</v>
      </c>
      <c r="F49" s="4">
        <v>3</v>
      </c>
      <c r="G49" s="10"/>
      <c r="H49" s="11"/>
      <c r="I49" s="12"/>
      <c r="J49" s="4">
        <v>85</v>
      </c>
      <c r="K49" s="4">
        <v>3</v>
      </c>
      <c r="L49" s="4">
        <f t="shared" ref="L49:L51" si="25">E49*0.1</f>
        <v>8.5</v>
      </c>
      <c r="M49" s="4">
        <f t="shared" ref="M49:M51" si="26">J49-E49</f>
        <v>0</v>
      </c>
      <c r="N49" s="4">
        <v>1</v>
      </c>
      <c r="O49" s="5">
        <f t="shared" ref="O49:O51" si="27">J49/D49*100</f>
        <v>96.590909090909093</v>
      </c>
      <c r="P49" s="46">
        <f t="shared" ref="P49:P51" si="28">J49*0.000003+K49*10</f>
        <v>30.000254999999999</v>
      </c>
      <c r="Q49">
        <v>30</v>
      </c>
      <c r="T49" t="s">
        <v>19</v>
      </c>
      <c r="U49">
        <v>4</v>
      </c>
      <c r="V49" s="1">
        <f>O34</f>
        <v>76.851851851851848</v>
      </c>
    </row>
    <row r="50" spans="3:24" x14ac:dyDescent="0.25">
      <c r="C50" s="4">
        <v>12</v>
      </c>
      <c r="D50" s="4">
        <v>88</v>
      </c>
      <c r="E50" s="4">
        <v>85</v>
      </c>
      <c r="F50" s="4">
        <v>3</v>
      </c>
      <c r="G50" s="10"/>
      <c r="H50" s="11"/>
      <c r="I50" s="12"/>
      <c r="J50" s="4">
        <v>85</v>
      </c>
      <c r="K50" s="4">
        <v>3</v>
      </c>
      <c r="L50" s="4">
        <f t="shared" si="25"/>
        <v>8.5</v>
      </c>
      <c r="M50" s="4">
        <f t="shared" si="26"/>
        <v>0</v>
      </c>
      <c r="N50" s="4">
        <v>1</v>
      </c>
      <c r="O50" s="5">
        <f t="shared" si="27"/>
        <v>96.590909090909093</v>
      </c>
      <c r="P50" s="46">
        <f t="shared" si="28"/>
        <v>30.000254999999999</v>
      </c>
      <c r="Q50">
        <v>30</v>
      </c>
      <c r="T50" t="s">
        <v>19</v>
      </c>
      <c r="U50">
        <v>8</v>
      </c>
      <c r="V50" s="1">
        <f t="shared" ref="V50:V52" si="29">O35</f>
        <v>92.901234567901241</v>
      </c>
    </row>
    <row r="51" spans="3:24" x14ac:dyDescent="0.25">
      <c r="C51" s="4">
        <v>16</v>
      </c>
      <c r="D51" s="4">
        <v>88</v>
      </c>
      <c r="E51" s="4">
        <v>85</v>
      </c>
      <c r="F51" s="4">
        <v>3</v>
      </c>
      <c r="G51" s="13"/>
      <c r="H51" s="14"/>
      <c r="I51" s="15"/>
      <c r="J51" s="4">
        <v>85</v>
      </c>
      <c r="K51" s="4">
        <v>3</v>
      </c>
      <c r="L51" s="4">
        <f t="shared" si="25"/>
        <v>8.5</v>
      </c>
      <c r="M51" s="4">
        <f t="shared" si="26"/>
        <v>0</v>
      </c>
      <c r="N51" s="4">
        <v>1</v>
      </c>
      <c r="O51" s="5">
        <f t="shared" si="27"/>
        <v>96.590909090909093</v>
      </c>
      <c r="P51" s="46">
        <f t="shared" si="28"/>
        <v>30.000254999999999</v>
      </c>
      <c r="Q51">
        <v>30</v>
      </c>
      <c r="T51" t="s">
        <v>19</v>
      </c>
      <c r="U51">
        <v>12</v>
      </c>
      <c r="V51" s="1">
        <f t="shared" si="29"/>
        <v>96.604938271604937</v>
      </c>
    </row>
    <row r="52" spans="3:24" x14ac:dyDescent="0.25">
      <c r="T52" t="s">
        <v>19</v>
      </c>
      <c r="U52">
        <v>16</v>
      </c>
      <c r="V52" s="1">
        <f t="shared" si="29"/>
        <v>96.604938271604937</v>
      </c>
    </row>
    <row r="53" spans="3:24" x14ac:dyDescent="0.25">
      <c r="C53" s="30" t="s">
        <v>32</v>
      </c>
      <c r="D53" s="31"/>
      <c r="E53" s="31"/>
      <c r="F53" s="31"/>
      <c r="G53" s="31"/>
      <c r="H53" s="31"/>
      <c r="I53" s="31"/>
      <c r="J53" s="32"/>
      <c r="K53" s="32"/>
      <c r="L53" s="32"/>
      <c r="M53" s="32"/>
      <c r="N53" s="32"/>
      <c r="O53" s="33"/>
      <c r="T53" t="s">
        <v>20</v>
      </c>
      <c r="U53">
        <v>4</v>
      </c>
      <c r="V53" s="1">
        <f>O41</f>
        <v>69.522471910112358</v>
      </c>
    </row>
    <row r="54" spans="3:24" x14ac:dyDescent="0.25">
      <c r="C54" s="23" t="s">
        <v>1</v>
      </c>
      <c r="D54" s="24" t="s">
        <v>2</v>
      </c>
      <c r="E54" s="24" t="s">
        <v>3</v>
      </c>
      <c r="F54" s="24" t="s">
        <v>4</v>
      </c>
      <c r="G54" s="24"/>
      <c r="H54" s="24"/>
      <c r="I54" s="24"/>
      <c r="J54" s="24" t="s">
        <v>3</v>
      </c>
      <c r="K54" s="24" t="s">
        <v>4</v>
      </c>
      <c r="L54" s="24" t="s">
        <v>7</v>
      </c>
      <c r="M54" s="24" t="s">
        <v>5</v>
      </c>
      <c r="N54" s="24" t="s">
        <v>6</v>
      </c>
      <c r="O54" s="25"/>
      <c r="T54" t="s">
        <v>20</v>
      </c>
      <c r="U54">
        <v>8</v>
      </c>
      <c r="V54" s="1">
        <f t="shared" ref="V54:V56" si="30">O42</f>
        <v>87.5</v>
      </c>
    </row>
    <row r="55" spans="3:24" x14ac:dyDescent="0.25">
      <c r="C55" s="23">
        <v>4</v>
      </c>
      <c r="D55" s="24">
        <v>88</v>
      </c>
      <c r="E55" s="24">
        <v>28</v>
      </c>
      <c r="F55" s="24">
        <v>60</v>
      </c>
      <c r="G55" s="24"/>
      <c r="H55" s="24"/>
      <c r="I55" s="24"/>
      <c r="J55" s="24">
        <v>28</v>
      </c>
      <c r="K55" s="24">
        <v>60</v>
      </c>
      <c r="L55" s="24">
        <f>E55*0.1</f>
        <v>2.8000000000000003</v>
      </c>
      <c r="M55" s="24">
        <f>J55-E55</f>
        <v>0</v>
      </c>
      <c r="N55" s="24">
        <v>1</v>
      </c>
      <c r="O55" s="26">
        <f>J55/D55*100</f>
        <v>31.818181818181817</v>
      </c>
      <c r="P55" s="46">
        <f>J55*0.000003+K55*10</f>
        <v>600.00008400000002</v>
      </c>
      <c r="Q55">
        <v>600</v>
      </c>
      <c r="T55" t="s">
        <v>20</v>
      </c>
      <c r="U55">
        <v>12</v>
      </c>
      <c r="V55" s="1">
        <f t="shared" si="30"/>
        <v>96.488764044943821</v>
      </c>
    </row>
    <row r="56" spans="3:24" x14ac:dyDescent="0.25">
      <c r="C56" s="23">
        <v>8</v>
      </c>
      <c r="D56" s="24">
        <v>88</v>
      </c>
      <c r="E56" s="24">
        <v>51</v>
      </c>
      <c r="F56" s="24">
        <v>37</v>
      </c>
      <c r="G56" s="24"/>
      <c r="H56" s="24"/>
      <c r="I56" s="24"/>
      <c r="J56" s="24">
        <v>51</v>
      </c>
      <c r="K56" s="24">
        <v>37</v>
      </c>
      <c r="L56" s="24">
        <f t="shared" ref="L56:L58" si="31">E56*0.1</f>
        <v>5.1000000000000005</v>
      </c>
      <c r="M56" s="24">
        <f t="shared" ref="M56:M58" si="32">J56-E56</f>
        <v>0</v>
      </c>
      <c r="N56" s="24">
        <v>1</v>
      </c>
      <c r="O56" s="26">
        <f t="shared" ref="O56:O58" si="33">J56/D56*100</f>
        <v>57.95454545454546</v>
      </c>
      <c r="P56" s="46">
        <f t="shared" ref="P56:P58" si="34">J56*0.000003+K56*10</f>
        <v>370.00015300000001</v>
      </c>
      <c r="Q56">
        <v>370</v>
      </c>
      <c r="T56" t="s">
        <v>20</v>
      </c>
      <c r="U56">
        <v>16</v>
      </c>
      <c r="V56" s="1">
        <f t="shared" si="30"/>
        <v>96.769662921348313</v>
      </c>
    </row>
    <row r="57" spans="3:24" x14ac:dyDescent="0.25">
      <c r="C57" s="23">
        <v>12</v>
      </c>
      <c r="D57" s="24">
        <v>88</v>
      </c>
      <c r="E57" s="24">
        <v>61</v>
      </c>
      <c r="F57" s="24">
        <v>27</v>
      </c>
      <c r="G57" s="24"/>
      <c r="H57" s="24"/>
      <c r="I57" s="24"/>
      <c r="J57" s="24">
        <v>61</v>
      </c>
      <c r="K57" s="24">
        <v>27</v>
      </c>
      <c r="L57" s="24">
        <f t="shared" si="31"/>
        <v>6.1000000000000005</v>
      </c>
      <c r="M57" s="24">
        <f t="shared" si="32"/>
        <v>0</v>
      </c>
      <c r="N57" s="24">
        <v>1</v>
      </c>
      <c r="O57" s="26">
        <f t="shared" si="33"/>
        <v>69.318181818181827</v>
      </c>
      <c r="P57" s="46">
        <f t="shared" si="34"/>
        <v>270.00018299999999</v>
      </c>
      <c r="Q57">
        <v>270</v>
      </c>
    </row>
    <row r="58" spans="3:24" x14ac:dyDescent="0.25">
      <c r="C58" s="23">
        <v>16</v>
      </c>
      <c r="D58" s="24">
        <v>88</v>
      </c>
      <c r="E58" s="24">
        <v>63</v>
      </c>
      <c r="F58" s="24">
        <v>25</v>
      </c>
      <c r="G58" s="24"/>
      <c r="H58" s="24"/>
      <c r="I58" s="24"/>
      <c r="J58" s="24">
        <v>63</v>
      </c>
      <c r="K58" s="24">
        <v>25</v>
      </c>
      <c r="L58" s="24">
        <f t="shared" si="31"/>
        <v>6.3000000000000007</v>
      </c>
      <c r="M58" s="24">
        <f t="shared" si="32"/>
        <v>0</v>
      </c>
      <c r="N58" s="24">
        <v>1</v>
      </c>
      <c r="O58" s="26">
        <f t="shared" si="33"/>
        <v>71.590909090909093</v>
      </c>
      <c r="P58" s="46">
        <f t="shared" si="34"/>
        <v>250.00018900000001</v>
      </c>
      <c r="Q58">
        <v>250</v>
      </c>
    </row>
    <row r="59" spans="3:24" x14ac:dyDescent="0.25">
      <c r="C59" s="23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5"/>
      <c r="T59" t="s">
        <v>24</v>
      </c>
      <c r="U59" t="s">
        <v>25</v>
      </c>
      <c r="V59" t="s">
        <v>26</v>
      </c>
      <c r="W59" t="s">
        <v>27</v>
      </c>
      <c r="X59" t="s">
        <v>28</v>
      </c>
    </row>
    <row r="60" spans="3:24" x14ac:dyDescent="0.25">
      <c r="C60" s="34" t="s">
        <v>33</v>
      </c>
      <c r="D60" s="35"/>
      <c r="E60" s="35"/>
      <c r="F60" s="35"/>
      <c r="G60" s="35"/>
      <c r="H60" s="35"/>
      <c r="I60" s="35"/>
      <c r="J60" s="36"/>
      <c r="K60" s="36"/>
      <c r="L60" s="36"/>
      <c r="M60" s="36"/>
      <c r="N60" s="36"/>
      <c r="O60" s="37"/>
      <c r="T60" t="s">
        <v>18</v>
      </c>
      <c r="U60" cm="1">
        <f t="array" ref="U60:X60">TRANSPOSE(V45:V48)</f>
        <v>87.5</v>
      </c>
      <c r="V60">
        <v>93.181818181818173</v>
      </c>
      <c r="W60">
        <v>93.181818181818173</v>
      </c>
      <c r="X60">
        <v>93.181818181818173</v>
      </c>
    </row>
    <row r="61" spans="3:24" x14ac:dyDescent="0.25">
      <c r="C61" s="23" t="s">
        <v>1</v>
      </c>
      <c r="D61" s="24" t="s">
        <v>2</v>
      </c>
      <c r="E61" s="24" t="s">
        <v>3</v>
      </c>
      <c r="F61" s="24" t="s">
        <v>4</v>
      </c>
      <c r="G61" s="24"/>
      <c r="H61" s="24"/>
      <c r="I61" s="24"/>
      <c r="J61" s="24" t="s">
        <v>3</v>
      </c>
      <c r="K61" s="24" t="s">
        <v>4</v>
      </c>
      <c r="L61" s="24" t="s">
        <v>7</v>
      </c>
      <c r="M61" s="24" t="s">
        <v>5</v>
      </c>
      <c r="N61" s="24" t="s">
        <v>6</v>
      </c>
      <c r="O61" s="25"/>
      <c r="T61" t="s">
        <v>19</v>
      </c>
      <c r="U61" cm="1">
        <f t="array" ref="U61:X61">TRANSPOSE(V49:V52)</f>
        <v>76.851851851851848</v>
      </c>
      <c r="V61">
        <v>92.901234567901241</v>
      </c>
      <c r="W61">
        <v>96.604938271604937</v>
      </c>
      <c r="X61">
        <v>96.604938271604937</v>
      </c>
    </row>
    <row r="62" spans="3:24" x14ac:dyDescent="0.25">
      <c r="C62" s="23">
        <v>4</v>
      </c>
      <c r="D62" s="24">
        <v>324</v>
      </c>
      <c r="E62" s="24">
        <v>117</v>
      </c>
      <c r="F62" s="24">
        <v>207</v>
      </c>
      <c r="G62" s="24"/>
      <c r="H62" s="24"/>
      <c r="I62" s="24"/>
      <c r="J62" s="24">
        <v>117</v>
      </c>
      <c r="K62" s="24">
        <v>207</v>
      </c>
      <c r="L62" s="24">
        <f>E62*0.1</f>
        <v>11.700000000000001</v>
      </c>
      <c r="M62" s="24">
        <f>J62-E62</f>
        <v>0</v>
      </c>
      <c r="N62" s="24">
        <v>1</v>
      </c>
      <c r="O62" s="26">
        <f>J62/D62*100</f>
        <v>36.111111111111107</v>
      </c>
      <c r="P62" s="46">
        <f>J62*0.000003+K62*10</f>
        <v>2070.0003510000001</v>
      </c>
      <c r="Q62">
        <v>2070</v>
      </c>
      <c r="T62" t="s">
        <v>20</v>
      </c>
      <c r="U62" cm="1">
        <f t="array" ref="U62:X62">TRANSPOSE(V53:V56)</f>
        <v>69.522471910112358</v>
      </c>
      <c r="V62">
        <v>87.5</v>
      </c>
      <c r="W62">
        <v>96.488764044943821</v>
      </c>
      <c r="X62">
        <v>96.769662921348313</v>
      </c>
    </row>
    <row r="63" spans="3:24" x14ac:dyDescent="0.25">
      <c r="C63" s="23">
        <v>8</v>
      </c>
      <c r="D63" s="24">
        <v>324</v>
      </c>
      <c r="E63" s="24">
        <v>142</v>
      </c>
      <c r="F63" s="24">
        <v>182</v>
      </c>
      <c r="G63" s="24"/>
      <c r="H63" s="24"/>
      <c r="I63" s="24"/>
      <c r="J63" s="24">
        <v>142</v>
      </c>
      <c r="K63" s="24">
        <v>182</v>
      </c>
      <c r="L63" s="24">
        <f t="shared" ref="L63:L65" si="35">E63*0.1</f>
        <v>14.200000000000001</v>
      </c>
      <c r="M63" s="24">
        <f t="shared" ref="M63:M65" si="36">J63-E63</f>
        <v>0</v>
      </c>
      <c r="N63" s="24">
        <v>1</v>
      </c>
      <c r="O63" s="26">
        <f t="shared" ref="O63:O65" si="37">J63/D63*100</f>
        <v>43.827160493827158</v>
      </c>
      <c r="P63" s="46">
        <f t="shared" ref="P63:P65" si="38">J63*0.000003+K63*10</f>
        <v>1820.0004260000001</v>
      </c>
      <c r="Q63">
        <v>1820</v>
      </c>
    </row>
    <row r="64" spans="3:24" x14ac:dyDescent="0.25">
      <c r="C64" s="23">
        <v>12</v>
      </c>
      <c r="D64" s="24">
        <v>324</v>
      </c>
      <c r="E64" s="24">
        <v>185</v>
      </c>
      <c r="F64" s="24">
        <v>139</v>
      </c>
      <c r="G64" s="24"/>
      <c r="H64" s="24"/>
      <c r="I64" s="24"/>
      <c r="J64" s="24">
        <v>185</v>
      </c>
      <c r="K64" s="24">
        <v>139</v>
      </c>
      <c r="L64" s="24">
        <f t="shared" si="35"/>
        <v>18.5</v>
      </c>
      <c r="M64" s="24">
        <f t="shared" si="36"/>
        <v>0</v>
      </c>
      <c r="N64" s="24">
        <v>1</v>
      </c>
      <c r="O64" s="26">
        <f t="shared" si="37"/>
        <v>57.098765432098766</v>
      </c>
      <c r="P64" s="46">
        <f t="shared" si="38"/>
        <v>1390.0005550000001</v>
      </c>
      <c r="Q64">
        <v>1390</v>
      </c>
    </row>
    <row r="65" spans="3:22" x14ac:dyDescent="0.25">
      <c r="C65" s="23">
        <v>16</v>
      </c>
      <c r="D65" s="24">
        <v>324</v>
      </c>
      <c r="E65" s="24">
        <v>226</v>
      </c>
      <c r="F65" s="24">
        <v>98</v>
      </c>
      <c r="G65" s="24"/>
      <c r="H65" s="24"/>
      <c r="I65" s="24"/>
      <c r="J65" s="24">
        <v>226</v>
      </c>
      <c r="K65" s="24">
        <v>98</v>
      </c>
      <c r="L65" s="24">
        <f t="shared" si="35"/>
        <v>22.6</v>
      </c>
      <c r="M65" s="24">
        <f t="shared" si="36"/>
        <v>0</v>
      </c>
      <c r="N65" s="24">
        <v>1</v>
      </c>
      <c r="O65" s="26">
        <f t="shared" si="37"/>
        <v>69.753086419753089</v>
      </c>
      <c r="P65" s="46">
        <f t="shared" si="38"/>
        <v>980.00067799999999</v>
      </c>
      <c r="Q65">
        <v>980</v>
      </c>
    </row>
    <row r="66" spans="3:22" x14ac:dyDescent="0.25">
      <c r="C66" s="23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5"/>
    </row>
    <row r="67" spans="3:22" x14ac:dyDescent="0.25">
      <c r="C67" s="34" t="s">
        <v>34</v>
      </c>
      <c r="D67" s="35"/>
      <c r="E67" s="35"/>
      <c r="F67" s="35"/>
      <c r="G67" s="35"/>
      <c r="H67" s="35"/>
      <c r="I67" s="35"/>
      <c r="J67" s="36"/>
      <c r="K67" s="36"/>
      <c r="L67" s="36"/>
      <c r="M67" s="36"/>
      <c r="N67" s="36"/>
      <c r="O67" s="37"/>
    </row>
    <row r="68" spans="3:22" x14ac:dyDescent="0.25">
      <c r="C68" s="23" t="s">
        <v>1</v>
      </c>
      <c r="D68" s="24" t="s">
        <v>2</v>
      </c>
      <c r="E68" s="24" t="s">
        <v>3</v>
      </c>
      <c r="F68" s="24" t="s">
        <v>4</v>
      </c>
      <c r="G68" s="24"/>
      <c r="H68" s="24"/>
      <c r="I68" s="24"/>
      <c r="J68" s="24" t="s">
        <v>3</v>
      </c>
      <c r="K68" s="24" t="s">
        <v>4</v>
      </c>
      <c r="L68" s="24" t="s">
        <v>7</v>
      </c>
      <c r="M68" s="24" t="s">
        <v>5</v>
      </c>
      <c r="N68" s="24" t="s">
        <v>6</v>
      </c>
      <c r="O68" s="25"/>
    </row>
    <row r="69" spans="3:22" x14ac:dyDescent="0.25">
      <c r="C69" s="23">
        <v>4</v>
      </c>
      <c r="D69" s="24">
        <v>712</v>
      </c>
      <c r="E69" s="24">
        <v>263</v>
      </c>
      <c r="F69" s="24">
        <v>449</v>
      </c>
      <c r="G69" s="24"/>
      <c r="H69" s="24"/>
      <c r="I69" s="24"/>
      <c r="J69" s="24">
        <v>263</v>
      </c>
      <c r="K69" s="24">
        <v>449</v>
      </c>
      <c r="L69" s="24">
        <f>E69*0.1</f>
        <v>26.3</v>
      </c>
      <c r="M69" s="24">
        <f>J69-E69</f>
        <v>0</v>
      </c>
      <c r="N69" s="24">
        <v>1</v>
      </c>
      <c r="O69" s="26">
        <f>J69/D69*100</f>
        <v>36.938202247191008</v>
      </c>
      <c r="P69" s="46">
        <f>J69*0.000003+K69*10</f>
        <v>4490.0007889999997</v>
      </c>
      <c r="Q69">
        <v>4490</v>
      </c>
    </row>
    <row r="70" spans="3:22" x14ac:dyDescent="0.25">
      <c r="C70" s="23">
        <v>8</v>
      </c>
      <c r="D70" s="24">
        <v>712</v>
      </c>
      <c r="E70" s="24">
        <v>285</v>
      </c>
      <c r="F70" s="24">
        <v>427</v>
      </c>
      <c r="G70" s="24"/>
      <c r="H70" s="24"/>
      <c r="I70" s="24"/>
      <c r="J70" s="24">
        <v>285</v>
      </c>
      <c r="K70" s="24">
        <v>427</v>
      </c>
      <c r="L70" s="24">
        <f t="shared" ref="L70:L72" si="39">E70*0.1</f>
        <v>28.5</v>
      </c>
      <c r="M70" s="24">
        <f t="shared" ref="M70:M72" si="40">J70-E70</f>
        <v>0</v>
      </c>
      <c r="N70" s="24">
        <v>1</v>
      </c>
      <c r="O70" s="26">
        <f t="shared" ref="O70:O72" si="41">J70/D70*100</f>
        <v>40.028089887640448</v>
      </c>
      <c r="P70" s="46">
        <f t="shared" ref="P70:P72" si="42">J70*0.000003+K70*10</f>
        <v>4270.0008550000002</v>
      </c>
      <c r="Q70">
        <v>4270</v>
      </c>
      <c r="T70" t="s">
        <v>40</v>
      </c>
    </row>
    <row r="71" spans="3:22" x14ac:dyDescent="0.25">
      <c r="C71" s="23">
        <v>12</v>
      </c>
      <c r="D71" s="24">
        <v>712</v>
      </c>
      <c r="E71" s="24">
        <v>342</v>
      </c>
      <c r="F71" s="24">
        <v>370</v>
      </c>
      <c r="G71" s="24"/>
      <c r="H71" s="24"/>
      <c r="I71" s="24"/>
      <c r="J71" s="24">
        <v>342</v>
      </c>
      <c r="K71" s="24">
        <v>370</v>
      </c>
      <c r="L71" s="24">
        <f t="shared" si="39"/>
        <v>34.200000000000003</v>
      </c>
      <c r="M71" s="24">
        <f t="shared" si="40"/>
        <v>0</v>
      </c>
      <c r="N71" s="24">
        <v>1</v>
      </c>
      <c r="O71" s="26">
        <f t="shared" si="41"/>
        <v>48.033707865168537</v>
      </c>
      <c r="P71" s="46">
        <f t="shared" si="42"/>
        <v>3700.0010259999999</v>
      </c>
      <c r="Q71">
        <v>3700</v>
      </c>
    </row>
    <row r="72" spans="3:22" x14ac:dyDescent="0.25">
      <c r="C72" s="23">
        <v>16</v>
      </c>
      <c r="D72" s="24">
        <v>712</v>
      </c>
      <c r="E72" s="24">
        <v>393</v>
      </c>
      <c r="F72" s="24">
        <v>319</v>
      </c>
      <c r="G72" s="24"/>
      <c r="H72" s="24"/>
      <c r="I72" s="24"/>
      <c r="J72" s="24">
        <v>393</v>
      </c>
      <c r="K72" s="24">
        <v>319</v>
      </c>
      <c r="L72" s="24">
        <f t="shared" si="39"/>
        <v>39.300000000000004</v>
      </c>
      <c r="M72" s="24">
        <f t="shared" si="40"/>
        <v>0</v>
      </c>
      <c r="N72" s="24">
        <v>1</v>
      </c>
      <c r="O72" s="26">
        <f t="shared" si="41"/>
        <v>55.196629213483149</v>
      </c>
      <c r="P72" s="46">
        <f t="shared" si="42"/>
        <v>3190.0011789999999</v>
      </c>
      <c r="Q72">
        <v>3190</v>
      </c>
      <c r="T72" t="s">
        <v>22</v>
      </c>
      <c r="U72" t="s">
        <v>21</v>
      </c>
      <c r="V72" t="s">
        <v>23</v>
      </c>
    </row>
    <row r="73" spans="3:22" x14ac:dyDescent="0.25">
      <c r="C73" s="23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5"/>
      <c r="T73" t="s">
        <v>18</v>
      </c>
      <c r="U73">
        <v>4</v>
      </c>
      <c r="V73" s="1">
        <f>O55</f>
        <v>31.818181818181817</v>
      </c>
    </row>
    <row r="74" spans="3:22" x14ac:dyDescent="0.25">
      <c r="C74" s="34" t="s">
        <v>35</v>
      </c>
      <c r="D74" s="35"/>
      <c r="E74" s="35"/>
      <c r="F74" s="35"/>
      <c r="G74" s="35"/>
      <c r="H74" s="35"/>
      <c r="I74" s="35"/>
      <c r="J74" s="36"/>
      <c r="K74" s="36"/>
      <c r="L74" s="36"/>
      <c r="M74" s="36"/>
      <c r="N74" s="36"/>
      <c r="O74" s="37"/>
      <c r="T74" t="s">
        <v>18</v>
      </c>
      <c r="U74">
        <v>8</v>
      </c>
      <c r="V74" s="1">
        <f t="shared" ref="V74:V76" si="43">O56</f>
        <v>57.95454545454546</v>
      </c>
    </row>
    <row r="75" spans="3:22" x14ac:dyDescent="0.25">
      <c r="C75" s="23" t="s">
        <v>1</v>
      </c>
      <c r="D75" s="24" t="s">
        <v>2</v>
      </c>
      <c r="E75" s="24" t="s">
        <v>3</v>
      </c>
      <c r="F75" s="24" t="s">
        <v>4</v>
      </c>
      <c r="G75" s="24"/>
      <c r="H75" s="24"/>
      <c r="I75" s="24"/>
      <c r="J75" s="24" t="s">
        <v>3</v>
      </c>
      <c r="K75" s="24" t="s">
        <v>4</v>
      </c>
      <c r="L75" s="24" t="s">
        <v>7</v>
      </c>
      <c r="M75" s="24" t="s">
        <v>5</v>
      </c>
      <c r="N75" s="24" t="s">
        <v>6</v>
      </c>
      <c r="O75" s="25"/>
      <c r="T75" t="s">
        <v>18</v>
      </c>
      <c r="U75">
        <v>12</v>
      </c>
      <c r="V75" s="1">
        <f t="shared" si="43"/>
        <v>69.318181818181827</v>
      </c>
    </row>
    <row r="76" spans="3:22" x14ac:dyDescent="0.25">
      <c r="C76" s="23">
        <v>4</v>
      </c>
      <c r="D76" s="24">
        <v>1252</v>
      </c>
      <c r="E76" s="24">
        <v>482</v>
      </c>
      <c r="F76" s="24">
        <v>770</v>
      </c>
      <c r="G76" s="24"/>
      <c r="H76" s="24"/>
      <c r="I76" s="24"/>
      <c r="J76" s="24">
        <v>482</v>
      </c>
      <c r="K76" s="24">
        <v>770</v>
      </c>
      <c r="L76" s="24">
        <f>E76*0.1</f>
        <v>48.2</v>
      </c>
      <c r="M76" s="24">
        <f>J76-E76</f>
        <v>0</v>
      </c>
      <c r="N76" s="24">
        <v>1</v>
      </c>
      <c r="O76" s="26">
        <f>J76/D76*100</f>
        <v>38.498402555910545</v>
      </c>
      <c r="P76" s="46">
        <f>J76*0.000003+K76*10</f>
        <v>7700.0014460000002</v>
      </c>
      <c r="Q76">
        <v>7700</v>
      </c>
      <c r="T76" t="s">
        <v>18</v>
      </c>
      <c r="U76">
        <v>16</v>
      </c>
      <c r="V76" s="1">
        <f t="shared" si="43"/>
        <v>71.590909090909093</v>
      </c>
    </row>
    <row r="77" spans="3:22" x14ac:dyDescent="0.25">
      <c r="C77" s="23">
        <v>8</v>
      </c>
      <c r="D77" s="24">
        <v>1252</v>
      </c>
      <c r="E77" s="24">
        <v>562</v>
      </c>
      <c r="F77" s="24">
        <v>690</v>
      </c>
      <c r="G77" s="24"/>
      <c r="H77" s="24"/>
      <c r="I77" s="24"/>
      <c r="J77" s="24">
        <v>562</v>
      </c>
      <c r="K77" s="24">
        <v>690</v>
      </c>
      <c r="L77" s="24">
        <f t="shared" ref="L77:L79" si="44">E77*0.1</f>
        <v>56.2</v>
      </c>
      <c r="M77" s="24">
        <f t="shared" ref="M77:M79" si="45">J77-E77</f>
        <v>0</v>
      </c>
      <c r="N77" s="24">
        <v>1</v>
      </c>
      <c r="O77" s="26">
        <f t="shared" ref="O77:O79" si="46">J77/D77*100</f>
        <v>44.888178913738017</v>
      </c>
      <c r="P77" s="46">
        <f t="shared" ref="P77:P79" si="47">J77*0.000003+K77*10</f>
        <v>6900.0016859999996</v>
      </c>
      <c r="Q77">
        <v>6900</v>
      </c>
      <c r="T77" t="s">
        <v>19</v>
      </c>
      <c r="U77">
        <v>4</v>
      </c>
      <c r="V77" s="1">
        <f>O62</f>
        <v>36.111111111111107</v>
      </c>
    </row>
    <row r="78" spans="3:22" x14ac:dyDescent="0.25">
      <c r="C78" s="23">
        <v>12</v>
      </c>
      <c r="D78" s="24">
        <v>1252</v>
      </c>
      <c r="E78" s="24">
        <v>590</v>
      </c>
      <c r="F78" s="24">
        <v>662</v>
      </c>
      <c r="G78" s="24"/>
      <c r="H78" s="24"/>
      <c r="I78" s="24"/>
      <c r="J78" s="24">
        <v>590</v>
      </c>
      <c r="K78" s="24">
        <v>662</v>
      </c>
      <c r="L78" s="24">
        <f t="shared" si="44"/>
        <v>59</v>
      </c>
      <c r="M78" s="24">
        <f t="shared" si="45"/>
        <v>0</v>
      </c>
      <c r="N78" s="24">
        <v>1</v>
      </c>
      <c r="O78" s="26">
        <f t="shared" si="46"/>
        <v>47.12460063897764</v>
      </c>
      <c r="P78" s="46">
        <f t="shared" si="47"/>
        <v>6620.0017699999999</v>
      </c>
      <c r="Q78">
        <v>6620</v>
      </c>
      <c r="T78" t="s">
        <v>19</v>
      </c>
      <c r="U78">
        <v>8</v>
      </c>
      <c r="V78" s="1">
        <f t="shared" ref="V78:V80" si="48">O63</f>
        <v>43.827160493827158</v>
      </c>
    </row>
    <row r="79" spans="3:22" x14ac:dyDescent="0.25">
      <c r="C79" s="27">
        <v>16</v>
      </c>
      <c r="D79" s="28">
        <v>1252</v>
      </c>
      <c r="E79" s="28">
        <v>625</v>
      </c>
      <c r="F79" s="28">
        <v>627</v>
      </c>
      <c r="G79" s="28"/>
      <c r="H79" s="28"/>
      <c r="I79" s="28"/>
      <c r="J79" s="28">
        <v>625</v>
      </c>
      <c r="K79" s="28">
        <v>627</v>
      </c>
      <c r="L79" s="28">
        <f t="shared" si="44"/>
        <v>62.5</v>
      </c>
      <c r="M79" s="28">
        <f t="shared" si="45"/>
        <v>0</v>
      </c>
      <c r="N79" s="28">
        <v>1</v>
      </c>
      <c r="O79" s="29">
        <f t="shared" si="46"/>
        <v>49.920127795527158</v>
      </c>
      <c r="P79" s="46">
        <f t="shared" si="47"/>
        <v>6270.0018749999999</v>
      </c>
      <c r="Q79">
        <v>6270</v>
      </c>
      <c r="T79" t="s">
        <v>19</v>
      </c>
      <c r="U79">
        <v>12</v>
      </c>
      <c r="V79" s="1">
        <f t="shared" si="48"/>
        <v>57.098765432098766</v>
      </c>
    </row>
    <row r="80" spans="3:22" x14ac:dyDescent="0.25">
      <c r="T80" t="s">
        <v>19</v>
      </c>
      <c r="U80">
        <v>16</v>
      </c>
      <c r="V80" s="1">
        <f t="shared" si="48"/>
        <v>69.753086419753089</v>
      </c>
    </row>
    <row r="81" spans="3:24" x14ac:dyDescent="0.25">
      <c r="T81" t="s">
        <v>20</v>
      </c>
      <c r="U81">
        <v>4</v>
      </c>
      <c r="V81" s="1">
        <f>O69</f>
        <v>36.938202247191008</v>
      </c>
    </row>
    <row r="82" spans="3:24" x14ac:dyDescent="0.25">
      <c r="C82" s="38" t="s">
        <v>36</v>
      </c>
      <c r="D82" s="39"/>
      <c r="E82" s="39"/>
      <c r="F82" s="39"/>
      <c r="G82" s="39"/>
      <c r="H82" s="39"/>
      <c r="I82" s="39"/>
      <c r="J82" s="40"/>
      <c r="K82" s="40"/>
      <c r="L82" s="40"/>
      <c r="M82" s="40"/>
      <c r="N82" s="40"/>
      <c r="O82" s="41"/>
      <c r="T82" t="s">
        <v>20</v>
      </c>
      <c r="U82">
        <v>8</v>
      </c>
      <c r="V82" s="1">
        <f t="shared" ref="V82:V84" si="49">O70</f>
        <v>40.028089887640448</v>
      </c>
    </row>
    <row r="83" spans="3:24" x14ac:dyDescent="0.25">
      <c r="C83" s="23" t="s">
        <v>1</v>
      </c>
      <c r="D83" s="24" t="s">
        <v>2</v>
      </c>
      <c r="E83" s="24" t="s">
        <v>3</v>
      </c>
      <c r="F83" s="24" t="s">
        <v>4</v>
      </c>
      <c r="G83" s="24"/>
      <c r="H83" s="24"/>
      <c r="I83" s="24"/>
      <c r="J83" s="24" t="s">
        <v>3</v>
      </c>
      <c r="K83" s="24" t="s">
        <v>4</v>
      </c>
      <c r="L83" s="24" t="s">
        <v>7</v>
      </c>
      <c r="M83" s="24" t="s">
        <v>5</v>
      </c>
      <c r="N83" s="24" t="s">
        <v>6</v>
      </c>
      <c r="O83" s="25"/>
      <c r="T83" t="s">
        <v>20</v>
      </c>
      <c r="U83">
        <v>12</v>
      </c>
      <c r="V83" s="1">
        <f t="shared" si="49"/>
        <v>48.033707865168537</v>
      </c>
    </row>
    <row r="84" spans="3:24" x14ac:dyDescent="0.25">
      <c r="C84" s="23">
        <v>4</v>
      </c>
      <c r="D84" s="24">
        <v>88</v>
      </c>
      <c r="E84" s="24">
        <v>0</v>
      </c>
      <c r="F84" s="24">
        <v>88</v>
      </c>
      <c r="G84" s="24"/>
      <c r="H84" s="24"/>
      <c r="I84" s="24"/>
      <c r="J84" s="24">
        <v>0</v>
      </c>
      <c r="K84" s="24">
        <v>88</v>
      </c>
      <c r="L84" s="24">
        <f>E84*0.1</f>
        <v>0</v>
      </c>
      <c r="M84" s="24">
        <f>J84-E84</f>
        <v>0</v>
      </c>
      <c r="N84" s="24">
        <v>1</v>
      </c>
      <c r="O84" s="26">
        <f>J84/D84*100</f>
        <v>0</v>
      </c>
      <c r="P84" s="46">
        <f>J84*0.000003+K84*10</f>
        <v>880</v>
      </c>
      <c r="Q84">
        <v>880</v>
      </c>
      <c r="T84" t="s">
        <v>20</v>
      </c>
      <c r="U84">
        <v>16</v>
      </c>
      <c r="V84" s="1">
        <f t="shared" si="49"/>
        <v>55.196629213483149</v>
      </c>
    </row>
    <row r="85" spans="3:24" x14ac:dyDescent="0.25">
      <c r="C85" s="23">
        <v>8</v>
      </c>
      <c r="D85" s="24">
        <v>88</v>
      </c>
      <c r="E85" s="24">
        <v>0</v>
      </c>
      <c r="F85" s="24">
        <v>88</v>
      </c>
      <c r="G85" s="24"/>
      <c r="H85" s="24"/>
      <c r="I85" s="24"/>
      <c r="J85" s="24">
        <v>0</v>
      </c>
      <c r="K85" s="24">
        <v>88</v>
      </c>
      <c r="L85" s="24">
        <f t="shared" ref="L85:L87" si="50">E85*0.1</f>
        <v>0</v>
      </c>
      <c r="M85" s="24">
        <f t="shared" ref="M85:M87" si="51">J85-E85</f>
        <v>0</v>
      </c>
      <c r="N85" s="24">
        <v>1</v>
      </c>
      <c r="O85" s="26">
        <f t="shared" ref="O85:O87" si="52">J85/D85*100</f>
        <v>0</v>
      </c>
      <c r="P85" s="46">
        <f t="shared" ref="P85:P87" si="53">J85*0.000003+K85*10</f>
        <v>880</v>
      </c>
      <c r="Q85">
        <v>880</v>
      </c>
      <c r="T85" t="s">
        <v>41</v>
      </c>
      <c r="U85">
        <v>4</v>
      </c>
      <c r="V85" s="1">
        <f>O76</f>
        <v>38.498402555910545</v>
      </c>
    </row>
    <row r="86" spans="3:24" x14ac:dyDescent="0.25">
      <c r="C86" s="23">
        <v>12</v>
      </c>
      <c r="D86" s="24">
        <v>88</v>
      </c>
      <c r="E86" s="24">
        <v>17</v>
      </c>
      <c r="F86" s="24">
        <v>71</v>
      </c>
      <c r="G86" s="24"/>
      <c r="H86" s="24"/>
      <c r="I86" s="24"/>
      <c r="J86" s="24">
        <v>17</v>
      </c>
      <c r="K86" s="24">
        <v>71</v>
      </c>
      <c r="L86" s="24">
        <f t="shared" si="50"/>
        <v>1.7000000000000002</v>
      </c>
      <c r="M86" s="24">
        <f t="shared" si="51"/>
        <v>0</v>
      </c>
      <c r="N86" s="24">
        <v>1</v>
      </c>
      <c r="O86" s="26">
        <f t="shared" si="52"/>
        <v>19.318181818181817</v>
      </c>
      <c r="P86" s="46">
        <f t="shared" si="53"/>
        <v>710.00005099999998</v>
      </c>
      <c r="Q86">
        <v>710</v>
      </c>
      <c r="T86" t="s">
        <v>41</v>
      </c>
      <c r="U86">
        <v>8</v>
      </c>
      <c r="V86" s="1">
        <f t="shared" ref="V86:V88" si="54">O77</f>
        <v>44.888178913738017</v>
      </c>
    </row>
    <row r="87" spans="3:24" x14ac:dyDescent="0.25">
      <c r="C87" s="23">
        <v>16</v>
      </c>
      <c r="D87" s="24">
        <v>88</v>
      </c>
      <c r="E87" s="24">
        <v>28</v>
      </c>
      <c r="F87" s="24">
        <v>60</v>
      </c>
      <c r="G87" s="24"/>
      <c r="H87" s="24"/>
      <c r="I87" s="24"/>
      <c r="J87" s="24">
        <v>28</v>
      </c>
      <c r="K87" s="24">
        <v>60</v>
      </c>
      <c r="L87" s="24">
        <f t="shared" si="50"/>
        <v>2.8000000000000003</v>
      </c>
      <c r="M87" s="24">
        <f t="shared" si="51"/>
        <v>0</v>
      </c>
      <c r="N87" s="24">
        <v>1</v>
      </c>
      <c r="O87" s="26">
        <f t="shared" si="52"/>
        <v>31.818181818181817</v>
      </c>
      <c r="P87" s="46">
        <f t="shared" si="53"/>
        <v>600.00008400000002</v>
      </c>
      <c r="Q87">
        <v>600</v>
      </c>
      <c r="T87" t="s">
        <v>41</v>
      </c>
      <c r="U87">
        <v>12</v>
      </c>
      <c r="V87" s="1">
        <f t="shared" si="54"/>
        <v>47.12460063897764</v>
      </c>
    </row>
    <row r="88" spans="3:24" x14ac:dyDescent="0.25">
      <c r="C88" s="23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5"/>
      <c r="T88" t="s">
        <v>41</v>
      </c>
      <c r="U88">
        <v>16</v>
      </c>
      <c r="V88" s="1">
        <f t="shared" si="54"/>
        <v>49.920127795527158</v>
      </c>
    </row>
    <row r="89" spans="3:24" x14ac:dyDescent="0.25">
      <c r="C89" s="42" t="s">
        <v>37</v>
      </c>
      <c r="D89" s="43"/>
      <c r="E89" s="43"/>
      <c r="F89" s="43"/>
      <c r="G89" s="43"/>
      <c r="H89" s="43"/>
      <c r="I89" s="43"/>
      <c r="J89" s="44"/>
      <c r="K89" s="44"/>
      <c r="L89" s="44"/>
      <c r="M89" s="44"/>
      <c r="N89" s="44"/>
      <c r="O89" s="45"/>
    </row>
    <row r="90" spans="3:24" x14ac:dyDescent="0.25">
      <c r="C90" s="23" t="s">
        <v>1</v>
      </c>
      <c r="D90" s="24" t="s">
        <v>2</v>
      </c>
      <c r="E90" s="24" t="s">
        <v>3</v>
      </c>
      <c r="F90" s="24" t="s">
        <v>4</v>
      </c>
      <c r="G90" s="24"/>
      <c r="H90" s="24"/>
      <c r="I90" s="24"/>
      <c r="J90" s="24" t="s">
        <v>3</v>
      </c>
      <c r="K90" s="24" t="s">
        <v>4</v>
      </c>
      <c r="L90" s="24" t="s">
        <v>7</v>
      </c>
      <c r="M90" s="24" t="s">
        <v>5</v>
      </c>
      <c r="N90" s="24" t="s">
        <v>6</v>
      </c>
      <c r="O90" s="25"/>
    </row>
    <row r="91" spans="3:24" x14ac:dyDescent="0.25">
      <c r="C91" s="23">
        <v>4</v>
      </c>
      <c r="D91" s="24">
        <v>324</v>
      </c>
      <c r="E91" s="24">
        <v>0</v>
      </c>
      <c r="F91" s="24">
        <v>324</v>
      </c>
      <c r="G91" s="24"/>
      <c r="H91" s="24"/>
      <c r="I91" s="24"/>
      <c r="J91" s="24">
        <v>0</v>
      </c>
      <c r="K91" s="24">
        <v>324</v>
      </c>
      <c r="L91" s="24">
        <f>E91*0.1</f>
        <v>0</v>
      </c>
      <c r="M91" s="24">
        <f>J91-E91</f>
        <v>0</v>
      </c>
      <c r="N91" s="24">
        <v>1</v>
      </c>
      <c r="O91" s="26">
        <f>J91/D91*100</f>
        <v>0</v>
      </c>
      <c r="P91" s="46">
        <f>J91*0.000003+K91*10</f>
        <v>3240</v>
      </c>
      <c r="Q91">
        <v>3240</v>
      </c>
    </row>
    <row r="92" spans="3:24" x14ac:dyDescent="0.25">
      <c r="C92" s="23">
        <v>8</v>
      </c>
      <c r="D92" s="24">
        <v>324</v>
      </c>
      <c r="E92" s="24">
        <v>4</v>
      </c>
      <c r="F92" s="24">
        <v>320</v>
      </c>
      <c r="G92" s="24"/>
      <c r="H92" s="24"/>
      <c r="I92" s="24"/>
      <c r="J92" s="24">
        <v>4</v>
      </c>
      <c r="K92" s="24">
        <v>320</v>
      </c>
      <c r="L92" s="24">
        <f t="shared" ref="L92:L94" si="55">E92*0.1</f>
        <v>0.4</v>
      </c>
      <c r="M92" s="24">
        <f t="shared" ref="M92:M94" si="56">J92-E92</f>
        <v>0</v>
      </c>
      <c r="N92" s="24">
        <v>1</v>
      </c>
      <c r="O92" s="26">
        <f t="shared" ref="O92:O94" si="57">J92/D92*100</f>
        <v>1.2345679012345678</v>
      </c>
      <c r="P92" s="46">
        <f t="shared" ref="P92:P94" si="58">J92*0.000003+K92*10</f>
        <v>3200.000012</v>
      </c>
      <c r="Q92">
        <v>3200</v>
      </c>
    </row>
    <row r="93" spans="3:24" x14ac:dyDescent="0.25">
      <c r="C93" s="23">
        <v>12</v>
      </c>
      <c r="D93" s="24">
        <v>324</v>
      </c>
      <c r="E93" s="24">
        <v>35</v>
      </c>
      <c r="F93" s="24">
        <v>289</v>
      </c>
      <c r="G93" s="24"/>
      <c r="H93" s="24"/>
      <c r="I93" s="24"/>
      <c r="J93" s="24">
        <v>35</v>
      </c>
      <c r="K93" s="24">
        <v>289</v>
      </c>
      <c r="L93" s="24">
        <f t="shared" si="55"/>
        <v>3.5</v>
      </c>
      <c r="M93" s="24">
        <f t="shared" si="56"/>
        <v>0</v>
      </c>
      <c r="N93" s="24">
        <v>1</v>
      </c>
      <c r="O93" s="26">
        <f t="shared" si="57"/>
        <v>10.802469135802468</v>
      </c>
      <c r="P93" s="46">
        <f t="shared" si="58"/>
        <v>2890.0001050000001</v>
      </c>
      <c r="Q93">
        <v>2890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</row>
    <row r="94" spans="3:24" x14ac:dyDescent="0.25">
      <c r="C94" s="23">
        <v>16</v>
      </c>
      <c r="D94" s="24">
        <v>324</v>
      </c>
      <c r="E94" s="24">
        <v>76</v>
      </c>
      <c r="F94" s="24">
        <v>248</v>
      </c>
      <c r="G94" s="24"/>
      <c r="H94" s="24"/>
      <c r="I94" s="24"/>
      <c r="J94" s="24">
        <v>76</v>
      </c>
      <c r="K94" s="24">
        <v>248</v>
      </c>
      <c r="L94" s="24">
        <f t="shared" si="55"/>
        <v>7.6000000000000005</v>
      </c>
      <c r="M94" s="24">
        <f t="shared" si="56"/>
        <v>0</v>
      </c>
      <c r="N94" s="24">
        <v>1</v>
      </c>
      <c r="O94" s="26">
        <f t="shared" si="57"/>
        <v>23.456790123456788</v>
      </c>
      <c r="P94" s="46">
        <f t="shared" si="58"/>
        <v>2480.0002279999999</v>
      </c>
      <c r="Q94">
        <v>2480</v>
      </c>
      <c r="T94" t="s">
        <v>18</v>
      </c>
      <c r="U94" cm="1">
        <f t="array" ref="U94:X94">TRANSPOSE(V73:V76)</f>
        <v>31.818181818181817</v>
      </c>
      <c r="V94">
        <v>57.95454545454546</v>
      </c>
      <c r="W94">
        <v>69.318181818181827</v>
      </c>
      <c r="X94">
        <v>71.590909090909093</v>
      </c>
    </row>
    <row r="95" spans="3:24" x14ac:dyDescent="0.25">
      <c r="C95" s="23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5"/>
      <c r="T95" t="s">
        <v>19</v>
      </c>
      <c r="U95" cm="1">
        <f t="array" ref="U95:X95">TRANSPOSE(V77:V80)</f>
        <v>36.111111111111107</v>
      </c>
      <c r="V95">
        <v>43.827160493827158</v>
      </c>
      <c r="W95">
        <v>57.098765432098766</v>
      </c>
      <c r="X95">
        <v>69.753086419753089</v>
      </c>
    </row>
    <row r="96" spans="3:24" x14ac:dyDescent="0.25">
      <c r="C96" s="42" t="s">
        <v>38</v>
      </c>
      <c r="D96" s="43"/>
      <c r="E96" s="43"/>
      <c r="F96" s="43"/>
      <c r="G96" s="43"/>
      <c r="H96" s="43"/>
      <c r="I96" s="43"/>
      <c r="J96" s="44"/>
      <c r="K96" s="44"/>
      <c r="L96" s="44"/>
      <c r="M96" s="44"/>
      <c r="N96" s="44"/>
      <c r="O96" s="45"/>
      <c r="T96" t="s">
        <v>20</v>
      </c>
      <c r="U96" cm="1">
        <f t="array" ref="U96:X96">TRANSPOSE(V81:V84)</f>
        <v>36.938202247191008</v>
      </c>
      <c r="V96">
        <v>40.028089887640448</v>
      </c>
      <c r="W96">
        <v>48.033707865168537</v>
      </c>
      <c r="X96">
        <v>55.196629213483149</v>
      </c>
    </row>
    <row r="97" spans="3:24" x14ac:dyDescent="0.25">
      <c r="C97" s="23" t="s">
        <v>1</v>
      </c>
      <c r="D97" s="24" t="s">
        <v>2</v>
      </c>
      <c r="E97" s="24" t="s">
        <v>3</v>
      </c>
      <c r="F97" s="24" t="s">
        <v>4</v>
      </c>
      <c r="G97" s="24"/>
      <c r="H97" s="24"/>
      <c r="I97" s="24"/>
      <c r="J97" s="24" t="s">
        <v>3</v>
      </c>
      <c r="K97" s="24" t="s">
        <v>4</v>
      </c>
      <c r="L97" s="24" t="s">
        <v>7</v>
      </c>
      <c r="M97" s="24" t="s">
        <v>5</v>
      </c>
      <c r="N97" s="24" t="s">
        <v>6</v>
      </c>
      <c r="O97" s="25"/>
      <c r="T97" t="s">
        <v>41</v>
      </c>
      <c r="U97" cm="1">
        <f t="array" ref="U97:X97">TRANSPOSE(V85:V88)</f>
        <v>38.498402555910545</v>
      </c>
      <c r="V97">
        <v>44.888178913738017</v>
      </c>
      <c r="W97">
        <v>47.12460063897764</v>
      </c>
      <c r="X97">
        <v>49.920127795527158</v>
      </c>
    </row>
    <row r="98" spans="3:24" x14ac:dyDescent="0.25">
      <c r="C98" s="23">
        <v>4</v>
      </c>
      <c r="D98" s="24">
        <v>712</v>
      </c>
      <c r="E98" s="24">
        <v>20</v>
      </c>
      <c r="F98" s="24">
        <v>629</v>
      </c>
      <c r="G98" s="24"/>
      <c r="H98" s="24"/>
      <c r="I98" s="24"/>
      <c r="J98" s="24">
        <v>20</v>
      </c>
      <c r="K98" s="24">
        <v>629</v>
      </c>
      <c r="L98" s="24">
        <f>E98*0.1</f>
        <v>2</v>
      </c>
      <c r="M98" s="24">
        <f>J98-E98</f>
        <v>0</v>
      </c>
      <c r="N98" s="24">
        <v>1</v>
      </c>
      <c r="O98" s="26">
        <f>J98/D98*100</f>
        <v>2.8089887640449436</v>
      </c>
      <c r="P98" s="46">
        <f>J98*0.000003+K98*10</f>
        <v>6290.0000600000003</v>
      </c>
      <c r="Q98">
        <v>6290</v>
      </c>
    </row>
    <row r="99" spans="3:24" x14ac:dyDescent="0.25">
      <c r="C99" s="23">
        <v>8</v>
      </c>
      <c r="D99" s="24">
        <v>712</v>
      </c>
      <c r="E99" s="24">
        <v>49</v>
      </c>
      <c r="F99" s="24">
        <v>663</v>
      </c>
      <c r="G99" s="24"/>
      <c r="H99" s="24"/>
      <c r="I99" s="24"/>
      <c r="J99" s="24">
        <v>49</v>
      </c>
      <c r="K99" s="24">
        <v>663</v>
      </c>
      <c r="L99" s="24">
        <f t="shared" ref="L99:L101" si="59">E99*0.1</f>
        <v>4.9000000000000004</v>
      </c>
      <c r="M99" s="24">
        <f t="shared" ref="M99:M101" si="60">J99-E99</f>
        <v>0</v>
      </c>
      <c r="N99" s="24">
        <v>1</v>
      </c>
      <c r="O99" s="26">
        <f t="shared" ref="O99:O101" si="61">J99/D99*100</f>
        <v>6.8820224719101128</v>
      </c>
      <c r="P99" s="46">
        <f t="shared" ref="P99:P101" si="62">J99*0.000003+K99*10</f>
        <v>6630.0001469999997</v>
      </c>
      <c r="Q99">
        <v>6630</v>
      </c>
    </row>
    <row r="100" spans="3:24" x14ac:dyDescent="0.25">
      <c r="C100" s="23">
        <v>12</v>
      </c>
      <c r="D100" s="24">
        <v>712</v>
      </c>
      <c r="E100" s="24">
        <v>81</v>
      </c>
      <c r="F100" s="24">
        <v>631</v>
      </c>
      <c r="G100" s="24"/>
      <c r="H100" s="24"/>
      <c r="I100" s="24"/>
      <c r="J100" s="24">
        <v>81</v>
      </c>
      <c r="K100" s="24">
        <v>631</v>
      </c>
      <c r="L100" s="24">
        <f t="shared" si="59"/>
        <v>8.1</v>
      </c>
      <c r="M100" s="24">
        <f t="shared" si="60"/>
        <v>0</v>
      </c>
      <c r="N100" s="24">
        <v>1</v>
      </c>
      <c r="O100" s="26">
        <f t="shared" si="61"/>
        <v>11.376404494382022</v>
      </c>
      <c r="P100" s="46">
        <f t="shared" si="62"/>
        <v>6310.0002430000004</v>
      </c>
      <c r="Q100">
        <v>6310</v>
      </c>
    </row>
    <row r="101" spans="3:24" x14ac:dyDescent="0.25">
      <c r="C101" s="23">
        <v>16</v>
      </c>
      <c r="D101" s="24">
        <v>712</v>
      </c>
      <c r="E101" s="24">
        <v>112</v>
      </c>
      <c r="F101" s="24">
        <v>600</v>
      </c>
      <c r="G101" s="24"/>
      <c r="H101" s="24"/>
      <c r="I101" s="24"/>
      <c r="J101" s="24">
        <v>112</v>
      </c>
      <c r="K101" s="24">
        <v>600</v>
      </c>
      <c r="L101" s="24">
        <f t="shared" si="59"/>
        <v>11.200000000000001</v>
      </c>
      <c r="M101" s="24">
        <f t="shared" si="60"/>
        <v>0</v>
      </c>
      <c r="N101" s="24">
        <v>1</v>
      </c>
      <c r="O101" s="26">
        <f t="shared" si="61"/>
        <v>15.730337078651685</v>
      </c>
      <c r="P101" s="46">
        <f t="shared" si="62"/>
        <v>6000.0003360000001</v>
      </c>
      <c r="Q101">
        <v>6000</v>
      </c>
    </row>
    <row r="102" spans="3:24" x14ac:dyDescent="0.25">
      <c r="C102" s="23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5"/>
      <c r="T102" t="s">
        <v>42</v>
      </c>
    </row>
    <row r="103" spans="3:24" x14ac:dyDescent="0.25">
      <c r="C103" s="42" t="s">
        <v>39</v>
      </c>
      <c r="D103" s="43"/>
      <c r="E103" s="43"/>
      <c r="F103" s="43"/>
      <c r="G103" s="43"/>
      <c r="H103" s="43"/>
      <c r="I103" s="43"/>
      <c r="J103" s="44"/>
      <c r="K103" s="44"/>
      <c r="L103" s="44"/>
      <c r="M103" s="44"/>
      <c r="N103" s="44"/>
      <c r="O103" s="45"/>
    </row>
    <row r="104" spans="3:24" x14ac:dyDescent="0.25">
      <c r="C104" s="23" t="s">
        <v>1</v>
      </c>
      <c r="D104" s="24" t="s">
        <v>2</v>
      </c>
      <c r="E104" s="24" t="s">
        <v>3</v>
      </c>
      <c r="F104" s="24" t="s">
        <v>4</v>
      </c>
      <c r="G104" s="24"/>
      <c r="H104" s="24"/>
      <c r="I104" s="24"/>
      <c r="J104" s="24" t="s">
        <v>3</v>
      </c>
      <c r="K104" s="24" t="s">
        <v>4</v>
      </c>
      <c r="L104" s="24" t="s">
        <v>7</v>
      </c>
      <c r="M104" s="24" t="s">
        <v>5</v>
      </c>
      <c r="N104" s="24" t="s">
        <v>6</v>
      </c>
      <c r="O104" s="25"/>
      <c r="T104" t="s">
        <v>22</v>
      </c>
      <c r="U104" t="s">
        <v>21</v>
      </c>
      <c r="V104" t="s">
        <v>23</v>
      </c>
    </row>
    <row r="105" spans="3:24" x14ac:dyDescent="0.25">
      <c r="C105" s="23">
        <v>4</v>
      </c>
      <c r="D105" s="24">
        <v>1252</v>
      </c>
      <c r="E105" s="24">
        <v>66</v>
      </c>
      <c r="F105" s="24">
        <v>1186</v>
      </c>
      <c r="G105" s="24"/>
      <c r="H105" s="24"/>
      <c r="I105" s="24"/>
      <c r="J105" s="24">
        <v>66</v>
      </c>
      <c r="K105" s="24">
        <v>1186</v>
      </c>
      <c r="L105" s="24">
        <f>E105*0.1</f>
        <v>6.6000000000000005</v>
      </c>
      <c r="M105" s="24">
        <f>J105-E105</f>
        <v>0</v>
      </c>
      <c r="N105" s="24">
        <v>1</v>
      </c>
      <c r="O105" s="26">
        <f>J105/D105*100</f>
        <v>5.2715654952076676</v>
      </c>
      <c r="P105" s="46">
        <f>J105*0.000003+K105*10</f>
        <v>11860.000198</v>
      </c>
      <c r="Q105">
        <v>11860</v>
      </c>
      <c r="T105" t="s">
        <v>18</v>
      </c>
      <c r="U105">
        <v>4</v>
      </c>
      <c r="V105" s="1">
        <f>O84</f>
        <v>0</v>
      </c>
    </row>
    <row r="106" spans="3:24" x14ac:dyDescent="0.25">
      <c r="C106" s="23">
        <v>8</v>
      </c>
      <c r="D106" s="24">
        <v>1252</v>
      </c>
      <c r="E106" s="24">
        <v>113</v>
      </c>
      <c r="F106" s="24">
        <v>1119</v>
      </c>
      <c r="G106" s="24"/>
      <c r="H106" s="24"/>
      <c r="I106" s="24"/>
      <c r="J106" s="24">
        <v>113</v>
      </c>
      <c r="K106" s="24">
        <v>1119</v>
      </c>
      <c r="L106" s="24">
        <f t="shared" ref="L106:L108" si="63">E106*0.1</f>
        <v>11.3</v>
      </c>
      <c r="M106" s="24">
        <f t="shared" ref="M106:M108" si="64">J106-E106</f>
        <v>0</v>
      </c>
      <c r="N106" s="24">
        <v>1</v>
      </c>
      <c r="O106" s="26">
        <f t="shared" ref="O106:O108" si="65">J106/D106*100</f>
        <v>9.0255591054313111</v>
      </c>
      <c r="P106" s="46">
        <f>J106*0.000003+K106*10</f>
        <v>11190.000339</v>
      </c>
      <c r="Q106">
        <v>11190</v>
      </c>
      <c r="T106" t="s">
        <v>18</v>
      </c>
      <c r="U106">
        <v>8</v>
      </c>
      <c r="V106" s="1">
        <f t="shared" ref="V106:V108" si="66">O85</f>
        <v>0</v>
      </c>
    </row>
    <row r="107" spans="3:24" x14ac:dyDescent="0.25">
      <c r="C107" s="23">
        <v>12</v>
      </c>
      <c r="D107" s="24">
        <v>1252</v>
      </c>
      <c r="E107" s="24">
        <v>194</v>
      </c>
      <c r="F107" s="24">
        <v>1058</v>
      </c>
      <c r="G107" s="24"/>
      <c r="H107" s="24"/>
      <c r="I107" s="24"/>
      <c r="J107" s="24">
        <v>194</v>
      </c>
      <c r="K107" s="24">
        <v>1058</v>
      </c>
      <c r="L107" s="24">
        <f t="shared" si="63"/>
        <v>19.400000000000002</v>
      </c>
      <c r="M107" s="24">
        <f t="shared" si="64"/>
        <v>0</v>
      </c>
      <c r="N107" s="24">
        <v>1</v>
      </c>
      <c r="O107" s="26">
        <f t="shared" si="65"/>
        <v>15.495207667731629</v>
      </c>
      <c r="P107" s="46">
        <f t="shared" ref="P107:P108" si="67">J107*0.000003+K107*10</f>
        <v>10580.000582000001</v>
      </c>
      <c r="Q107">
        <v>10580</v>
      </c>
      <c r="T107" t="s">
        <v>18</v>
      </c>
      <c r="U107">
        <v>12</v>
      </c>
      <c r="V107" s="1">
        <f t="shared" si="66"/>
        <v>19.318181818181817</v>
      </c>
    </row>
    <row r="108" spans="3:24" x14ac:dyDescent="0.25">
      <c r="C108" s="27">
        <v>16</v>
      </c>
      <c r="D108" s="28">
        <v>1252</v>
      </c>
      <c r="E108" s="28">
        <v>293</v>
      </c>
      <c r="F108" s="28">
        <v>959</v>
      </c>
      <c r="G108" s="28"/>
      <c r="H108" s="28"/>
      <c r="I108" s="28"/>
      <c r="J108" s="28">
        <v>293</v>
      </c>
      <c r="K108" s="28">
        <v>959</v>
      </c>
      <c r="L108" s="28">
        <f t="shared" si="63"/>
        <v>29.3</v>
      </c>
      <c r="M108" s="28">
        <f t="shared" si="64"/>
        <v>0</v>
      </c>
      <c r="N108" s="28">
        <v>1</v>
      </c>
      <c r="O108" s="29">
        <f t="shared" si="65"/>
        <v>23.402555910543128</v>
      </c>
      <c r="P108" s="46">
        <f t="shared" si="67"/>
        <v>9590.0008789999993</v>
      </c>
      <c r="Q108">
        <v>9590</v>
      </c>
      <c r="T108" t="s">
        <v>18</v>
      </c>
      <c r="U108">
        <v>16</v>
      </c>
      <c r="V108" s="1">
        <f t="shared" si="66"/>
        <v>31.818181818181817</v>
      </c>
    </row>
    <row r="109" spans="3:24" x14ac:dyDescent="0.25">
      <c r="T109" t="s">
        <v>19</v>
      </c>
      <c r="U109">
        <v>4</v>
      </c>
      <c r="V109" s="1">
        <f>O91</f>
        <v>0</v>
      </c>
    </row>
    <row r="110" spans="3:24" x14ac:dyDescent="0.25">
      <c r="T110" t="s">
        <v>19</v>
      </c>
      <c r="U110">
        <v>8</v>
      </c>
      <c r="V110" s="1">
        <f t="shared" ref="V110:V112" si="68">O92</f>
        <v>1.2345679012345678</v>
      </c>
    </row>
    <row r="111" spans="3:24" x14ac:dyDescent="0.25">
      <c r="G111" t="s">
        <v>54</v>
      </c>
      <c r="T111" t="s">
        <v>19</v>
      </c>
      <c r="U111">
        <v>12</v>
      </c>
      <c r="V111" s="1">
        <f t="shared" si="68"/>
        <v>10.802469135802468</v>
      </c>
    </row>
    <row r="112" spans="3:24" x14ac:dyDescent="0.25">
      <c r="C112" t="s">
        <v>45</v>
      </c>
      <c r="D112" t="s">
        <v>44</v>
      </c>
      <c r="G112" t="s">
        <v>24</v>
      </c>
      <c r="H112" t="s">
        <v>25</v>
      </c>
      <c r="I112" t="s">
        <v>26</v>
      </c>
      <c r="J112" t="s">
        <v>27</v>
      </c>
      <c r="K112" t="s">
        <v>28</v>
      </c>
      <c r="T112" t="s">
        <v>19</v>
      </c>
      <c r="U112">
        <v>16</v>
      </c>
      <c r="V112" s="1">
        <f t="shared" si="68"/>
        <v>23.456790123456788</v>
      </c>
    </row>
    <row r="113" spans="3:24" x14ac:dyDescent="0.25">
      <c r="C113" t="s">
        <v>46</v>
      </c>
      <c r="D113">
        <v>300</v>
      </c>
      <c r="G113" t="s">
        <v>18</v>
      </c>
      <c r="H113" cm="1">
        <f t="array" ref="H113:K113">TRANSPOSE(D113:D116)</f>
        <v>300</v>
      </c>
      <c r="I113">
        <v>130</v>
      </c>
      <c r="J113">
        <v>110</v>
      </c>
      <c r="K113">
        <v>110</v>
      </c>
      <c r="T113" t="s">
        <v>20</v>
      </c>
      <c r="U113">
        <v>4</v>
      </c>
      <c r="V113" s="1">
        <f>O98</f>
        <v>2.8089887640449436</v>
      </c>
    </row>
    <row r="114" spans="3:24" x14ac:dyDescent="0.25">
      <c r="C114" t="s">
        <v>47</v>
      </c>
      <c r="D114">
        <v>130</v>
      </c>
      <c r="G114" t="s">
        <v>19</v>
      </c>
      <c r="H114" cm="1">
        <f t="array" ref="H114:K114">TRANSPOSE(D117:D120)</f>
        <v>1360</v>
      </c>
      <c r="I114">
        <v>630</v>
      </c>
      <c r="J114">
        <v>320</v>
      </c>
      <c r="K114">
        <v>270</v>
      </c>
      <c r="T114" t="s">
        <v>20</v>
      </c>
      <c r="U114">
        <v>8</v>
      </c>
      <c r="V114" s="1">
        <f t="shared" ref="V114:V116" si="69">O99</f>
        <v>6.8820224719101128</v>
      </c>
    </row>
    <row r="115" spans="3:24" x14ac:dyDescent="0.25">
      <c r="C115" t="s">
        <v>48</v>
      </c>
      <c r="D115">
        <v>110</v>
      </c>
      <c r="G115" t="s">
        <v>20</v>
      </c>
      <c r="H115" cm="1">
        <f t="array" ref="H115:K115">TRANSPOSE(D121:D124)</f>
        <v>3140</v>
      </c>
      <c r="I115">
        <v>2430</v>
      </c>
      <c r="J115">
        <v>1970</v>
      </c>
      <c r="K115">
        <v>1860</v>
      </c>
      <c r="T115" t="s">
        <v>20</v>
      </c>
      <c r="U115">
        <v>12</v>
      </c>
      <c r="V115" s="1">
        <f t="shared" si="69"/>
        <v>11.376404494382022</v>
      </c>
    </row>
    <row r="116" spans="3:24" x14ac:dyDescent="0.25">
      <c r="C116" t="s">
        <v>49</v>
      </c>
      <c r="D116">
        <v>110</v>
      </c>
      <c r="G116" t="s">
        <v>41</v>
      </c>
      <c r="T116" t="s">
        <v>20</v>
      </c>
      <c r="U116">
        <v>16</v>
      </c>
      <c r="V116" s="1">
        <f t="shared" si="69"/>
        <v>15.730337078651685</v>
      </c>
    </row>
    <row r="117" spans="3:24" x14ac:dyDescent="0.25">
      <c r="C117" t="s">
        <v>50</v>
      </c>
      <c r="D117">
        <v>1360</v>
      </c>
      <c r="T117" t="s">
        <v>41</v>
      </c>
      <c r="U117">
        <v>4</v>
      </c>
      <c r="V117" s="1">
        <f>O105</f>
        <v>5.2715654952076676</v>
      </c>
    </row>
    <row r="118" spans="3:24" x14ac:dyDescent="0.25">
      <c r="C118" t="s">
        <v>51</v>
      </c>
      <c r="D118">
        <v>630</v>
      </c>
      <c r="G118" t="s">
        <v>58</v>
      </c>
      <c r="T118" t="s">
        <v>41</v>
      </c>
      <c r="U118">
        <v>8</v>
      </c>
      <c r="V118" s="1">
        <f t="shared" ref="V118:V120" si="70">O106</f>
        <v>9.0255591054313111</v>
      </c>
    </row>
    <row r="119" spans="3:24" x14ac:dyDescent="0.25">
      <c r="C119" t="s">
        <v>52</v>
      </c>
      <c r="D119">
        <v>320</v>
      </c>
      <c r="T119" t="s">
        <v>41</v>
      </c>
      <c r="U119">
        <v>12</v>
      </c>
      <c r="V119" s="1">
        <f t="shared" si="70"/>
        <v>15.495207667731629</v>
      </c>
    </row>
    <row r="120" spans="3:24" x14ac:dyDescent="0.25">
      <c r="C120" t="s">
        <v>53</v>
      </c>
      <c r="D120">
        <v>270</v>
      </c>
      <c r="T120" t="s">
        <v>41</v>
      </c>
      <c r="U120">
        <v>16</v>
      </c>
      <c r="V120" s="1">
        <f t="shared" si="70"/>
        <v>23.402555910543128</v>
      </c>
    </row>
    <row r="121" spans="3:24" x14ac:dyDescent="0.25">
      <c r="D121">
        <v>3140</v>
      </c>
    </row>
    <row r="122" spans="3:24" x14ac:dyDescent="0.25">
      <c r="D122">
        <v>2430</v>
      </c>
    </row>
    <row r="123" spans="3:24" x14ac:dyDescent="0.25">
      <c r="D123">
        <v>1970</v>
      </c>
    </row>
    <row r="124" spans="3:24" x14ac:dyDescent="0.25">
      <c r="D124">
        <v>1860</v>
      </c>
    </row>
    <row r="125" spans="3:24" x14ac:dyDescent="0.25">
      <c r="T125" t="s">
        <v>24</v>
      </c>
      <c r="U125" t="s">
        <v>25</v>
      </c>
      <c r="V125" t="s">
        <v>26</v>
      </c>
      <c r="W125" t="s">
        <v>27</v>
      </c>
      <c r="X125" t="s">
        <v>28</v>
      </c>
    </row>
    <row r="126" spans="3:24" x14ac:dyDescent="0.25">
      <c r="G126" t="s">
        <v>55</v>
      </c>
      <c r="T126" t="s">
        <v>18</v>
      </c>
      <c r="U126" cm="1">
        <f t="array" ref="U126:X126">TRANSPOSE(V105:V108)</f>
        <v>0</v>
      </c>
      <c r="V126">
        <v>0</v>
      </c>
      <c r="W126">
        <v>19.318181818181817</v>
      </c>
      <c r="X126">
        <v>31.818181818181817</v>
      </c>
    </row>
    <row r="127" spans="3:24" x14ac:dyDescent="0.25">
      <c r="C127" t="s">
        <v>45</v>
      </c>
      <c r="D127" t="s">
        <v>44</v>
      </c>
      <c r="G127" t="s">
        <v>24</v>
      </c>
      <c r="H127" t="s">
        <v>25</v>
      </c>
      <c r="I127" t="s">
        <v>26</v>
      </c>
      <c r="J127" t="s">
        <v>27</v>
      </c>
      <c r="K127" t="s">
        <v>28</v>
      </c>
      <c r="T127" t="s">
        <v>19</v>
      </c>
      <c r="U127" cm="1">
        <f t="array" ref="U127:X127">TRANSPOSE(V109:V112)</f>
        <v>0</v>
      </c>
      <c r="V127">
        <v>1.2345679012345678</v>
      </c>
      <c r="W127">
        <v>10.802469135802468</v>
      </c>
      <c r="X127">
        <v>23.456790123456788</v>
      </c>
    </row>
    <row r="128" spans="3:24" x14ac:dyDescent="0.25">
      <c r="C128" t="s">
        <v>46</v>
      </c>
      <c r="D128">
        <v>110</v>
      </c>
      <c r="G128" t="s">
        <v>18</v>
      </c>
      <c r="H128" cm="1">
        <f t="array" ref="H128:K128">TRANSPOSE(D128:D131)</f>
        <v>110</v>
      </c>
      <c r="I128">
        <v>60</v>
      </c>
      <c r="J128">
        <v>60</v>
      </c>
      <c r="K128">
        <v>60</v>
      </c>
      <c r="T128" t="s">
        <v>20</v>
      </c>
      <c r="U128" cm="1">
        <f t="array" ref="U128:X128">TRANSPOSE(V113:V116)</f>
        <v>2.8089887640449436</v>
      </c>
      <c r="V128">
        <v>6.8820224719101128</v>
      </c>
      <c r="W128">
        <v>11.376404494382022</v>
      </c>
      <c r="X128">
        <v>15.730337078651685</v>
      </c>
    </row>
    <row r="129" spans="3:24" x14ac:dyDescent="0.25">
      <c r="C129" t="s">
        <v>47</v>
      </c>
      <c r="D129">
        <v>60</v>
      </c>
      <c r="G129" t="s">
        <v>19</v>
      </c>
      <c r="H129" cm="1">
        <f t="array" ref="H129:K129">TRANSPOSE(D132:D135)</f>
        <v>750</v>
      </c>
      <c r="I129">
        <v>230</v>
      </c>
      <c r="J129">
        <v>110</v>
      </c>
      <c r="K129">
        <v>110</v>
      </c>
      <c r="T129" t="s">
        <v>41</v>
      </c>
      <c r="U129" cm="1">
        <f t="array" ref="U129:X129">TRANSPOSE(V117:V120)</f>
        <v>5.2715654952076676</v>
      </c>
      <c r="V129">
        <v>9.0255591054313111</v>
      </c>
      <c r="W129">
        <v>15.495207667731629</v>
      </c>
      <c r="X129">
        <v>23.402555910543128</v>
      </c>
    </row>
    <row r="130" spans="3:24" x14ac:dyDescent="0.25">
      <c r="C130" t="s">
        <v>48</v>
      </c>
      <c r="D130">
        <v>60</v>
      </c>
      <c r="G130" t="s">
        <v>20</v>
      </c>
      <c r="H130" cm="1">
        <f t="array" ref="H130:K130">TRANSPOSE(D136:D139)</f>
        <v>2170</v>
      </c>
      <c r="I130">
        <v>890</v>
      </c>
      <c r="J130">
        <v>250</v>
      </c>
      <c r="K130">
        <v>230</v>
      </c>
    </row>
    <row r="131" spans="3:24" x14ac:dyDescent="0.25">
      <c r="C131" t="s">
        <v>49</v>
      </c>
      <c r="D131">
        <v>60</v>
      </c>
    </row>
    <row r="132" spans="3:24" x14ac:dyDescent="0.25">
      <c r="C132" t="s">
        <v>50</v>
      </c>
      <c r="D132">
        <v>750</v>
      </c>
    </row>
    <row r="133" spans="3:24" x14ac:dyDescent="0.25">
      <c r="C133" t="s">
        <v>51</v>
      </c>
      <c r="D133">
        <v>230</v>
      </c>
    </row>
    <row r="134" spans="3:24" x14ac:dyDescent="0.25">
      <c r="C134" t="s">
        <v>52</v>
      </c>
      <c r="D134">
        <v>110</v>
      </c>
    </row>
    <row r="135" spans="3:24" x14ac:dyDescent="0.25">
      <c r="C135" t="s">
        <v>53</v>
      </c>
      <c r="D135">
        <v>110</v>
      </c>
    </row>
    <row r="136" spans="3:24" x14ac:dyDescent="0.25">
      <c r="D136">
        <v>2170</v>
      </c>
    </row>
    <row r="137" spans="3:24" x14ac:dyDescent="0.25">
      <c r="D137">
        <v>890</v>
      </c>
    </row>
    <row r="138" spans="3:24" x14ac:dyDescent="0.25">
      <c r="D138">
        <v>250</v>
      </c>
    </row>
    <row r="139" spans="3:24" x14ac:dyDescent="0.25">
      <c r="D139">
        <v>230</v>
      </c>
    </row>
    <row r="143" spans="3:24" x14ac:dyDescent="0.25">
      <c r="G143" t="s">
        <v>56</v>
      </c>
    </row>
    <row r="144" spans="3:24" x14ac:dyDescent="0.25">
      <c r="C144" t="s">
        <v>45</v>
      </c>
      <c r="D144" t="s">
        <v>44</v>
      </c>
      <c r="G144" t="s">
        <v>24</v>
      </c>
      <c r="H144" t="s">
        <v>25</v>
      </c>
      <c r="I144" t="s">
        <v>26</v>
      </c>
      <c r="J144" t="s">
        <v>27</v>
      </c>
      <c r="K144" t="s">
        <v>28</v>
      </c>
    </row>
    <row r="145" spans="3:11" x14ac:dyDescent="0.25">
      <c r="C145" t="s">
        <v>46</v>
      </c>
      <c r="D145">
        <v>600</v>
      </c>
      <c r="G145" t="s">
        <v>18</v>
      </c>
      <c r="H145" cm="1">
        <f t="array" ref="H145:K145">TRANSPOSE(D145:D148)</f>
        <v>600</v>
      </c>
      <c r="I145">
        <v>370</v>
      </c>
      <c r="J145">
        <v>270</v>
      </c>
      <c r="K145">
        <v>250</v>
      </c>
    </row>
    <row r="146" spans="3:11" x14ac:dyDescent="0.25">
      <c r="C146" t="s">
        <v>47</v>
      </c>
      <c r="D146">
        <v>370</v>
      </c>
      <c r="G146" t="s">
        <v>19</v>
      </c>
      <c r="H146" cm="1">
        <f t="array" ref="H146:K146">TRANSPOSE(D149:D152)</f>
        <v>2070</v>
      </c>
      <c r="I146">
        <v>1820</v>
      </c>
      <c r="J146">
        <v>1390</v>
      </c>
      <c r="K146">
        <v>980</v>
      </c>
    </row>
    <row r="147" spans="3:11" x14ac:dyDescent="0.25">
      <c r="C147" t="s">
        <v>48</v>
      </c>
      <c r="D147">
        <v>270</v>
      </c>
      <c r="G147" t="s">
        <v>20</v>
      </c>
      <c r="H147" cm="1">
        <f t="array" ref="H147:K147">TRANSPOSE(D153:D156)</f>
        <v>4490</v>
      </c>
      <c r="I147">
        <v>4270</v>
      </c>
      <c r="J147">
        <v>3700</v>
      </c>
      <c r="K147">
        <v>3190</v>
      </c>
    </row>
    <row r="148" spans="3:11" x14ac:dyDescent="0.25">
      <c r="C148" t="s">
        <v>49</v>
      </c>
      <c r="D148">
        <v>250</v>
      </c>
      <c r="G148" t="s">
        <v>41</v>
      </c>
      <c r="H148" cm="1">
        <f t="array" ref="H148:K148">TRANSPOSE(D157:D160)</f>
        <v>7700</v>
      </c>
      <c r="I148">
        <v>6900</v>
      </c>
      <c r="J148">
        <v>6620</v>
      </c>
      <c r="K148">
        <v>6270</v>
      </c>
    </row>
    <row r="149" spans="3:11" x14ac:dyDescent="0.25">
      <c r="C149" t="s">
        <v>50</v>
      </c>
      <c r="D149">
        <v>2070</v>
      </c>
    </row>
    <row r="150" spans="3:11" x14ac:dyDescent="0.25">
      <c r="C150" t="s">
        <v>51</v>
      </c>
      <c r="D150">
        <v>1820</v>
      </c>
    </row>
    <row r="151" spans="3:11" x14ac:dyDescent="0.25">
      <c r="C151" t="s">
        <v>52</v>
      </c>
      <c r="D151">
        <v>1390</v>
      </c>
    </row>
    <row r="152" spans="3:11" x14ac:dyDescent="0.25">
      <c r="C152" t="s">
        <v>53</v>
      </c>
      <c r="D152">
        <v>980</v>
      </c>
    </row>
    <row r="153" spans="3:11" x14ac:dyDescent="0.25">
      <c r="D153">
        <v>4490</v>
      </c>
    </row>
    <row r="154" spans="3:11" x14ac:dyDescent="0.25">
      <c r="D154">
        <v>4270</v>
      </c>
    </row>
    <row r="155" spans="3:11" x14ac:dyDescent="0.25">
      <c r="D155">
        <v>3700</v>
      </c>
    </row>
    <row r="156" spans="3:11" x14ac:dyDescent="0.25">
      <c r="D156">
        <v>3190</v>
      </c>
    </row>
    <row r="157" spans="3:11" x14ac:dyDescent="0.25">
      <c r="D157">
        <v>7700</v>
      </c>
    </row>
    <row r="158" spans="3:11" x14ac:dyDescent="0.25">
      <c r="D158">
        <v>6900</v>
      </c>
    </row>
    <row r="159" spans="3:11" x14ac:dyDescent="0.25">
      <c r="D159">
        <v>6620</v>
      </c>
    </row>
    <row r="160" spans="3:11" x14ac:dyDescent="0.25">
      <c r="D160">
        <v>6270</v>
      </c>
    </row>
    <row r="163" spans="3:11" x14ac:dyDescent="0.25">
      <c r="G163" t="s">
        <v>57</v>
      </c>
    </row>
    <row r="164" spans="3:11" x14ac:dyDescent="0.25">
      <c r="C164" t="s">
        <v>45</v>
      </c>
      <c r="D164" t="s">
        <v>44</v>
      </c>
      <c r="G164" t="s">
        <v>24</v>
      </c>
      <c r="H164" t="s">
        <v>25</v>
      </c>
      <c r="I164" t="s">
        <v>26</v>
      </c>
      <c r="J164" t="s">
        <v>27</v>
      </c>
      <c r="K164" t="s">
        <v>28</v>
      </c>
    </row>
    <row r="165" spans="3:11" x14ac:dyDescent="0.25">
      <c r="C165" t="s">
        <v>46</v>
      </c>
      <c r="D165">
        <v>880</v>
      </c>
      <c r="G165" t="s">
        <v>18</v>
      </c>
      <c r="H165" cm="1">
        <f t="array" ref="H165:K165">TRANSPOSE(D165:D168)</f>
        <v>880</v>
      </c>
      <c r="I165">
        <v>880</v>
      </c>
      <c r="J165">
        <v>710</v>
      </c>
      <c r="K165">
        <v>600</v>
      </c>
    </row>
    <row r="166" spans="3:11" x14ac:dyDescent="0.25">
      <c r="C166" t="s">
        <v>47</v>
      </c>
      <c r="D166">
        <v>880</v>
      </c>
      <c r="G166" t="s">
        <v>19</v>
      </c>
      <c r="H166" cm="1">
        <f t="array" ref="H166:K166">TRANSPOSE(D169:D172)</f>
        <v>3240</v>
      </c>
      <c r="I166">
        <v>3200</v>
      </c>
      <c r="J166">
        <v>2890</v>
      </c>
      <c r="K166">
        <v>2480</v>
      </c>
    </row>
    <row r="167" spans="3:11" x14ac:dyDescent="0.25">
      <c r="C167" t="s">
        <v>48</v>
      </c>
      <c r="D167">
        <v>710</v>
      </c>
      <c r="G167" t="s">
        <v>20</v>
      </c>
      <c r="H167" cm="1">
        <f t="array" ref="H167:K167">TRANSPOSE(D173:D176)</f>
        <v>6290</v>
      </c>
      <c r="I167">
        <v>6630</v>
      </c>
      <c r="J167">
        <v>6310</v>
      </c>
      <c r="K167">
        <v>6000</v>
      </c>
    </row>
    <row r="168" spans="3:11" x14ac:dyDescent="0.25">
      <c r="C168" t="s">
        <v>49</v>
      </c>
      <c r="D168">
        <v>600</v>
      </c>
      <c r="G168" t="s">
        <v>41</v>
      </c>
      <c r="H168" cm="1">
        <f t="array" ref="H168:K168">TRANSPOSE(D177:D180)</f>
        <v>11860</v>
      </c>
      <c r="I168">
        <v>11190</v>
      </c>
      <c r="J168">
        <v>10580</v>
      </c>
      <c r="K168">
        <v>9590</v>
      </c>
    </row>
    <row r="169" spans="3:11" x14ac:dyDescent="0.25">
      <c r="C169" t="s">
        <v>50</v>
      </c>
      <c r="D169">
        <v>3240</v>
      </c>
    </row>
    <row r="170" spans="3:11" x14ac:dyDescent="0.25">
      <c r="C170" t="s">
        <v>51</v>
      </c>
      <c r="D170">
        <v>3200</v>
      </c>
    </row>
    <row r="171" spans="3:11" x14ac:dyDescent="0.25">
      <c r="C171" t="s">
        <v>52</v>
      </c>
      <c r="D171">
        <v>2890</v>
      </c>
    </row>
    <row r="172" spans="3:11" x14ac:dyDescent="0.25">
      <c r="C172" t="s">
        <v>53</v>
      </c>
      <c r="D172">
        <v>2480</v>
      </c>
    </row>
    <row r="173" spans="3:11" x14ac:dyDescent="0.25">
      <c r="D173">
        <v>6290</v>
      </c>
    </row>
    <row r="174" spans="3:11" x14ac:dyDescent="0.25">
      <c r="D174">
        <v>6630</v>
      </c>
    </row>
    <row r="175" spans="3:11" x14ac:dyDescent="0.25">
      <c r="D175">
        <v>6310</v>
      </c>
    </row>
    <row r="176" spans="3:11" x14ac:dyDescent="0.25">
      <c r="D176">
        <v>6000</v>
      </c>
    </row>
    <row r="177" spans="4:4" x14ac:dyDescent="0.25">
      <c r="D177">
        <v>11860</v>
      </c>
    </row>
    <row r="178" spans="4:4" x14ac:dyDescent="0.25">
      <c r="D178">
        <v>11190</v>
      </c>
    </row>
    <row r="179" spans="4:4" x14ac:dyDescent="0.25">
      <c r="D179">
        <v>10580</v>
      </c>
    </row>
    <row r="180" spans="4:4" x14ac:dyDescent="0.25">
      <c r="D180">
        <v>9590</v>
      </c>
    </row>
  </sheetData>
  <mergeCells count="15">
    <mergeCell ref="C96:I96"/>
    <mergeCell ref="C103:I103"/>
    <mergeCell ref="C60:I60"/>
    <mergeCell ref="C67:I67"/>
    <mergeCell ref="C74:I74"/>
    <mergeCell ref="C82:I82"/>
    <mergeCell ref="C89:I89"/>
    <mergeCell ref="C46:I46"/>
    <mergeCell ref="C53:I53"/>
    <mergeCell ref="C32:I32"/>
    <mergeCell ref="C39:I39"/>
    <mergeCell ref="C4:I4"/>
    <mergeCell ref="C11:I11"/>
    <mergeCell ref="C18:I18"/>
    <mergeCell ref="C25:I25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Ruiz Ortega</dc:creator>
  <cp:lastModifiedBy>Luis Fernando Ruiz Ortega</cp:lastModifiedBy>
  <dcterms:created xsi:type="dcterms:W3CDTF">2024-04-07T03:10:55Z</dcterms:created>
  <dcterms:modified xsi:type="dcterms:W3CDTF">2024-04-09T04:45:35Z</dcterms:modified>
</cp:coreProperties>
</file>