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<sst xmlns="http://schemas.openxmlformats.org/spreadsheetml/2006/main" count="40" uniqueCount="33">
  <si>
    <t>Subject:  Capstone</t>
  </si>
  <si>
    <t>Grade Level and Section: XII- Fernando</t>
  </si>
  <si>
    <t>Class Schedule &amp; Room: MW 9:50:11:55 / D403</t>
  </si>
  <si>
    <t>Teacher: DAMREY T. RIZON</t>
  </si>
  <si>
    <t>Grading Period:  FIRST  GRADING</t>
  </si>
  <si>
    <t>Semester: SECOND SEMESTER</t>
  </si>
  <si>
    <t>Academic Year: 2019-2020</t>
  </si>
  <si>
    <t>NAME</t>
  </si>
  <si>
    <t>Written Work (35%)</t>
  </si>
  <si>
    <t>Authentic Assessment Task (40%)</t>
  </si>
  <si>
    <t>Periodic Assessment (25%)</t>
  </si>
  <si>
    <t>Periodic Grade</t>
  </si>
  <si>
    <t>Deportment</t>
  </si>
  <si>
    <t>WW1</t>
  </si>
  <si>
    <t>WW2</t>
  </si>
  <si>
    <t>WW3</t>
  </si>
  <si>
    <t>WW4</t>
  </si>
  <si>
    <t>Total</t>
  </si>
  <si>
    <t>PE</t>
  </si>
  <si>
    <t>WP</t>
  </si>
  <si>
    <t>AAT1</t>
  </si>
  <si>
    <t>AAT2</t>
  </si>
  <si>
    <t xml:space="preserve">Numerical </t>
  </si>
  <si>
    <t xml:space="preserve">Literal </t>
  </si>
  <si>
    <t>TA</t>
  </si>
  <si>
    <t>LSA</t>
  </si>
  <si>
    <t>Grade (Numeric)</t>
  </si>
  <si>
    <t>Grade (Letter)</t>
  </si>
  <si>
    <t xml:space="preserve">Bungag, Viver </t>
  </si>
  <si>
    <t>Corpuz, Von</t>
  </si>
  <si>
    <t>Cid, Adrian</t>
  </si>
  <si>
    <t>Belen, Haley</t>
  </si>
  <si>
    <t>Panes, Julienne Andrea</t>
  </si>
</sst>
</file>

<file path=xl/styles.xml><?xml version="1.0" encoding="utf-8"?>
<styleSheet xmlns="http://schemas.openxmlformats.org/spreadsheetml/2006/main">
  <numFmts count="7">
    <numFmt numFmtId="176" formatCode="_ * #,##0_ ;_ * \-#,##0_ ;_ * &quot;-&quot;_ ;_ @_ "/>
    <numFmt numFmtId="42" formatCode="_(&quot;$&quot;* #,##0_);_(&quot;$&quot;* \(#,##0\);_(&quot;$&quot;* &quot;-&quot;_);_(@_)"/>
    <numFmt numFmtId="177" formatCode="0.0"/>
    <numFmt numFmtId="178" formatCode="0.00;[Red]0.00"/>
    <numFmt numFmtId="179" formatCode="_ * #,##0.00_ ;_ * \-#,##0.00_ ;_ * &quot;-&quot;??_ ;_ @_ "/>
    <numFmt numFmtId="44" formatCode="_(&quot;$&quot;* #,##0.00_);_(&quot;$&quot;* \(#,##0.00\);_(&quot;$&quot;* &quot;-&quot;??_);_(@_)"/>
    <numFmt numFmtId="180" formatCode="0;[Red]0"/>
  </numFmts>
  <fonts count="31">
    <font>
      <sz val="11"/>
      <color theme="1"/>
      <name val="Calibri"/>
      <charset val="134"/>
      <scheme val="minor"/>
    </font>
    <font>
      <sz val="12"/>
      <name val="Calibri"/>
      <charset val="134"/>
    </font>
    <font>
      <b/>
      <sz val="12"/>
      <name val="Calibri"/>
      <charset val="134"/>
    </font>
    <font>
      <b/>
      <sz val="11"/>
      <name val="Calibri"/>
      <charset val="134"/>
    </font>
    <font>
      <sz val="11"/>
      <name val="Calibri"/>
      <charset val="134"/>
    </font>
    <font>
      <b/>
      <sz val="14"/>
      <name val="Calibri"/>
      <charset val="134"/>
    </font>
    <font>
      <b/>
      <sz val="8"/>
      <name val="Calibri"/>
      <charset val="134"/>
    </font>
    <font>
      <sz val="11"/>
      <name val="Calibri"/>
      <charset val="134"/>
      <scheme val="minor"/>
    </font>
    <font>
      <sz val="11"/>
      <color indexed="8"/>
      <name val="Calibri"/>
      <charset val="134"/>
    </font>
    <font>
      <b/>
      <sz val="10"/>
      <name val="Calibri"/>
      <charset val="134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0"/>
      <color indexed="0"/>
      <name val="Arial"/>
      <charset val="134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0">
    <xf numFmtId="0" fontId="0" fillId="0" borderId="0"/>
    <xf numFmtId="0" fontId="10" fillId="27" borderId="0" applyNumberFormat="0" applyBorder="0" applyAlignment="0" applyProtection="0">
      <alignment vertical="center"/>
    </xf>
    <xf numFmtId="179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9" fillId="10" borderId="30" applyNumberFormat="0" applyAlignment="0" applyProtection="0">
      <alignment vertical="center"/>
    </xf>
    <xf numFmtId="0" fontId="15" fillId="0" borderId="28" applyNumberFormat="0" applyFill="0" applyAlignment="0" applyProtection="0">
      <alignment vertical="center"/>
    </xf>
    <xf numFmtId="0" fontId="14" fillId="9" borderId="29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23" fillId="0" borderId="32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31" borderId="34" applyNumberForma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0" fillId="12" borderId="31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8" fillId="12" borderId="34" applyNumberFormat="0" applyAlignment="0" applyProtection="0">
      <alignment vertical="center"/>
    </xf>
    <xf numFmtId="0" fontId="11" fillId="0" borderId="27" applyNumberFormat="0" applyFill="0" applyAlignment="0" applyProtection="0">
      <alignment vertical="center"/>
    </xf>
    <xf numFmtId="0" fontId="26" fillId="0" borderId="33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/>
  </cellStyleXfs>
  <cellXfs count="79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/>
    </xf>
    <xf numFmtId="0" fontId="3" fillId="0" borderId="0" xfId="0" applyFont="1"/>
    <xf numFmtId="0" fontId="2" fillId="0" borderId="0" xfId="0" applyFont="1" applyAlignment="1">
      <alignment horizontal="left"/>
    </xf>
    <xf numFmtId="0" fontId="2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6" fillId="0" borderId="8" xfId="0" applyFont="1" applyBorder="1"/>
    <xf numFmtId="0" fontId="3" fillId="0" borderId="1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8" fontId="2" fillId="0" borderId="10" xfId="0" applyNumberFormat="1" applyFont="1" applyBorder="1" applyAlignment="1">
      <alignment horizontal="center"/>
    </xf>
    <xf numFmtId="0" fontId="7" fillId="0" borderId="12" xfId="49" applyNumberFormat="1" applyFont="1" applyBorder="1" applyAlignment="1" applyProtection="1">
      <alignment horizontal="center" vertical="center"/>
      <protection locked="0"/>
    </xf>
    <xf numFmtId="0" fontId="7" fillId="3" borderId="12" xfId="49" applyFont="1" applyFill="1" applyBorder="1" applyAlignment="1" applyProtection="1">
      <alignment horizontal="left" vertical="center"/>
      <protection locked="0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3" borderId="12" xfId="0" applyFill="1" applyBorder="1" applyAlignment="1">
      <alignment horizontal="center"/>
    </xf>
    <xf numFmtId="178" fontId="2" fillId="0" borderId="15" xfId="0" applyNumberFormat="1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8" fillId="3" borderId="12" xfId="0" applyFont="1" applyFill="1" applyBorder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18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177" fontId="2" fillId="0" borderId="11" xfId="0" applyNumberFormat="1" applyFont="1" applyBorder="1" applyAlignment="1">
      <alignment horizontal="center" wrapText="1"/>
    </xf>
    <xf numFmtId="2" fontId="2" fillId="0" borderId="10" xfId="0" applyNumberFormat="1" applyFont="1" applyBorder="1" applyAlignment="1">
      <alignment horizontal="center"/>
    </xf>
    <xf numFmtId="0" fontId="2" fillId="0" borderId="11" xfId="0" applyFont="1" applyBorder="1" applyAlignment="1">
      <alignment horizontal="center" wrapText="1"/>
    </xf>
    <xf numFmtId="178" fontId="2" fillId="0" borderId="11" xfId="0" applyNumberFormat="1" applyFont="1" applyBorder="1" applyAlignment="1">
      <alignment horizontal="center" wrapText="1"/>
    </xf>
    <xf numFmtId="178" fontId="2" fillId="0" borderId="8" xfId="0" applyNumberFormat="1" applyFont="1" applyBorder="1" applyAlignment="1">
      <alignment horizontal="center" wrapText="1"/>
    </xf>
    <xf numFmtId="178" fontId="2" fillId="0" borderId="10" xfId="0" applyNumberFormat="1" applyFont="1" applyBorder="1" applyAlignment="1">
      <alignment horizontal="center" wrapText="1"/>
    </xf>
    <xf numFmtId="0" fontId="1" fillId="0" borderId="15" xfId="0" applyFont="1" applyBorder="1" applyAlignment="1">
      <alignment horizontal="center"/>
    </xf>
    <xf numFmtId="2" fontId="2" fillId="0" borderId="15" xfId="0" applyNumberFormat="1" applyFont="1" applyBorder="1" applyAlignment="1">
      <alignment horizontal="center"/>
    </xf>
    <xf numFmtId="180" fontId="2" fillId="0" borderId="10" xfId="0" applyNumberFormat="1" applyFont="1" applyBorder="1" applyAlignment="1">
      <alignment horizontal="center"/>
    </xf>
    <xf numFmtId="178" fontId="3" fillId="0" borderId="15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2" fontId="2" fillId="0" borderId="12" xfId="0" applyNumberFormat="1" applyFont="1" applyBorder="1" applyAlignment="1">
      <alignment horizontal="center"/>
    </xf>
    <xf numFmtId="178" fontId="3" fillId="0" borderId="12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9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2" xfId="0" applyFont="1" applyBorder="1" applyAlignment="1">
      <alignment horizontal="center" wrapText="1"/>
    </xf>
    <xf numFmtId="0" fontId="2" fillId="0" borderId="23" xfId="0" applyFont="1" applyBorder="1" applyAlignment="1">
      <alignment horizontal="center" wrapText="1"/>
    </xf>
    <xf numFmtId="0" fontId="6" fillId="0" borderId="22" xfId="0" applyFont="1" applyBorder="1" applyAlignment="1">
      <alignment horizontal="center" wrapText="1"/>
    </xf>
    <xf numFmtId="0" fontId="6" fillId="0" borderId="24" xfId="0" applyFont="1" applyBorder="1" applyAlignment="1">
      <alignment horizontal="center" wrapText="1"/>
    </xf>
    <xf numFmtId="178" fontId="2" fillId="0" borderId="8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180" fontId="3" fillId="0" borderId="13" xfId="0" applyNumberFormat="1" applyFont="1" applyBorder="1" applyAlignment="1">
      <alignment horizontal="center"/>
    </xf>
    <xf numFmtId="180" fontId="2" fillId="0" borderId="15" xfId="0" applyNumberFormat="1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2" fillId="0" borderId="15" xfId="0" applyFont="1" applyBorder="1" applyAlignment="1">
      <alignment horizontal="center" wrapText="1"/>
    </xf>
    <xf numFmtId="180" fontId="3" fillId="0" borderId="16" xfId="0" applyNumberFormat="1" applyFont="1" applyBorder="1" applyAlignment="1">
      <alignment horizontal="center"/>
    </xf>
    <xf numFmtId="180" fontId="2" fillId="0" borderId="12" xfId="0" applyNumberFormat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 wrapText="1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  <cellStyle name="Normal 2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3"/>
  <sheetViews>
    <sheetView tabSelected="1" zoomScale="84" zoomScaleNormal="84" workbookViewId="0">
      <selection activeCell="J18" sqref="J18"/>
    </sheetView>
  </sheetViews>
  <sheetFormatPr defaultColWidth="9" defaultRowHeight="14.4"/>
  <cols>
    <col min="2" max="2" width="31" customWidth="1"/>
  </cols>
  <sheetData>
    <row r="1" ht="15.6" spans="1:24">
      <c r="A1" s="1"/>
      <c r="B1" s="2" t="s">
        <v>0</v>
      </c>
      <c r="C1" s="2"/>
      <c r="D1" s="2"/>
      <c r="E1" s="2"/>
      <c r="F1" s="2"/>
      <c r="G1" s="2"/>
      <c r="H1" s="2"/>
      <c r="I1" s="33"/>
      <c r="J1" s="34"/>
      <c r="K1" s="34"/>
      <c r="L1" s="4" t="s">
        <v>1</v>
      </c>
      <c r="M1" s="4"/>
      <c r="N1" s="4"/>
      <c r="O1" s="4"/>
      <c r="P1" s="4"/>
      <c r="Q1" s="4"/>
      <c r="R1" s="4"/>
      <c r="S1" s="4"/>
      <c r="T1" s="4"/>
      <c r="U1" s="53"/>
      <c r="V1" s="53"/>
      <c r="W1" s="54"/>
      <c r="X1" s="54"/>
    </row>
    <row r="2" ht="15.6" spans="1:24">
      <c r="A2" s="1"/>
      <c r="B2" s="2" t="s">
        <v>2</v>
      </c>
      <c r="C2" s="2"/>
      <c r="D2" s="2"/>
      <c r="E2" s="2"/>
      <c r="F2" s="2"/>
      <c r="G2" s="2"/>
      <c r="H2" s="2"/>
      <c r="I2" s="2"/>
      <c r="J2" s="34"/>
      <c r="K2" s="34"/>
      <c r="L2" s="4" t="s">
        <v>3</v>
      </c>
      <c r="M2" s="4"/>
      <c r="N2" s="4"/>
      <c r="O2" s="4"/>
      <c r="P2" s="4"/>
      <c r="Q2" s="4"/>
      <c r="R2" s="4"/>
      <c r="S2" s="4"/>
      <c r="T2" s="4"/>
      <c r="U2" s="53"/>
      <c r="V2" s="53"/>
      <c r="W2" s="54"/>
      <c r="X2" s="54"/>
    </row>
    <row r="3" ht="15.6" spans="1:24">
      <c r="A3" s="3"/>
      <c r="B3" s="4" t="s">
        <v>4</v>
      </c>
      <c r="C3" s="4"/>
      <c r="D3" s="4"/>
      <c r="E3" s="4"/>
      <c r="F3" s="4"/>
      <c r="G3" s="4"/>
      <c r="H3" s="4"/>
      <c r="I3" s="4"/>
      <c r="J3" s="4"/>
      <c r="K3" s="35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</row>
    <row r="4" ht="15.6" spans="1:24">
      <c r="A4" s="5"/>
      <c r="B4" s="2" t="s">
        <v>5</v>
      </c>
      <c r="C4" s="2"/>
      <c r="D4" s="2"/>
      <c r="E4" s="2"/>
      <c r="F4" s="2"/>
      <c r="G4" s="2"/>
      <c r="H4" s="2"/>
      <c r="I4" s="2"/>
      <c r="J4" s="34"/>
      <c r="K4" s="34"/>
      <c r="L4" s="36"/>
      <c r="M4" s="36"/>
      <c r="N4" s="36"/>
      <c r="O4" s="36"/>
      <c r="P4" s="36"/>
      <c r="Q4" s="36"/>
      <c r="R4" s="36"/>
      <c r="S4" s="36"/>
      <c r="T4" s="36"/>
      <c r="U4" s="55"/>
      <c r="V4" s="55"/>
      <c r="W4" s="36"/>
      <c r="X4" s="36"/>
    </row>
    <row r="5" ht="18.75" spans="1:24">
      <c r="A5" s="6"/>
      <c r="B5" s="5" t="s">
        <v>6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ht="15.15" spans="1:24">
      <c r="A6" s="8" t="s">
        <v>7</v>
      </c>
      <c r="B6" s="9"/>
      <c r="C6" s="10" t="s">
        <v>8</v>
      </c>
      <c r="D6" s="11"/>
      <c r="E6" s="11"/>
      <c r="F6" s="11"/>
      <c r="G6" s="11"/>
      <c r="H6" s="11"/>
      <c r="I6" s="37"/>
      <c r="J6" s="10" t="s">
        <v>9</v>
      </c>
      <c r="K6" s="11"/>
      <c r="L6" s="11"/>
      <c r="M6" s="11"/>
      <c r="N6" s="37"/>
      <c r="O6" s="38" t="s">
        <v>10</v>
      </c>
      <c r="P6" s="39"/>
      <c r="Q6" s="56"/>
      <c r="R6" s="10" t="s">
        <v>11</v>
      </c>
      <c r="S6" s="11"/>
      <c r="T6" s="37"/>
      <c r="U6" s="57" t="s">
        <v>12</v>
      </c>
      <c r="V6" s="58"/>
      <c r="W6" s="58"/>
      <c r="X6" s="59"/>
    </row>
    <row r="7" ht="21.15" spans="1:24">
      <c r="A7" s="12"/>
      <c r="B7" s="13"/>
      <c r="C7" s="14" t="s">
        <v>13</v>
      </c>
      <c r="D7" s="15" t="s">
        <v>14</v>
      </c>
      <c r="E7" s="15" t="s">
        <v>15</v>
      </c>
      <c r="F7" s="16" t="s">
        <v>16</v>
      </c>
      <c r="G7" s="16" t="s">
        <v>17</v>
      </c>
      <c r="H7" s="17" t="s">
        <v>18</v>
      </c>
      <c r="I7" s="40" t="s">
        <v>19</v>
      </c>
      <c r="J7" s="14" t="s">
        <v>20</v>
      </c>
      <c r="K7" s="15" t="s">
        <v>21</v>
      </c>
      <c r="L7" s="16" t="s">
        <v>17</v>
      </c>
      <c r="M7" s="41" t="s">
        <v>18</v>
      </c>
      <c r="N7" s="42" t="s">
        <v>19</v>
      </c>
      <c r="O7" s="14" t="s">
        <v>17</v>
      </c>
      <c r="P7" s="17" t="s">
        <v>18</v>
      </c>
      <c r="Q7" s="42" t="s">
        <v>19</v>
      </c>
      <c r="R7" s="60" t="s">
        <v>22</v>
      </c>
      <c r="S7" s="15"/>
      <c r="T7" s="22" t="s">
        <v>23</v>
      </c>
      <c r="U7" s="61" t="s">
        <v>24</v>
      </c>
      <c r="V7" s="62" t="s">
        <v>25</v>
      </c>
      <c r="W7" s="63" t="s">
        <v>26</v>
      </c>
      <c r="X7" s="64" t="s">
        <v>27</v>
      </c>
    </row>
    <row r="8" ht="16.35" spans="1:24">
      <c r="A8" s="18"/>
      <c r="B8" s="19" t="s">
        <v>7</v>
      </c>
      <c r="C8" s="20">
        <v>10</v>
      </c>
      <c r="D8" s="21">
        <v>10</v>
      </c>
      <c r="E8" s="21">
        <v>10</v>
      </c>
      <c r="F8" s="22">
        <v>10</v>
      </c>
      <c r="G8" s="21">
        <f t="shared" ref="G8:G13" si="0">SUM(C8:F8)</f>
        <v>40</v>
      </c>
      <c r="H8" s="23">
        <f>(G8/G8)*60+40</f>
        <v>100</v>
      </c>
      <c r="I8" s="43">
        <f>H8*0.35</f>
        <v>35</v>
      </c>
      <c r="J8" s="44">
        <v>90</v>
      </c>
      <c r="K8" s="45">
        <v>90</v>
      </c>
      <c r="L8" s="17">
        <f t="shared" ref="L8:L13" si="1">SUM(J8:K8)</f>
        <v>180</v>
      </c>
      <c r="M8" s="41">
        <f>(L8/L8)*60+40</f>
        <v>100</v>
      </c>
      <c r="N8" s="43">
        <f>M8*0.4</f>
        <v>40</v>
      </c>
      <c r="O8" s="17">
        <v>50</v>
      </c>
      <c r="P8" s="23">
        <f>(O8/O8)*60+40</f>
        <v>100</v>
      </c>
      <c r="Q8" s="43">
        <f>P8*0.25</f>
        <v>25</v>
      </c>
      <c r="R8" s="65">
        <f t="shared" ref="R8:R13" si="2">SUM(I8,N8,Q8)</f>
        <v>100</v>
      </c>
      <c r="S8" s="48">
        <f>ROUND(R8,0)</f>
        <v>100</v>
      </c>
      <c r="T8" s="22" t="str">
        <f>IF(R8&gt;=99,"A+",IF(R8&gt;=96,"A",IF(R8&gt;=93,"A-",IF(R8&gt;=91,"B+",IF(R8&gt;=89,"B",IF(R8&gt;=87,"B-",IF(R8&gt;=85,"C+",IF(R8&gt;=83,"C",IF(R8&gt;=81,"C-",IF(R8&gt;=79,"D+",IF(R8&gt;=77,"D",IF(R8&gt;=75,"D","F"))))))))))))</f>
        <v>A+</v>
      </c>
      <c r="U8" s="66">
        <v>100</v>
      </c>
      <c r="V8" s="67">
        <v>100</v>
      </c>
      <c r="W8" s="67">
        <f>ROUND((U8*0.6)+(V8*0.4),0)</f>
        <v>100</v>
      </c>
      <c r="X8" s="22" t="str">
        <f>IF(W8&gt;=99,"A+",IF(W8&gt;=96,"A",IF(W8&gt;=93,"A-",IF(W8&gt;=91,"B+",IF(W8&gt;=89,"B",IF(W8&gt;=87,"B-",IF(W8&gt;=85,"C+",IF(W8&gt;=83,"C",IF(W8&gt;=81,"C-",IF(W8&gt;=79,"D+",IF(W8&gt;=77,"D",IF(W8&gt;=75,"D","F"))))))))))))</f>
        <v>A+</v>
      </c>
    </row>
    <row r="9" ht="16.35" spans="1:24">
      <c r="A9" s="24">
        <v>1</v>
      </c>
      <c r="B9" s="25" t="s">
        <v>28</v>
      </c>
      <c r="C9" s="26">
        <v>10</v>
      </c>
      <c r="D9" s="27">
        <v>10</v>
      </c>
      <c r="E9" s="27"/>
      <c r="F9" s="28">
        <v>10</v>
      </c>
      <c r="G9" s="21">
        <f t="shared" si="0"/>
        <v>30</v>
      </c>
      <c r="H9" s="29">
        <f>(G9/G8)*60+40</f>
        <v>85</v>
      </c>
      <c r="I9" s="43">
        <f t="shared" ref="I9:I13" si="3">H9*0.35</f>
        <v>29.75</v>
      </c>
      <c r="J9" s="46">
        <v>90</v>
      </c>
      <c r="K9" s="46">
        <v>90</v>
      </c>
      <c r="L9" s="17">
        <f t="shared" si="1"/>
        <v>180</v>
      </c>
      <c r="M9" s="47">
        <f>(L9/L8)*60+40</f>
        <v>100</v>
      </c>
      <c r="N9" s="43">
        <f t="shared" ref="N9:N13" si="4">M9*0.4</f>
        <v>40</v>
      </c>
      <c r="O9" s="48">
        <f>ROUND(N9,0)</f>
        <v>40</v>
      </c>
      <c r="P9" s="49">
        <f>(O9/O8)*60+40</f>
        <v>88</v>
      </c>
      <c r="Q9" s="43">
        <f t="shared" ref="Q9:Q13" si="5">P9*0.25</f>
        <v>22</v>
      </c>
      <c r="R9" s="68">
        <f t="shared" si="2"/>
        <v>91.75</v>
      </c>
      <c r="S9" s="69">
        <f>ROUND(R9,0)</f>
        <v>92</v>
      </c>
      <c r="T9" s="70" t="str">
        <f>IF(S9&gt;=99,"A+",IF(S9&gt;=96,"A",IF(S9&gt;=93,"A-",IF(S9&gt;=91,"B+",IF(S9&gt;=89,"B",IF(S9&gt;=87,"B-",IF(S9&gt;=85,"C+",IF(S9&gt;=83,"C",IF(S9&gt;=81,"C-",IF(S9&gt;=79,"D+",IF(S9&gt;=77,"D",IF(S9&gt;=75,"D-","F"))))))))))))</f>
        <v>B+</v>
      </c>
      <c r="U9" s="71"/>
      <c r="V9" s="72"/>
      <c r="W9" s="73">
        <f t="shared" ref="W9:W13" si="6">ROUND((U9*0.6)+(V9*0.4),0)</f>
        <v>0</v>
      </c>
      <c r="X9" s="70" t="str">
        <f t="shared" ref="X9:X13" si="7">IF(W9&gt;=99,"A+",IF(W9&gt;=96,"A",IF(W9&gt;=93,"A-",IF(W9&gt;=91,"B+",IF(W9&gt;=89,"B",IF(W9&gt;=87,"B-",IF(W9&gt;=85,"C+",IF(W9&gt;=83,"C",IF(W9&gt;=81,"C-",IF(W9&gt;=79,"D+",IF(W9&gt;=77,"D",IF(W9&gt;=75,"D","F"))))))))))))</f>
        <v>F</v>
      </c>
    </row>
    <row r="10" ht="16.35" spans="1:24">
      <c r="A10" s="24">
        <v>2</v>
      </c>
      <c r="B10" s="25" t="s">
        <v>29</v>
      </c>
      <c r="C10" s="30">
        <v>8</v>
      </c>
      <c r="D10" s="31">
        <v>9</v>
      </c>
      <c r="E10" s="31"/>
      <c r="F10" s="28">
        <v>10</v>
      </c>
      <c r="G10" s="21">
        <f t="shared" si="0"/>
        <v>27</v>
      </c>
      <c r="H10" s="29">
        <f>(G10/G8)*60+40</f>
        <v>80.5</v>
      </c>
      <c r="I10" s="43">
        <f t="shared" si="3"/>
        <v>28.175</v>
      </c>
      <c r="J10" s="50">
        <v>78</v>
      </c>
      <c r="K10" s="50">
        <v>78</v>
      </c>
      <c r="L10" s="17">
        <f t="shared" si="1"/>
        <v>156</v>
      </c>
      <c r="M10" s="51">
        <f>(L10/L8)*60+40</f>
        <v>92</v>
      </c>
      <c r="N10" s="43">
        <f t="shared" si="4"/>
        <v>36.8</v>
      </c>
      <c r="O10" s="48">
        <f t="shared" ref="O10:O13" si="8">ROUND(N10,0)</f>
        <v>37</v>
      </c>
      <c r="P10" s="52">
        <f>(O10/O8)*60+40</f>
        <v>84.4</v>
      </c>
      <c r="Q10" s="43">
        <f t="shared" si="5"/>
        <v>21.1</v>
      </c>
      <c r="R10" s="74">
        <f t="shared" si="2"/>
        <v>86.075</v>
      </c>
      <c r="S10" s="75">
        <f t="shared" ref="S10:S13" si="9">ROUND(R10,0)</f>
        <v>86</v>
      </c>
      <c r="T10" s="76" t="str">
        <f t="shared" ref="T10:T13" si="10">IF(S10&gt;=99,"A+",IF(S10&gt;=96,"A",IF(S10&gt;=93,"A-",IF(S10&gt;=91,"B+",IF(S10&gt;=89,"B",IF(S10&gt;=87,"B-",IF(S10&gt;=85,"C+",IF(S10&gt;=83,"C",IF(S10&gt;=81,"C-",IF(S10&gt;=79,"D+",IF(S10&gt;=77,"D",IF(S10&gt;=75,"D-","F"))))))))))))</f>
        <v>C+</v>
      </c>
      <c r="U10" s="71"/>
      <c r="V10" s="77"/>
      <c r="W10" s="78">
        <f t="shared" si="6"/>
        <v>0</v>
      </c>
      <c r="X10" s="76" t="str">
        <f t="shared" si="7"/>
        <v>F</v>
      </c>
    </row>
    <row r="11" ht="16.35" spans="1:24">
      <c r="A11" s="24">
        <v>3</v>
      </c>
      <c r="B11" s="25" t="s">
        <v>30</v>
      </c>
      <c r="C11" s="30">
        <v>7</v>
      </c>
      <c r="D11" s="31">
        <v>6</v>
      </c>
      <c r="E11" s="31"/>
      <c r="F11" s="28">
        <v>10</v>
      </c>
      <c r="G11" s="21">
        <f t="shared" si="0"/>
        <v>23</v>
      </c>
      <c r="H11" s="29">
        <f>(G11/G8)*60+40</f>
        <v>74.5</v>
      </c>
      <c r="I11" s="43">
        <f t="shared" si="3"/>
        <v>26.075</v>
      </c>
      <c r="J11" s="50">
        <v>79</v>
      </c>
      <c r="K11" s="50">
        <v>79</v>
      </c>
      <c r="L11" s="17">
        <f t="shared" si="1"/>
        <v>158</v>
      </c>
      <c r="M11" s="51">
        <f>(L11/L8)*60+40</f>
        <v>92.6666666666667</v>
      </c>
      <c r="N11" s="43">
        <f t="shared" si="4"/>
        <v>37.0666666666667</v>
      </c>
      <c r="O11" s="48">
        <f t="shared" si="8"/>
        <v>37</v>
      </c>
      <c r="P11" s="52">
        <f>(O11/O8)*60+40</f>
        <v>84.4</v>
      </c>
      <c r="Q11" s="43">
        <f t="shared" si="5"/>
        <v>21.1</v>
      </c>
      <c r="R11" s="74">
        <f t="shared" si="2"/>
        <v>84.2416666666667</v>
      </c>
      <c r="S11" s="75">
        <f t="shared" si="9"/>
        <v>84</v>
      </c>
      <c r="T11" s="76" t="str">
        <f t="shared" si="10"/>
        <v>C</v>
      </c>
      <c r="U11" s="71"/>
      <c r="V11" s="77"/>
      <c r="W11" s="78">
        <f t="shared" si="6"/>
        <v>0</v>
      </c>
      <c r="X11" s="76" t="str">
        <f t="shared" si="7"/>
        <v>F</v>
      </c>
    </row>
    <row r="12" ht="16.35" spans="1:24">
      <c r="A12" s="24">
        <v>4</v>
      </c>
      <c r="B12" s="25" t="s">
        <v>31</v>
      </c>
      <c r="C12" s="30">
        <v>6</v>
      </c>
      <c r="D12" s="31">
        <v>5</v>
      </c>
      <c r="E12" s="31"/>
      <c r="F12" s="28">
        <v>9</v>
      </c>
      <c r="G12" s="21">
        <f t="shared" si="0"/>
        <v>20</v>
      </c>
      <c r="H12" s="29">
        <f>(G12/G8)*60+40</f>
        <v>70</v>
      </c>
      <c r="I12" s="43">
        <f t="shared" si="3"/>
        <v>24.5</v>
      </c>
      <c r="J12" s="50">
        <v>65</v>
      </c>
      <c r="K12" s="50">
        <v>65</v>
      </c>
      <c r="L12" s="17">
        <f t="shared" si="1"/>
        <v>130</v>
      </c>
      <c r="M12" s="51">
        <f>(L12/L8)*60+40</f>
        <v>83.3333333333333</v>
      </c>
      <c r="N12" s="43">
        <f t="shared" si="4"/>
        <v>33.3333333333333</v>
      </c>
      <c r="O12" s="48">
        <f t="shared" si="8"/>
        <v>33</v>
      </c>
      <c r="P12" s="52">
        <f>(O12/O8)*60+40</f>
        <v>79.6</v>
      </c>
      <c r="Q12" s="43">
        <f t="shared" si="5"/>
        <v>19.9</v>
      </c>
      <c r="R12" s="74">
        <f t="shared" si="2"/>
        <v>77.7333333333333</v>
      </c>
      <c r="S12" s="75">
        <f t="shared" si="9"/>
        <v>78</v>
      </c>
      <c r="T12" s="76" t="str">
        <f t="shared" si="10"/>
        <v>D</v>
      </c>
      <c r="U12" s="71"/>
      <c r="V12" s="77"/>
      <c r="W12" s="78">
        <f t="shared" si="6"/>
        <v>0</v>
      </c>
      <c r="X12" s="76" t="str">
        <f t="shared" si="7"/>
        <v>F</v>
      </c>
    </row>
    <row r="13" ht="16.35" spans="1:24">
      <c r="A13" s="24">
        <v>5</v>
      </c>
      <c r="B13" s="32" t="s">
        <v>32</v>
      </c>
      <c r="C13" s="30">
        <v>9</v>
      </c>
      <c r="D13" s="31">
        <v>10</v>
      </c>
      <c r="E13" s="31"/>
      <c r="F13" s="28">
        <v>10</v>
      </c>
      <c r="G13" s="21">
        <f t="shared" si="0"/>
        <v>29</v>
      </c>
      <c r="H13" s="29">
        <f>(G13/G8)*60+40</f>
        <v>83.5</v>
      </c>
      <c r="I13" s="43">
        <f t="shared" si="3"/>
        <v>29.225</v>
      </c>
      <c r="J13" s="50">
        <v>45</v>
      </c>
      <c r="K13" s="50">
        <v>45</v>
      </c>
      <c r="L13" s="17">
        <f t="shared" si="1"/>
        <v>90</v>
      </c>
      <c r="M13" s="51">
        <f>(L13/L8)*60+40</f>
        <v>70</v>
      </c>
      <c r="N13" s="43">
        <f t="shared" si="4"/>
        <v>28</v>
      </c>
      <c r="O13" s="48">
        <f t="shared" si="8"/>
        <v>28</v>
      </c>
      <c r="P13" s="52">
        <f>(O13/O8)*60+40</f>
        <v>73.6</v>
      </c>
      <c r="Q13" s="43">
        <f t="shared" si="5"/>
        <v>18.4</v>
      </c>
      <c r="R13" s="74">
        <f t="shared" si="2"/>
        <v>75.625</v>
      </c>
      <c r="S13" s="75">
        <f t="shared" si="9"/>
        <v>76</v>
      </c>
      <c r="T13" s="76" t="str">
        <f t="shared" si="10"/>
        <v>D-</v>
      </c>
      <c r="U13" s="71"/>
      <c r="V13" s="77"/>
      <c r="W13" s="78">
        <f t="shared" si="6"/>
        <v>0</v>
      </c>
      <c r="X13" s="76" t="str">
        <f t="shared" si="7"/>
        <v>F</v>
      </c>
    </row>
  </sheetData>
  <mergeCells count="16">
    <mergeCell ref="B1:H1"/>
    <mergeCell ref="L1:T1"/>
    <mergeCell ref="B2:I2"/>
    <mergeCell ref="L2:T2"/>
    <mergeCell ref="B3:J3"/>
    <mergeCell ref="L3:T3"/>
    <mergeCell ref="B4:I4"/>
    <mergeCell ref="L4:T4"/>
    <mergeCell ref="C5:X5"/>
    <mergeCell ref="C6:I6"/>
    <mergeCell ref="J6:N6"/>
    <mergeCell ref="O6:Q6"/>
    <mergeCell ref="R6:T6"/>
    <mergeCell ref="U6:X6"/>
    <mergeCell ref="R7:S7"/>
    <mergeCell ref="A6:B7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Ritesharck</cp:lastModifiedBy>
  <dcterms:created xsi:type="dcterms:W3CDTF">2020-01-20T10:03:00Z</dcterms:created>
  <dcterms:modified xsi:type="dcterms:W3CDTF">2020-02-06T06:39:07Z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1033-11.2.0.9085</vt:lpwstr>
  </property>
</Properties>
</file>