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RProject/mowRandomForest/wyniki/"/>
    </mc:Choice>
  </mc:AlternateContent>
  <xr:revisionPtr revIDLastSave="0" documentId="13_ncr:1_{0D3F6D75-3379-E44D-90C6-E721E9B61598}" xr6:coauthVersionLast="45" xr6:coauthVersionMax="45" xr10:uidLastSave="{00000000-0000-0000-0000-000000000000}"/>
  <bookViews>
    <workbookView xWindow="11640" yWindow="2840" windowWidth="28800" windowHeight="17540" activeTab="2" xr2:uid="{DC9A89B3-2155-3C40-B77A-E3DA2783A4D3}"/>
  </bookViews>
  <sheets>
    <sheet name="bank" sheetId="1" r:id="rId1"/>
    <sheet name="over50k" sheetId="2" r:id="rId2"/>
    <sheet name="avi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H6" i="2"/>
  <c r="G6" i="2"/>
  <c r="F6" i="2"/>
  <c r="H5" i="2"/>
  <c r="G5" i="2"/>
  <c r="F5" i="2"/>
  <c r="H7" i="1"/>
  <c r="G7" i="1"/>
  <c r="F7" i="1"/>
  <c r="H6" i="1"/>
  <c r="G6" i="1"/>
  <c r="F6" i="1"/>
  <c r="H5" i="1"/>
  <c r="G5" i="1"/>
  <c r="F5" i="1"/>
  <c r="I7" i="2" l="1"/>
  <c r="I6" i="2"/>
  <c r="I5" i="2"/>
  <c r="I7" i="1"/>
  <c r="I6" i="1"/>
  <c r="I5" i="1"/>
</calcChain>
</file>

<file path=xl/sharedStrings.xml><?xml version="1.0" encoding="utf-8"?>
<sst xmlns="http://schemas.openxmlformats.org/spreadsheetml/2006/main" count="38" uniqueCount="12">
  <si>
    <t>TP</t>
  </si>
  <si>
    <t>FN</t>
  </si>
  <si>
    <t>FP</t>
  </si>
  <si>
    <t>TN</t>
  </si>
  <si>
    <t>precision</t>
  </si>
  <si>
    <t>recall</t>
  </si>
  <si>
    <t>accuracy</t>
  </si>
  <si>
    <t>F-measure</t>
  </si>
  <si>
    <t>complexity</t>
  </si>
  <si>
    <t>rpart</t>
  </si>
  <si>
    <t>randomForest</t>
  </si>
  <si>
    <t>mowRandomForest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</si>
</sst>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bank!$G$4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bank!$E$5:$E$7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bank!$G$5:$G$7</c:f>
              <c:numCache>
                <c:formatCode>0.000</c:formatCode>
                <c:ptCount val="3"/>
                <c:pt idx="0">
                  <c:v>0.491025641025641</c:v>
                </c:pt>
                <c:pt idx="1">
                  <c:v>0.45384615384615384</c:v>
                </c:pt>
                <c:pt idx="2">
                  <c:v>0.34230769230769231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DF40-815C-1FBE1106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over50k!$E$5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over50k!$F$4:$I$4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over50k!$F$5:$I$5</c:f>
              <c:numCache>
                <c:formatCode>0.000</c:formatCode>
                <c:ptCount val="4"/>
                <c:pt idx="0">
                  <c:v>0.75811411001024942</c:v>
                </c:pt>
                <c:pt idx="1">
                  <c:v>0.63764367816091949</c:v>
                </c:pt>
                <c:pt idx="2">
                  <c:v>0.86563395659888087</c:v>
                </c:pt>
                <c:pt idx="3">
                  <c:v>0.6926798813797409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3E48-95F5-AA151D8D604B}"/>
            </c:ext>
          </c:extLst>
        </c:ser>
        <c:ser>
          <c:idx val="1"/>
          <c:order val="1"/>
          <c:tx>
            <c:strRef>
              <c:f>over50k!$E$6</c:f>
              <c:strCache>
                <c:ptCount val="1"/>
                <c:pt idx="0">
                  <c:v>mowRandomForest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over50k!$F$4:$I$4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over50k!$F$6:$I$6</c:f>
              <c:numCache>
                <c:formatCode>0.000</c:formatCode>
                <c:ptCount val="4"/>
                <c:pt idx="0">
                  <c:v>0.78648749533407991</c:v>
                </c:pt>
                <c:pt idx="1">
                  <c:v>0.60545977011494256</c:v>
                </c:pt>
                <c:pt idx="2">
                  <c:v>0.86727173467995089</c:v>
                </c:pt>
                <c:pt idx="3">
                  <c:v>0.68420198084104566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9-3E48-95F5-AA151D8D604B}"/>
            </c:ext>
          </c:extLst>
        </c:ser>
        <c:ser>
          <c:idx val="2"/>
          <c:order val="2"/>
          <c:tx>
            <c:strRef>
              <c:f>over50k!$E$7</c:f>
              <c:strCache>
                <c:ptCount val="1"/>
                <c:pt idx="0">
                  <c:v>rpart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over50k!$F$4:$I$4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over50k!$F$7:$I$7</c:f>
              <c:numCache>
                <c:formatCode>0.000</c:formatCode>
                <c:ptCount val="4"/>
                <c:pt idx="0">
                  <c:v>0.75533980582524274</c:v>
                </c:pt>
                <c:pt idx="1">
                  <c:v>0.50572022880915235</c:v>
                </c:pt>
                <c:pt idx="2">
                  <c:v>0.8445427185062343</c:v>
                </c:pt>
                <c:pt idx="3">
                  <c:v>0.60582463790686814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9-3E48-95F5-AA151D8D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1076256"/>
        <c:axId val="1661077888"/>
      </c:bar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avila!$F$4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avila!$E$5:$E$7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avila!$F$5:$F$7</c:f>
              <c:numCache>
                <c:formatCode>0.000</c:formatCode>
                <c:ptCount val="3"/>
                <c:pt idx="0">
                  <c:v>0.9949943</c:v>
                </c:pt>
                <c:pt idx="1">
                  <c:v>0.1141437</c:v>
                </c:pt>
                <c:pt idx="2">
                  <c:v>6.1006709999999999E-2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B-1E45-9B6F-0ECF57D0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avila!$G$4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avila!$E$5:$E$7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avila!$G$5:$G$7</c:f>
              <c:numCache>
                <c:formatCode>0.000</c:formatCode>
                <c:ptCount val="3"/>
                <c:pt idx="0">
                  <c:v>0.99423130000000004</c:v>
                </c:pt>
                <c:pt idx="1">
                  <c:v>7.486437E-2</c:v>
                </c:pt>
                <c:pt idx="2">
                  <c:v>9.7230720000000007E-2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254D-B46D-F3B8D9C0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70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2.5000000000000005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avila!$H$4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avila!$E$5:$E$7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avila!$H$5:$H$7</c:f>
              <c:numCache>
                <c:formatCode>0.000</c:formatCode>
                <c:ptCount val="3"/>
                <c:pt idx="0">
                  <c:v>0.99552790000000002</c:v>
                </c:pt>
                <c:pt idx="1">
                  <c:v>0.24612680000000001</c:v>
                </c:pt>
                <c:pt idx="2">
                  <c:v>0.34451369999999998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F-334A-BAA7-CA376788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avila!$I$4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avila!$E$5:$E$7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avila!$I$5:$I$7</c:f>
              <c:numCache>
                <c:formatCode>0.000</c:formatCode>
                <c:ptCount val="3"/>
                <c:pt idx="0">
                  <c:v>0.99070539999999996</c:v>
                </c:pt>
                <c:pt idx="1">
                  <c:v>9.4697190000000001E-2</c:v>
                </c:pt>
                <c:pt idx="2">
                  <c:v>7.4083209999999997E-2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44B-9B3D-8B3B29A6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7500000000000001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avila!$E$5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avila!$F$4:$I$4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avila!$F$5:$I$5</c:f>
              <c:numCache>
                <c:formatCode>0.000</c:formatCode>
                <c:ptCount val="4"/>
                <c:pt idx="0">
                  <c:v>0.9949943</c:v>
                </c:pt>
                <c:pt idx="1">
                  <c:v>0.99423130000000004</c:v>
                </c:pt>
                <c:pt idx="2">
                  <c:v>0.99552790000000002</c:v>
                </c:pt>
                <c:pt idx="3">
                  <c:v>0.99070539999999996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B-AC4F-BCA1-23D6AC8D56B1}"/>
            </c:ext>
          </c:extLst>
        </c:ser>
        <c:ser>
          <c:idx val="1"/>
          <c:order val="1"/>
          <c:tx>
            <c:strRef>
              <c:f>avila!$E$6</c:f>
              <c:strCache>
                <c:ptCount val="1"/>
                <c:pt idx="0">
                  <c:v>mowRandomForest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avila!$F$4:$I$4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avila!$F$6:$I$6</c:f>
              <c:numCache>
                <c:formatCode>0.000</c:formatCode>
                <c:ptCount val="4"/>
                <c:pt idx="0">
                  <c:v>0.1141437</c:v>
                </c:pt>
                <c:pt idx="1">
                  <c:v>7.486437E-2</c:v>
                </c:pt>
                <c:pt idx="2">
                  <c:v>0.24612680000000001</c:v>
                </c:pt>
                <c:pt idx="3">
                  <c:v>9.4697190000000001E-2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B-AC4F-BCA1-23D6AC8D56B1}"/>
            </c:ext>
          </c:extLst>
        </c:ser>
        <c:ser>
          <c:idx val="2"/>
          <c:order val="2"/>
          <c:tx>
            <c:strRef>
              <c:f>avila!$E$7</c:f>
              <c:strCache>
                <c:ptCount val="1"/>
                <c:pt idx="0">
                  <c:v>rpart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avila!$F$4:$I$4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avila!$F$7:$I$7</c:f>
              <c:numCache>
                <c:formatCode>0.000</c:formatCode>
                <c:ptCount val="4"/>
                <c:pt idx="0">
                  <c:v>6.1006709999999999E-2</c:v>
                </c:pt>
                <c:pt idx="1">
                  <c:v>9.7230720000000007E-2</c:v>
                </c:pt>
                <c:pt idx="2">
                  <c:v>0.34451369999999998</c:v>
                </c:pt>
                <c:pt idx="3">
                  <c:v>7.4083209999999997E-2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B-AC4F-BCA1-23D6AC8D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1076256"/>
        <c:axId val="1661077888"/>
      </c:bar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bank!$H$4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bank!$E$5:$E$7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bank!$H$5:$H$7</c:f>
              <c:numCache>
                <c:formatCode>0.000</c:formatCode>
                <c:ptCount val="3"/>
                <c:pt idx="0">
                  <c:v>0.90961368327926861</c:v>
                </c:pt>
                <c:pt idx="1">
                  <c:v>0.9079917428487172</c:v>
                </c:pt>
                <c:pt idx="2">
                  <c:v>0.90209377764671184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A445-8340-A73BF5AC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950000000000000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bank!$I$4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bank!$E$5:$E$7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bank!$I$5:$I$7</c:f>
              <c:numCache>
                <c:formatCode>0.000</c:formatCode>
                <c:ptCount val="3"/>
                <c:pt idx="0">
                  <c:v>0.55547498187092093</c:v>
                </c:pt>
                <c:pt idx="1">
                  <c:v>0.53153153153153154</c:v>
                </c:pt>
                <c:pt idx="2">
                  <c:v>0.44574290484140233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3-1A4F-B327-2416F9B0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bank!$F$4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bank!$E$5:$E$7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bank!$F$5:$F$7</c:f>
              <c:numCache>
                <c:formatCode>0.000</c:formatCode>
                <c:ptCount val="3"/>
                <c:pt idx="0">
                  <c:v>0.63939899833055092</c:v>
                </c:pt>
                <c:pt idx="1">
                  <c:v>0.64130434782608692</c:v>
                </c:pt>
                <c:pt idx="2">
                  <c:v>0.63875598086124397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9-1941-A551-A5B823A2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6500000000000001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modeli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bank!$E$5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bank!$F$5:$I$5</c:f>
              <c:numCache>
                <c:formatCode>0.000</c:formatCode>
                <c:ptCount val="4"/>
                <c:pt idx="0">
                  <c:v>0.63939899833055092</c:v>
                </c:pt>
                <c:pt idx="1">
                  <c:v>0.491025641025641</c:v>
                </c:pt>
                <c:pt idx="2">
                  <c:v>0.90961368327926861</c:v>
                </c:pt>
                <c:pt idx="3">
                  <c:v>0.55547498187092093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D-274D-B78E-C19670F2A00E}"/>
            </c:ext>
          </c:extLst>
        </c:ser>
        <c:ser>
          <c:idx val="1"/>
          <c:order val="1"/>
          <c:tx>
            <c:strRef>
              <c:f>bank!$E$6</c:f>
              <c:strCache>
                <c:ptCount val="1"/>
                <c:pt idx="0">
                  <c:v>mowRandomForest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bank!$F$6:$I$6</c:f>
              <c:numCache>
                <c:formatCode>0.000</c:formatCode>
                <c:ptCount val="4"/>
                <c:pt idx="0">
                  <c:v>0.64130434782608692</c:v>
                </c:pt>
                <c:pt idx="1">
                  <c:v>0.45384615384615384</c:v>
                </c:pt>
                <c:pt idx="2">
                  <c:v>0.9079917428487172</c:v>
                </c:pt>
                <c:pt idx="3">
                  <c:v>0.53153153153153154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D-274D-B78E-C19670F2A00E}"/>
            </c:ext>
          </c:extLst>
        </c:ser>
        <c:ser>
          <c:idx val="2"/>
          <c:order val="2"/>
          <c:tx>
            <c:strRef>
              <c:f>bank!$E$7</c:f>
              <c:strCache>
                <c:ptCount val="1"/>
                <c:pt idx="0">
                  <c:v>rpart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bank!$F$4:$I$4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  <c:pt idx="3">
                  <c:v>F-measure</c:v>
                </c:pt>
              </c:strCache>
            </c:strRef>
          </c:cat>
          <c:val>
            <c:numRef>
              <c:f>bank!$F$7:$I$7</c:f>
              <c:numCache>
                <c:formatCode>0.000</c:formatCode>
                <c:ptCount val="4"/>
                <c:pt idx="0">
                  <c:v>0.63875598086124397</c:v>
                </c:pt>
                <c:pt idx="1">
                  <c:v>0.34230769230769231</c:v>
                </c:pt>
                <c:pt idx="2">
                  <c:v>0.90209377764671184</c:v>
                </c:pt>
                <c:pt idx="3">
                  <c:v>0.44574290484140233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D-274D-B78E-C19670F2A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1076256"/>
        <c:axId val="1661077888"/>
      </c:bar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over50k!$F$4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over50k!$E$5:$E$7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over50k!$F$5:$F$7</c:f>
              <c:numCache>
                <c:formatCode>0.000</c:formatCode>
                <c:ptCount val="3"/>
                <c:pt idx="0">
                  <c:v>0.75811411001024942</c:v>
                </c:pt>
                <c:pt idx="1">
                  <c:v>0.78648749533407991</c:v>
                </c:pt>
                <c:pt idx="2">
                  <c:v>0.75533980582524274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2-5944-B936-0145AFF2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over50k!$G$4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over50k!$E$5:$E$7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over50k!$G$5:$G$7</c:f>
              <c:numCache>
                <c:formatCode>0.000</c:formatCode>
                <c:ptCount val="3"/>
                <c:pt idx="0">
                  <c:v>0.63764367816091949</c:v>
                </c:pt>
                <c:pt idx="1">
                  <c:v>0.60545977011494256</c:v>
                </c:pt>
                <c:pt idx="2">
                  <c:v>0.50572022880915235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F-8A4E-87C3-BA0FA9A2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70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2.5000000000000005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over50k!$H$4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over50k!$E$5:$E$7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over50k!$H$5:$H$7</c:f>
              <c:numCache>
                <c:formatCode>0.000</c:formatCode>
                <c:ptCount val="3"/>
                <c:pt idx="0">
                  <c:v>0.86563395659888087</c:v>
                </c:pt>
                <c:pt idx="1">
                  <c:v>0.86727173467995089</c:v>
                </c:pt>
                <c:pt idx="2">
                  <c:v>0.8445427185062343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4-2746-AEE3-A9DC4CA6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over50k!$I$4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over50k!$E$5:$E$7</c:f>
              <c:strCache>
                <c:ptCount val="3"/>
                <c:pt idx="0">
                  <c:v>randomForest</c:v>
                </c:pt>
                <c:pt idx="1">
                  <c:v>mowRandomForest</c:v>
                </c:pt>
                <c:pt idx="2">
                  <c:v>rpart</c:v>
                </c:pt>
              </c:strCache>
            </c:strRef>
          </c:cat>
          <c:val>
            <c:numRef>
              <c:f>over50k!$I$5:$I$7</c:f>
              <c:numCache>
                <c:formatCode>0.000</c:formatCode>
                <c:ptCount val="3"/>
                <c:pt idx="0">
                  <c:v>0.6926798813797409</c:v>
                </c:pt>
                <c:pt idx="1">
                  <c:v>0.68420198084104566</c:v>
                </c:pt>
                <c:pt idx="2">
                  <c:v>0.60582463790686814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0-774F-8B38-5DEEF8C2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76256"/>
        <c:axId val="1661077888"/>
      </c:lineChart>
      <c:catAx>
        <c:axId val="1661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7888"/>
        <c:crosses val="autoZero"/>
        <c:auto val="1"/>
        <c:lblAlgn val="ctr"/>
        <c:lblOffset val="100"/>
        <c:noMultiLvlLbl val="0"/>
      </c:catAx>
      <c:valAx>
        <c:axId val="1661077888"/>
        <c:scaling>
          <c:orientation val="minMax"/>
          <c:max val="0.7500000000000001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10762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345440</xdr:colOff>
      <xdr:row>0</xdr:row>
      <xdr:rowOff>81280</xdr:rowOff>
    </xdr:from>
    <xdr:to>
      <xdr:col>22</xdr:col>
      <xdr:colOff>782320</xdr:colOff>
      <xdr:row>20</xdr:row>
      <xdr:rowOff>71120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17A8BA-740F-3947-AF7C-6637E436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741680</xdr:colOff>
      <xdr:row>21</xdr:row>
      <xdr:rowOff>162560</xdr:rowOff>
    </xdr:from>
    <xdr:to>
      <xdr:col>15</xdr:col>
      <xdr:colOff>690880</xdr:colOff>
      <xdr:row>37</xdr:row>
      <xdr:rowOff>172720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4455A56-213A-7644-B6D6-CFD349385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314960</xdr:colOff>
      <xdr:row>21</xdr:row>
      <xdr:rowOff>0</xdr:rowOff>
    </xdr:from>
    <xdr:to>
      <xdr:col>22</xdr:col>
      <xdr:colOff>406400</xdr:colOff>
      <xdr:row>38</xdr:row>
      <xdr:rowOff>132080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62952D1-7548-0E48-919D-9A94CAE8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589280</xdr:colOff>
      <xdr:row>1</xdr:row>
      <xdr:rowOff>91440</xdr:rowOff>
    </xdr:from>
    <xdr:to>
      <xdr:col>16</xdr:col>
      <xdr:colOff>172720</xdr:colOff>
      <xdr:row>20</xdr:row>
      <xdr:rowOff>162560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66A300A-28F0-8547-A1E9-895F31EB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802640</xdr:colOff>
      <xdr:row>19</xdr:row>
      <xdr:rowOff>101600</xdr:rowOff>
    </xdr:from>
    <xdr:to>
      <xdr:col>9</xdr:col>
      <xdr:colOff>477520</xdr:colOff>
      <xdr:row>64</xdr:row>
      <xdr:rowOff>91440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3BB101C-A5A9-854A-AADE-BD9C4E403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436880</xdr:colOff>
      <xdr:row>0</xdr:row>
      <xdr:rowOff>182880</xdr:rowOff>
    </xdr:from>
    <xdr:to>
      <xdr:col>15</xdr:col>
      <xdr:colOff>558800</xdr:colOff>
      <xdr:row>18</xdr:row>
      <xdr:rowOff>71120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7D734F-C4B9-A84E-AA70-4AEAC1543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0</xdr:row>
      <xdr:rowOff>152400</xdr:rowOff>
    </xdr:from>
    <xdr:to>
      <xdr:col>20</xdr:col>
      <xdr:colOff>792480</xdr:colOff>
      <xdr:row>18</xdr:row>
      <xdr:rowOff>91440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037E77-A015-194D-974F-C25EC29AB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467360</xdr:colOff>
      <xdr:row>19</xdr:row>
      <xdr:rowOff>0</xdr:rowOff>
    </xdr:from>
    <xdr:to>
      <xdr:col>15</xdr:col>
      <xdr:colOff>518160</xdr:colOff>
      <xdr:row>36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C7CD08F-5AEE-7D48-88F6-C2283E71D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762000</xdr:colOff>
      <xdr:row>18</xdr:row>
      <xdr:rowOff>193040</xdr:rowOff>
    </xdr:from>
    <xdr:to>
      <xdr:col>21</xdr:col>
      <xdr:colOff>152400</xdr:colOff>
      <xdr:row>35</xdr:row>
      <xdr:rowOff>162560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4BC23D-C0CA-964B-B9B7-AAA41B1E7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782320</xdr:colOff>
      <xdr:row>21</xdr:row>
      <xdr:rowOff>40640</xdr:rowOff>
    </xdr:from>
    <xdr:to>
      <xdr:col>9</xdr:col>
      <xdr:colOff>142240</xdr:colOff>
      <xdr:row>59</xdr:row>
      <xdr:rowOff>121920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6948E07-54CA-CE47-B33E-136183603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436880</xdr:colOff>
      <xdr:row>0</xdr:row>
      <xdr:rowOff>182880</xdr:rowOff>
    </xdr:from>
    <xdr:to>
      <xdr:col>15</xdr:col>
      <xdr:colOff>558800</xdr:colOff>
      <xdr:row>18</xdr:row>
      <xdr:rowOff>71120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301678-5B39-2041-BC9D-032DE063D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0</xdr:row>
      <xdr:rowOff>152400</xdr:rowOff>
    </xdr:from>
    <xdr:to>
      <xdr:col>20</xdr:col>
      <xdr:colOff>792480</xdr:colOff>
      <xdr:row>18</xdr:row>
      <xdr:rowOff>91440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1492DB-93AD-6245-A421-6ADEF337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467360</xdr:colOff>
      <xdr:row>19</xdr:row>
      <xdr:rowOff>0</xdr:rowOff>
    </xdr:from>
    <xdr:to>
      <xdr:col>15</xdr:col>
      <xdr:colOff>518160</xdr:colOff>
      <xdr:row>36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1530B4A-F40C-8B4E-82B2-380A856E9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762000</xdr:colOff>
      <xdr:row>18</xdr:row>
      <xdr:rowOff>193040</xdr:rowOff>
    </xdr:from>
    <xdr:to>
      <xdr:col>21</xdr:col>
      <xdr:colOff>152400</xdr:colOff>
      <xdr:row>35</xdr:row>
      <xdr:rowOff>162560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59E41EC-E8E0-B949-BF68-FD2CC96D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782320</xdr:colOff>
      <xdr:row>21</xdr:row>
      <xdr:rowOff>40640</xdr:rowOff>
    </xdr:from>
    <xdr:to>
      <xdr:col>9</xdr:col>
      <xdr:colOff>142240</xdr:colOff>
      <xdr:row>59</xdr:row>
      <xdr:rowOff>121920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BF55B6A-1B33-3B49-A4DC-A10550468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8326-C3E0-E044-9989-B17E073ACBFD}">
  <dimension ref="A2:I17"/>
  <sheetViews>
    <sheetView zoomScale="125" workbookViewId="0">
      <selection activeCell="Q38" sqref="Q38"/>
    </sheetView>
  </sheetViews>
  <sheetFormatPr baseColWidth="10" defaultRowHeight="16" x14ac:dyDescent="0.2"/>
  <sheetData>
    <row r="2" spans="1:9" x14ac:dyDescent="0.2">
      <c r="E2" s="5"/>
    </row>
    <row r="3" spans="1:9" x14ac:dyDescent="0.2">
      <c r="G3" s="7"/>
    </row>
    <row r="4" spans="1:9" x14ac:dyDescent="0.2">
      <c r="A4" s="8"/>
      <c r="F4" s="6" t="s">
        <v>4</v>
      </c>
      <c r="G4" s="6" t="s">
        <v>5</v>
      </c>
      <c r="H4" s="6" t="s">
        <v>6</v>
      </c>
      <c r="I4" s="6" t="s">
        <v>7</v>
      </c>
    </row>
    <row r="5" spans="1:9" x14ac:dyDescent="0.2">
      <c r="E5" t="s">
        <v>10</v>
      </c>
      <c r="F5" s="9">
        <f>C17/(C17+C16)</f>
        <v>0.63939899833055092</v>
      </c>
      <c r="G5" s="9">
        <f>C17/(C17+B17)</f>
        <v>0.491025641025641</v>
      </c>
      <c r="H5" s="9">
        <f>(B16+C17)/SUM(B16:C17)</f>
        <v>0.90961368327926861</v>
      </c>
      <c r="I5" s="9">
        <f>2*(G5*F5)/(F5+G5)</f>
        <v>0.55547498187092093</v>
      </c>
    </row>
    <row r="6" spans="1:9" x14ac:dyDescent="0.2">
      <c r="E6" t="s">
        <v>11</v>
      </c>
      <c r="F6" s="9">
        <f>F17/(F17+F16)</f>
        <v>0.64130434782608692</v>
      </c>
      <c r="G6" s="9">
        <f>F17/(F17+E17)</f>
        <v>0.45384615384615384</v>
      </c>
      <c r="H6" s="9">
        <f>(E16+F17)/SUM(E16:F17)</f>
        <v>0.9079917428487172</v>
      </c>
      <c r="I6" s="9">
        <f>2*(G6*F6)/(F6+G6)</f>
        <v>0.53153153153153154</v>
      </c>
    </row>
    <row r="7" spans="1:9" x14ac:dyDescent="0.2">
      <c r="E7" s="10" t="s">
        <v>9</v>
      </c>
      <c r="F7" s="9">
        <f>I17/(I17+I16)</f>
        <v>0.63875598086124397</v>
      </c>
      <c r="G7" s="9">
        <f>I17/(I17+H17)</f>
        <v>0.34230769230769231</v>
      </c>
      <c r="H7" s="9">
        <f>(H16+I17)/SUM(H16:I17)</f>
        <v>0.90209377764671184</v>
      </c>
      <c r="I7" s="9">
        <f>2*(G7*F7)/(F7+G7)</f>
        <v>0.44574290484140233</v>
      </c>
    </row>
    <row r="8" spans="1:9" x14ac:dyDescent="0.2">
      <c r="F8" s="9"/>
      <c r="G8" s="9"/>
    </row>
    <row r="12" spans="1:9" x14ac:dyDescent="0.2">
      <c r="B12" s="1" t="s">
        <v>0</v>
      </c>
      <c r="C12" s="2" t="s">
        <v>1</v>
      </c>
    </row>
    <row r="13" spans="1:9" x14ac:dyDescent="0.2">
      <c r="B13" s="3" t="s">
        <v>2</v>
      </c>
      <c r="C13" s="4" t="s">
        <v>3</v>
      </c>
    </row>
    <row r="15" spans="1:9" x14ac:dyDescent="0.2">
      <c r="B15" t="s">
        <v>10</v>
      </c>
      <c r="E15" t="s">
        <v>11</v>
      </c>
      <c r="H15" s="10" t="s">
        <v>9</v>
      </c>
    </row>
    <row r="16" spans="1:9" x14ac:dyDescent="0.2">
      <c r="B16" s="1">
        <v>11572</v>
      </c>
      <c r="C16" s="2">
        <v>432</v>
      </c>
      <c r="E16" s="1">
        <v>11608</v>
      </c>
      <c r="F16" s="2">
        <v>396</v>
      </c>
      <c r="H16" s="1">
        <v>11702</v>
      </c>
      <c r="I16" s="2">
        <v>302</v>
      </c>
    </row>
    <row r="17" spans="2:9" x14ac:dyDescent="0.2">
      <c r="B17" s="3">
        <v>794</v>
      </c>
      <c r="C17" s="4">
        <v>766</v>
      </c>
      <c r="E17" s="3">
        <v>852</v>
      </c>
      <c r="F17" s="4">
        <v>708</v>
      </c>
      <c r="H17" s="3">
        <v>1026</v>
      </c>
      <c r="I17" s="4">
        <v>534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6FEF-6F5F-014F-9F0D-B76F3260518A}">
  <dimension ref="A1:I17"/>
  <sheetViews>
    <sheetView topLeftCell="K6" zoomScale="125" workbookViewId="0">
      <selection activeCell="J17" sqref="J17:J19"/>
    </sheetView>
  </sheetViews>
  <sheetFormatPr baseColWidth="10" defaultRowHeight="16" x14ac:dyDescent="0.2"/>
  <sheetData>
    <row r="1" spans="1:9" x14ac:dyDescent="0.2">
      <c r="C1" s="1" t="s">
        <v>0</v>
      </c>
      <c r="D1" s="2" t="s">
        <v>1</v>
      </c>
    </row>
    <row r="2" spans="1:9" x14ac:dyDescent="0.2">
      <c r="C2" s="3" t="s">
        <v>2</v>
      </c>
      <c r="D2" s="4" t="s">
        <v>3</v>
      </c>
    </row>
    <row r="3" spans="1:9" x14ac:dyDescent="0.2">
      <c r="G3" s="7"/>
    </row>
    <row r="4" spans="1:9" x14ac:dyDescent="0.2">
      <c r="A4" s="8" t="s">
        <v>8</v>
      </c>
      <c r="E4" s="5"/>
      <c r="F4" s="6" t="s">
        <v>4</v>
      </c>
      <c r="G4" s="6" t="s">
        <v>5</v>
      </c>
      <c r="H4" s="6" t="s">
        <v>6</v>
      </c>
      <c r="I4" s="6" t="s">
        <v>7</v>
      </c>
    </row>
    <row r="5" spans="1:9" x14ac:dyDescent="0.2">
      <c r="E5" t="s">
        <v>10</v>
      </c>
      <c r="F5" s="9">
        <f>C17/(C17+C16)</f>
        <v>0.75811411001024942</v>
      </c>
      <c r="G5" s="9">
        <f>C17/(C17+B17)</f>
        <v>0.63764367816091949</v>
      </c>
      <c r="H5" s="9">
        <f>(B16+C17)/SUM(B16:C17)</f>
        <v>0.86563395659888087</v>
      </c>
      <c r="I5" s="9">
        <f>2*(G5*F5)/(F5+G5)</f>
        <v>0.6926798813797409</v>
      </c>
    </row>
    <row r="6" spans="1:9" x14ac:dyDescent="0.2">
      <c r="E6" t="s">
        <v>11</v>
      </c>
      <c r="F6" s="9">
        <f>F17/(F17+F16)</f>
        <v>0.78648749533407991</v>
      </c>
      <c r="G6" s="9">
        <f>F17/(F17+E17)</f>
        <v>0.60545977011494256</v>
      </c>
      <c r="H6" s="9">
        <f>(E16+F17)/SUM(E16:F17)</f>
        <v>0.86727173467995089</v>
      </c>
      <c r="I6" s="9">
        <f>2*(G6*F6)/(F6+G6)</f>
        <v>0.68420198084104566</v>
      </c>
    </row>
    <row r="7" spans="1:9" x14ac:dyDescent="0.2">
      <c r="E7" s="10" t="s">
        <v>9</v>
      </c>
      <c r="F7" s="9">
        <f>I17/(I17+I16)</f>
        <v>0.75533980582524274</v>
      </c>
      <c r="G7" s="9">
        <f>I17/(I17+H17)</f>
        <v>0.50572022880915235</v>
      </c>
      <c r="H7" s="9">
        <f>(H16+I17)/SUM(H16:I17)</f>
        <v>0.8445427185062343</v>
      </c>
      <c r="I7" s="9">
        <f>2*(G7*F7)/(F7+G7)</f>
        <v>0.60582463790686814</v>
      </c>
    </row>
    <row r="8" spans="1:9" x14ac:dyDescent="0.2">
      <c r="F8" s="9"/>
      <c r="G8" s="9"/>
    </row>
    <row r="16" spans="1:9" x14ac:dyDescent="0.2">
      <c r="B16" s="1">
        <v>10466</v>
      </c>
      <c r="C16" s="2">
        <v>708</v>
      </c>
      <c r="E16" s="1">
        <v>10602</v>
      </c>
      <c r="F16" s="2">
        <v>572</v>
      </c>
      <c r="H16" s="1">
        <v>11805</v>
      </c>
      <c r="I16" s="2">
        <v>630</v>
      </c>
    </row>
    <row r="17" spans="2:9" x14ac:dyDescent="0.2">
      <c r="B17" s="3">
        <v>1261</v>
      </c>
      <c r="C17" s="4">
        <v>2219</v>
      </c>
      <c r="E17" s="3">
        <v>1373</v>
      </c>
      <c r="F17" s="4">
        <v>2107</v>
      </c>
      <c r="H17" s="3">
        <v>1901</v>
      </c>
      <c r="I17" s="4">
        <v>1945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0282-E3CB-2B4B-893A-ACB39578197D}">
  <dimension ref="A1:I17"/>
  <sheetViews>
    <sheetView tabSelected="1" topLeftCell="A31" zoomScale="125" workbookViewId="0">
      <selection activeCell="F5" sqref="F5:I7"/>
    </sheetView>
  </sheetViews>
  <sheetFormatPr baseColWidth="10" defaultRowHeight="16" x14ac:dyDescent="0.2"/>
  <sheetData>
    <row r="1" spans="1:9" x14ac:dyDescent="0.2">
      <c r="C1" s="1" t="s">
        <v>0</v>
      </c>
      <c r="D1" s="2" t="s">
        <v>1</v>
      </c>
    </row>
    <row r="2" spans="1:9" x14ac:dyDescent="0.2">
      <c r="C2" s="3" t="s">
        <v>2</v>
      </c>
      <c r="D2" s="4" t="s">
        <v>3</v>
      </c>
    </row>
    <row r="3" spans="1:9" x14ac:dyDescent="0.2">
      <c r="G3" s="7"/>
    </row>
    <row r="4" spans="1:9" x14ac:dyDescent="0.2">
      <c r="A4" s="8" t="s">
        <v>8</v>
      </c>
      <c r="E4" s="5"/>
      <c r="F4" s="6" t="s">
        <v>4</v>
      </c>
      <c r="G4" s="6" t="s">
        <v>5</v>
      </c>
      <c r="H4" s="6" t="s">
        <v>6</v>
      </c>
      <c r="I4" s="6" t="s">
        <v>7</v>
      </c>
    </row>
    <row r="5" spans="1:9" x14ac:dyDescent="0.2">
      <c r="E5" t="s">
        <v>10</v>
      </c>
      <c r="F5" s="9">
        <v>0.9949943</v>
      </c>
      <c r="G5" s="9">
        <v>0.99423130000000004</v>
      </c>
      <c r="H5" s="9">
        <v>0.99552790000000002</v>
      </c>
      <c r="I5" s="9">
        <v>0.99070539999999996</v>
      </c>
    </row>
    <row r="6" spans="1:9" x14ac:dyDescent="0.2">
      <c r="E6" t="s">
        <v>11</v>
      </c>
      <c r="F6" s="9">
        <v>0.1141437</v>
      </c>
      <c r="G6" s="9">
        <v>7.486437E-2</v>
      </c>
      <c r="H6" s="9">
        <v>0.24612680000000001</v>
      </c>
      <c r="I6" s="9">
        <v>9.4697190000000001E-2</v>
      </c>
    </row>
    <row r="7" spans="1:9" x14ac:dyDescent="0.2">
      <c r="E7" s="10" t="s">
        <v>9</v>
      </c>
      <c r="F7" s="9">
        <v>6.1006709999999999E-2</v>
      </c>
      <c r="G7" s="9">
        <v>9.7230720000000007E-2</v>
      </c>
      <c r="H7" s="9">
        <v>0.34451369999999998</v>
      </c>
      <c r="I7" s="9">
        <v>7.4083209999999997E-2</v>
      </c>
    </row>
    <row r="8" spans="1:9" x14ac:dyDescent="0.2">
      <c r="F8" s="9"/>
      <c r="G8" s="9"/>
    </row>
    <row r="16" spans="1:9" x14ac:dyDescent="0.2">
      <c r="B16" s="1">
        <v>10466</v>
      </c>
      <c r="C16" s="2">
        <v>708</v>
      </c>
      <c r="E16" s="1">
        <v>10602</v>
      </c>
      <c r="F16" s="2">
        <v>572</v>
      </c>
      <c r="H16" s="1">
        <v>11805</v>
      </c>
      <c r="I16" s="2">
        <v>630</v>
      </c>
    </row>
    <row r="17" spans="2:9" x14ac:dyDescent="0.2">
      <c r="B17" s="3">
        <v>1261</v>
      </c>
      <c r="C17" s="4">
        <v>2219</v>
      </c>
      <c r="E17" s="3">
        <v>1373</v>
      </c>
      <c r="F17" s="4">
        <v>2107</v>
      </c>
      <c r="H17" s="3">
        <v>1901</v>
      </c>
      <c r="I17" s="4">
        <v>1945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bank</vt:lpstr>
      <vt:lpstr>over50k</vt:lpstr>
      <vt:lpstr>avila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Korzeniewski Michał (276344)</dc:creator>
  <cp:lastModifiedBy>Korzeniewski Michał (276344)</cp:lastModifiedBy>
  <dcterms:created xsi:type="dcterms:W3CDTF">2020-01-26T22:31:26Z</dcterms:created>
  <dcterms:modified xsi:type="dcterms:W3CDTF">2020-01-27T10:41:33Z</dcterms:modified>
</cp:coreProperties>
</file>